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raebnerc/Dropbox/BirteClaudiusCollaboration/SocEcolMacro/DegrowthGS/data/"/>
    </mc:Choice>
  </mc:AlternateContent>
  <xr:revisionPtr revIDLastSave="0" documentId="13_ncr:1_{75D476A0-6262-6644-BAAA-4370851BDD6E}" xr6:coauthVersionLast="47" xr6:coauthVersionMax="47" xr10:uidLastSave="{00000000-0000-0000-0000-000000000000}"/>
  <bookViews>
    <workbookView xWindow="0" yWindow="500" windowWidth="25600" windowHeight="28300" xr2:uid="{CFF9E177-1DCD-1741-BC13-59531470FA03}"/>
  </bookViews>
  <sheets>
    <sheet name="Paper assessment" sheetId="7" r:id="rId1"/>
    <sheet name="Paper assessment_prior_22-11" sheetId="1" r:id="rId2"/>
    <sheet name="Overview statistics" sheetId="2" r:id="rId3"/>
    <sheet name="CohensKappa" sheetId="6" r:id="rId4"/>
    <sheet name="Sheet1" sheetId="3" r:id="rId5"/>
    <sheet name="Cited References" sheetId="5" r:id="rId6"/>
    <sheet name="New Articles" sheetId="4" r:id="rId7"/>
  </sheets>
  <definedNames>
    <definedName name="_xlnm._FilterDatabase" localSheetId="5" hidden="1">'Cited References'!$B$1:$B$52</definedName>
    <definedName name="_xlnm._FilterDatabase" localSheetId="0" hidden="1">'Paper assessment'!$A$1:$AB$295</definedName>
    <definedName name="_xlnm._FilterDatabase" localSheetId="1" hidden="1">'Paper assessment_prior_22-11'!$A$1:$AA$257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17" i="7" l="1"/>
  <c r="AA218" i="7"/>
  <c r="AA219" i="7"/>
  <c r="AA220" i="7"/>
  <c r="AA221" i="7"/>
  <c r="AA222" i="7"/>
  <c r="AA223" i="7"/>
  <c r="AA224" i="7"/>
  <c r="AA225" i="7"/>
  <c r="AA226" i="7"/>
  <c r="AA227" i="7"/>
  <c r="AA228" i="7"/>
  <c r="AA229" i="7"/>
  <c r="AA230" i="7"/>
  <c r="AA231" i="7"/>
  <c r="AA232" i="7"/>
  <c r="AA233" i="7"/>
  <c r="AA234" i="7"/>
  <c r="AA235" i="7"/>
  <c r="AA236" i="7"/>
  <c r="AA237" i="7"/>
  <c r="AA238" i="7"/>
  <c r="AA239" i="7"/>
  <c r="AA240" i="7"/>
  <c r="AA241" i="7"/>
  <c r="AA242" i="7"/>
  <c r="AA243" i="7"/>
  <c r="AA244" i="7"/>
  <c r="AA245" i="7"/>
  <c r="AA246" i="7"/>
  <c r="AA247" i="7"/>
  <c r="AA248" i="7"/>
  <c r="AA249" i="7"/>
  <c r="AA250" i="7"/>
  <c r="AA251" i="7"/>
  <c r="AA252" i="7"/>
  <c r="AA253" i="7"/>
  <c r="AA254" i="7"/>
  <c r="AA255" i="7"/>
  <c r="AA256" i="7"/>
  <c r="AA257" i="7"/>
  <c r="AA258" i="7"/>
  <c r="AA259" i="7"/>
  <c r="AA260" i="7"/>
  <c r="AA261" i="7"/>
  <c r="AA262" i="7"/>
  <c r="AA263" i="7"/>
  <c r="AA264" i="7"/>
  <c r="AA265" i="7"/>
  <c r="AA266" i="7"/>
  <c r="AA267" i="7"/>
  <c r="AA268" i="7"/>
  <c r="AA269" i="7"/>
  <c r="AA270" i="7"/>
  <c r="AA271" i="7"/>
  <c r="AA272" i="7"/>
  <c r="AA273" i="7"/>
  <c r="AA274" i="7"/>
  <c r="AA275" i="7"/>
  <c r="AA276" i="7"/>
  <c r="AA277" i="7"/>
  <c r="AA278" i="7"/>
  <c r="AA279" i="7"/>
  <c r="AA280" i="7"/>
  <c r="AA281" i="7"/>
  <c r="AA282" i="7"/>
  <c r="AA283" i="7"/>
  <c r="AA284" i="7"/>
  <c r="AA285" i="7"/>
  <c r="AA286" i="7"/>
  <c r="AA287" i="7"/>
  <c r="AA288" i="7"/>
  <c r="AA289" i="7"/>
  <c r="AA290" i="7"/>
  <c r="AA291" i="7"/>
  <c r="AA292" i="7"/>
  <c r="AA293" i="7"/>
  <c r="AA294" i="7"/>
  <c r="AA295" i="7"/>
  <c r="B40" i="2"/>
  <c r="B38" i="2"/>
  <c r="B37" i="2"/>
  <c r="B50" i="2" s="1"/>
  <c r="B36" i="2"/>
  <c r="B35" i="2"/>
  <c r="B34" i="2"/>
  <c r="B33" i="2"/>
  <c r="B32" i="2"/>
  <c r="B31" i="2"/>
  <c r="B30" i="2"/>
  <c r="B29" i="2"/>
  <c r="B25" i="2"/>
  <c r="B24" i="2"/>
  <c r="B22" i="2"/>
  <c r="B21" i="2"/>
  <c r="B18" i="2"/>
  <c r="B17" i="2"/>
  <c r="B16" i="2"/>
  <c r="B15" i="2"/>
  <c r="B11" i="2"/>
  <c r="B10" i="2"/>
  <c r="B8" i="2"/>
  <c r="B7" i="2"/>
  <c r="B5" i="2"/>
  <c r="B2" i="2"/>
  <c r="B48" i="2" s="1"/>
  <c r="K217" i="7"/>
  <c r="AA216" i="7"/>
  <c r="K216" i="7"/>
  <c r="AA215" i="7"/>
  <c r="K215" i="7"/>
  <c r="AA214" i="7"/>
  <c r="K214" i="7"/>
  <c r="AA213" i="7"/>
  <c r="K213" i="7"/>
  <c r="AA212" i="7"/>
  <c r="K212" i="7"/>
  <c r="AA211" i="7"/>
  <c r="K211" i="7"/>
  <c r="AA210" i="7"/>
  <c r="K210" i="7"/>
  <c r="J210" i="7"/>
  <c r="AA209" i="7"/>
  <c r="K209" i="7"/>
  <c r="J209" i="7"/>
  <c r="AA208" i="7"/>
  <c r="K208" i="7"/>
  <c r="J208" i="7"/>
  <c r="AA207" i="7"/>
  <c r="K207" i="7"/>
  <c r="J207" i="7"/>
  <c r="AA206" i="7"/>
  <c r="K206" i="7"/>
  <c r="J206" i="7"/>
  <c r="AA205" i="7"/>
  <c r="K205" i="7"/>
  <c r="J205" i="7"/>
  <c r="AA204" i="7"/>
  <c r="K204" i="7"/>
  <c r="J204" i="7"/>
  <c r="AA203" i="7"/>
  <c r="K203" i="7"/>
  <c r="J203" i="7"/>
  <c r="AA202" i="7"/>
  <c r="K202" i="7"/>
  <c r="J202" i="7"/>
  <c r="AA201" i="7"/>
  <c r="K201" i="7"/>
  <c r="J201" i="7"/>
  <c r="AA200" i="7"/>
  <c r="K200" i="7"/>
  <c r="J200" i="7"/>
  <c r="AA199" i="7"/>
  <c r="K199" i="7"/>
  <c r="J199" i="7"/>
  <c r="AA198" i="7"/>
  <c r="K198" i="7"/>
  <c r="J198" i="7"/>
  <c r="AA197" i="7"/>
  <c r="K197" i="7"/>
  <c r="J197" i="7"/>
  <c r="AA196" i="7"/>
  <c r="K196" i="7"/>
  <c r="J196" i="7"/>
  <c r="AA195" i="7"/>
  <c r="K195" i="7"/>
  <c r="J195" i="7"/>
  <c r="AA194" i="7"/>
  <c r="K194" i="7"/>
  <c r="J194" i="7"/>
  <c r="AA193" i="7"/>
  <c r="K193" i="7"/>
  <c r="J193" i="7"/>
  <c r="AA192" i="7"/>
  <c r="K192" i="7"/>
  <c r="J192" i="7"/>
  <c r="AA191" i="7"/>
  <c r="K191" i="7"/>
  <c r="J191" i="7"/>
  <c r="AA190" i="7"/>
  <c r="K190" i="7"/>
  <c r="J190" i="7"/>
  <c r="AA189" i="7"/>
  <c r="K189" i="7"/>
  <c r="J189" i="7"/>
  <c r="AA188" i="7"/>
  <c r="K188" i="7"/>
  <c r="J188" i="7"/>
  <c r="AA187" i="7"/>
  <c r="K187" i="7"/>
  <c r="J187" i="7"/>
  <c r="AA186" i="7"/>
  <c r="K186" i="7"/>
  <c r="J186" i="7"/>
  <c r="AA185" i="7"/>
  <c r="K185" i="7"/>
  <c r="J185" i="7"/>
  <c r="AA184" i="7"/>
  <c r="K184" i="7"/>
  <c r="J184" i="7"/>
  <c r="AA183" i="7"/>
  <c r="K183" i="7"/>
  <c r="J183" i="7"/>
  <c r="AA182" i="7"/>
  <c r="K182" i="7"/>
  <c r="J182" i="7"/>
  <c r="AA181" i="7"/>
  <c r="K181" i="7"/>
  <c r="J181" i="7"/>
  <c r="AA180" i="7"/>
  <c r="K180" i="7"/>
  <c r="J180" i="7"/>
  <c r="AA179" i="7"/>
  <c r="K179" i="7"/>
  <c r="J179" i="7"/>
  <c r="AA178" i="7"/>
  <c r="K178" i="7"/>
  <c r="J178" i="7"/>
  <c r="AA177" i="7"/>
  <c r="K177" i="7"/>
  <c r="J177" i="7"/>
  <c r="AA176" i="7"/>
  <c r="K176" i="7"/>
  <c r="J176" i="7"/>
  <c r="AA175" i="7"/>
  <c r="K175" i="7"/>
  <c r="J175" i="7"/>
  <c r="AA174" i="7"/>
  <c r="K174" i="7"/>
  <c r="J174" i="7"/>
  <c r="AA173" i="7"/>
  <c r="K173" i="7"/>
  <c r="J173" i="7"/>
  <c r="AA172" i="7"/>
  <c r="K172" i="7"/>
  <c r="J172" i="7"/>
  <c r="AA171" i="7"/>
  <c r="K171" i="7"/>
  <c r="J171" i="7"/>
  <c r="AA170" i="7"/>
  <c r="K170" i="7"/>
  <c r="J170" i="7"/>
  <c r="AA169" i="7"/>
  <c r="K169" i="7"/>
  <c r="J169" i="7"/>
  <c r="AA168" i="7"/>
  <c r="K168" i="7"/>
  <c r="J168" i="7"/>
  <c r="AA167" i="7"/>
  <c r="K167" i="7"/>
  <c r="J167" i="7"/>
  <c r="AA166" i="7"/>
  <c r="K166" i="7"/>
  <c r="J166" i="7"/>
  <c r="AA165" i="7"/>
  <c r="K165" i="7"/>
  <c r="J165" i="7"/>
  <c r="AA164" i="7"/>
  <c r="K164" i="7"/>
  <c r="J164" i="7"/>
  <c r="AA163" i="7"/>
  <c r="K163" i="7"/>
  <c r="J163" i="7"/>
  <c r="AA162" i="7"/>
  <c r="K162" i="7"/>
  <c r="J162" i="7"/>
  <c r="AA161" i="7"/>
  <c r="K161" i="7"/>
  <c r="J161" i="7"/>
  <c r="AA160" i="7"/>
  <c r="K160" i="7"/>
  <c r="J160" i="7"/>
  <c r="AA159" i="7"/>
  <c r="K159" i="7"/>
  <c r="J159" i="7"/>
  <c r="AA158" i="7"/>
  <c r="K158" i="7"/>
  <c r="J158" i="7"/>
  <c r="AA157" i="7"/>
  <c r="K157" i="7"/>
  <c r="J157" i="7"/>
  <c r="AA156" i="7"/>
  <c r="K156" i="7"/>
  <c r="J156" i="7"/>
  <c r="AA155" i="7"/>
  <c r="K155" i="7"/>
  <c r="J155" i="7"/>
  <c r="AA154" i="7"/>
  <c r="K154" i="7"/>
  <c r="J154" i="7"/>
  <c r="AA153" i="7"/>
  <c r="K153" i="7"/>
  <c r="J153" i="7"/>
  <c r="AA152" i="7"/>
  <c r="K152" i="7"/>
  <c r="J152" i="7"/>
  <c r="AA151" i="7"/>
  <c r="K151" i="7"/>
  <c r="J151" i="7"/>
  <c r="AA150" i="7"/>
  <c r="K150" i="7"/>
  <c r="J150" i="7"/>
  <c r="AA149" i="7"/>
  <c r="K149" i="7"/>
  <c r="J149" i="7"/>
  <c r="AA148" i="7"/>
  <c r="K148" i="7"/>
  <c r="J148" i="7"/>
  <c r="AA147" i="7"/>
  <c r="K147" i="7"/>
  <c r="J147" i="7"/>
  <c r="AA146" i="7"/>
  <c r="K146" i="7"/>
  <c r="J146" i="7"/>
  <c r="AA145" i="7"/>
  <c r="K145" i="7"/>
  <c r="J145" i="7"/>
  <c r="AA144" i="7"/>
  <c r="K144" i="7"/>
  <c r="J144" i="7"/>
  <c r="AA143" i="7"/>
  <c r="K143" i="7"/>
  <c r="J143" i="7"/>
  <c r="AA142" i="7"/>
  <c r="K142" i="7"/>
  <c r="J142" i="7"/>
  <c r="AA141" i="7"/>
  <c r="K141" i="7"/>
  <c r="J141" i="7"/>
  <c r="AA140" i="7"/>
  <c r="K140" i="7"/>
  <c r="J140" i="7"/>
  <c r="AA139" i="7"/>
  <c r="K139" i="7"/>
  <c r="J139" i="7"/>
  <c r="AA138" i="7"/>
  <c r="K138" i="7"/>
  <c r="J138" i="7"/>
  <c r="AA137" i="7"/>
  <c r="K137" i="7"/>
  <c r="J137" i="7"/>
  <c r="AA136" i="7"/>
  <c r="K136" i="7"/>
  <c r="J136" i="7"/>
  <c r="AA135" i="7"/>
  <c r="K135" i="7"/>
  <c r="J135" i="7"/>
  <c r="AA134" i="7"/>
  <c r="K134" i="7"/>
  <c r="J134" i="7"/>
  <c r="AA133" i="7"/>
  <c r="K133" i="7"/>
  <c r="J133" i="7"/>
  <c r="AA132" i="7"/>
  <c r="K132" i="7"/>
  <c r="J132" i="7"/>
  <c r="AA131" i="7"/>
  <c r="K131" i="7"/>
  <c r="J131" i="7"/>
  <c r="AA130" i="7"/>
  <c r="K130" i="7"/>
  <c r="J130" i="7"/>
  <c r="AA129" i="7"/>
  <c r="K129" i="7"/>
  <c r="J129" i="7"/>
  <c r="AA128" i="7"/>
  <c r="K128" i="7"/>
  <c r="J128" i="7"/>
  <c r="AA127" i="7"/>
  <c r="K127" i="7"/>
  <c r="J127" i="7"/>
  <c r="AA126" i="7"/>
  <c r="K126" i="7"/>
  <c r="J126" i="7"/>
  <c r="AA125" i="7"/>
  <c r="K125" i="7"/>
  <c r="J125" i="7"/>
  <c r="AA124" i="7"/>
  <c r="K124" i="7"/>
  <c r="J124" i="7"/>
  <c r="AA123" i="7"/>
  <c r="K123" i="7"/>
  <c r="J123" i="7"/>
  <c r="AA122" i="7"/>
  <c r="K122" i="7"/>
  <c r="J122" i="7"/>
  <c r="AA121" i="7"/>
  <c r="K121" i="7"/>
  <c r="J121" i="7"/>
  <c r="AA120" i="7"/>
  <c r="K120" i="7"/>
  <c r="J120" i="7"/>
  <c r="AA119" i="7"/>
  <c r="K119" i="7"/>
  <c r="J119" i="7"/>
  <c r="AA118" i="7"/>
  <c r="K118" i="7"/>
  <c r="J118" i="7"/>
  <c r="AA117" i="7"/>
  <c r="K117" i="7"/>
  <c r="J117" i="7"/>
  <c r="AA116" i="7"/>
  <c r="K116" i="7"/>
  <c r="J116" i="7"/>
  <c r="AA115" i="7"/>
  <c r="K115" i="7"/>
  <c r="J115" i="7"/>
  <c r="AA114" i="7"/>
  <c r="K114" i="7"/>
  <c r="J114" i="7"/>
  <c r="AA113" i="7"/>
  <c r="K113" i="7"/>
  <c r="J113" i="7"/>
  <c r="AA112" i="7"/>
  <c r="K112" i="7"/>
  <c r="J112" i="7"/>
  <c r="AA111" i="7"/>
  <c r="K111" i="7"/>
  <c r="J111" i="7"/>
  <c r="AA110" i="7"/>
  <c r="K110" i="7"/>
  <c r="J110" i="7"/>
  <c r="AA109" i="7"/>
  <c r="K109" i="7"/>
  <c r="J109" i="7"/>
  <c r="AA108" i="7"/>
  <c r="K108" i="7"/>
  <c r="J108" i="7"/>
  <c r="AA107" i="7"/>
  <c r="K107" i="7"/>
  <c r="J107" i="7"/>
  <c r="AA106" i="7"/>
  <c r="K106" i="7"/>
  <c r="J106" i="7"/>
  <c r="AA105" i="7"/>
  <c r="K105" i="7"/>
  <c r="J105" i="7"/>
  <c r="AA104" i="7"/>
  <c r="K104" i="7"/>
  <c r="J104" i="7"/>
  <c r="AA103" i="7"/>
  <c r="K103" i="7"/>
  <c r="J103" i="7"/>
  <c r="AA102" i="7"/>
  <c r="K102" i="7"/>
  <c r="J102" i="7"/>
  <c r="AA101" i="7"/>
  <c r="K101" i="7"/>
  <c r="J101" i="7"/>
  <c r="AA100" i="7"/>
  <c r="K100" i="7"/>
  <c r="J100" i="7"/>
  <c r="AA99" i="7"/>
  <c r="K99" i="7"/>
  <c r="J99" i="7"/>
  <c r="AA98" i="7"/>
  <c r="K98" i="7"/>
  <c r="J98" i="7"/>
  <c r="AA97" i="7"/>
  <c r="K97" i="7"/>
  <c r="J97" i="7"/>
  <c r="AA96" i="7"/>
  <c r="K96" i="7"/>
  <c r="J96" i="7"/>
  <c r="AA95" i="7"/>
  <c r="K95" i="7"/>
  <c r="J95" i="7"/>
  <c r="AA94" i="7"/>
  <c r="K94" i="7"/>
  <c r="J94" i="7"/>
  <c r="AA93" i="7"/>
  <c r="K93" i="7"/>
  <c r="J93" i="7"/>
  <c r="AA92" i="7"/>
  <c r="K92" i="7"/>
  <c r="J92" i="7"/>
  <c r="AA91" i="7"/>
  <c r="K91" i="7"/>
  <c r="J91" i="7"/>
  <c r="AA90" i="7"/>
  <c r="K90" i="7"/>
  <c r="J90" i="7"/>
  <c r="AA89" i="7"/>
  <c r="K89" i="7"/>
  <c r="J89" i="7"/>
  <c r="AA88" i="7"/>
  <c r="K88" i="7"/>
  <c r="J88" i="7"/>
  <c r="AA87" i="7"/>
  <c r="K87" i="7"/>
  <c r="J87" i="7"/>
  <c r="AA86" i="7"/>
  <c r="K86" i="7"/>
  <c r="J86" i="7"/>
  <c r="AA85" i="7"/>
  <c r="K85" i="7"/>
  <c r="J85" i="7"/>
  <c r="AA84" i="7"/>
  <c r="K84" i="7"/>
  <c r="J84" i="7"/>
  <c r="AA83" i="7"/>
  <c r="K83" i="7"/>
  <c r="J83" i="7"/>
  <c r="AA82" i="7"/>
  <c r="K82" i="7"/>
  <c r="J82" i="7"/>
  <c r="AA81" i="7"/>
  <c r="K81" i="7"/>
  <c r="J81" i="7"/>
  <c r="AA80" i="7"/>
  <c r="K80" i="7"/>
  <c r="J80" i="7"/>
  <c r="AA79" i="7"/>
  <c r="K79" i="7"/>
  <c r="J79" i="7"/>
  <c r="AA78" i="7"/>
  <c r="K78" i="7"/>
  <c r="J78" i="7"/>
  <c r="AA77" i="7"/>
  <c r="K77" i="7"/>
  <c r="J77" i="7"/>
  <c r="AA76" i="7"/>
  <c r="K76" i="7"/>
  <c r="J76" i="7"/>
  <c r="AA75" i="7"/>
  <c r="K75" i="7"/>
  <c r="J75" i="7"/>
  <c r="AA74" i="7"/>
  <c r="K74" i="7"/>
  <c r="J74" i="7"/>
  <c r="AA73" i="7"/>
  <c r="K73" i="7"/>
  <c r="J73" i="7"/>
  <c r="AA72" i="7"/>
  <c r="K72" i="7"/>
  <c r="J72" i="7"/>
  <c r="AA71" i="7"/>
  <c r="K71" i="7"/>
  <c r="J71" i="7"/>
  <c r="AA70" i="7"/>
  <c r="K70" i="7"/>
  <c r="J70" i="7"/>
  <c r="AA69" i="7"/>
  <c r="K69" i="7"/>
  <c r="J69" i="7"/>
  <c r="AA68" i="7"/>
  <c r="K68" i="7"/>
  <c r="J68" i="7"/>
  <c r="AA67" i="7"/>
  <c r="K67" i="7"/>
  <c r="J67" i="7"/>
  <c r="AA66" i="7"/>
  <c r="K66" i="7"/>
  <c r="J66" i="7"/>
  <c r="AA65" i="7"/>
  <c r="K65" i="7"/>
  <c r="J65" i="7"/>
  <c r="AA64" i="7"/>
  <c r="K64" i="7"/>
  <c r="J64" i="7"/>
  <c r="AA63" i="7"/>
  <c r="K63" i="7"/>
  <c r="J63" i="7"/>
  <c r="AA62" i="7"/>
  <c r="K62" i="7"/>
  <c r="J62" i="7"/>
  <c r="AA61" i="7"/>
  <c r="K61" i="7"/>
  <c r="J61" i="7"/>
  <c r="AA60" i="7"/>
  <c r="K60" i="7"/>
  <c r="J60" i="7"/>
  <c r="AA59" i="7"/>
  <c r="K59" i="7"/>
  <c r="J59" i="7"/>
  <c r="AA58" i="7"/>
  <c r="K58" i="7"/>
  <c r="J58" i="7"/>
  <c r="AA57" i="7"/>
  <c r="K57" i="7"/>
  <c r="J57" i="7"/>
  <c r="AA56" i="7"/>
  <c r="K56" i="7"/>
  <c r="J56" i="7"/>
  <c r="AA55" i="7"/>
  <c r="K55" i="7"/>
  <c r="J55" i="7"/>
  <c r="AA54" i="7"/>
  <c r="K54" i="7"/>
  <c r="J54" i="7"/>
  <c r="AA53" i="7"/>
  <c r="K53" i="7"/>
  <c r="J53" i="7"/>
  <c r="AA52" i="7"/>
  <c r="K52" i="7"/>
  <c r="J52" i="7"/>
  <c r="AA51" i="7"/>
  <c r="K51" i="7"/>
  <c r="J51" i="7"/>
  <c r="AA50" i="7"/>
  <c r="K50" i="7"/>
  <c r="J50" i="7"/>
  <c r="AA49" i="7"/>
  <c r="K49" i="7"/>
  <c r="J49" i="7"/>
  <c r="AA48" i="7"/>
  <c r="K48" i="7"/>
  <c r="J48" i="7"/>
  <c r="AA47" i="7"/>
  <c r="K47" i="7"/>
  <c r="J47" i="7"/>
  <c r="AA46" i="7"/>
  <c r="K46" i="7"/>
  <c r="J46" i="7"/>
  <c r="AA45" i="7"/>
  <c r="K45" i="7"/>
  <c r="J45" i="7"/>
  <c r="AA44" i="7"/>
  <c r="K44" i="7"/>
  <c r="J44" i="7"/>
  <c r="AA43" i="7"/>
  <c r="K43" i="7"/>
  <c r="J43" i="7"/>
  <c r="AA42" i="7"/>
  <c r="K42" i="7"/>
  <c r="J42" i="7"/>
  <c r="AA41" i="7"/>
  <c r="K41" i="7"/>
  <c r="J41" i="7"/>
  <c r="AA40" i="7"/>
  <c r="K40" i="7"/>
  <c r="J40" i="7"/>
  <c r="AA39" i="7"/>
  <c r="K39" i="7"/>
  <c r="J39" i="7"/>
  <c r="AA38" i="7"/>
  <c r="K38" i="7"/>
  <c r="J38" i="7"/>
  <c r="AA37" i="7"/>
  <c r="K37" i="7"/>
  <c r="J37" i="7"/>
  <c r="AA36" i="7"/>
  <c r="K36" i="7"/>
  <c r="J36" i="7"/>
  <c r="AA35" i="7"/>
  <c r="K35" i="7"/>
  <c r="J35" i="7"/>
  <c r="AA34" i="7"/>
  <c r="K34" i="7"/>
  <c r="J34" i="7"/>
  <c r="AA33" i="7"/>
  <c r="K33" i="7"/>
  <c r="J33" i="7"/>
  <c r="AA32" i="7"/>
  <c r="K32" i="7"/>
  <c r="J32" i="7"/>
  <c r="AA31" i="7"/>
  <c r="K31" i="7"/>
  <c r="J31" i="7"/>
  <c r="AA30" i="7"/>
  <c r="K30" i="7"/>
  <c r="J30" i="7"/>
  <c r="AA29" i="7"/>
  <c r="K29" i="7"/>
  <c r="J29" i="7"/>
  <c r="AA28" i="7"/>
  <c r="K28" i="7"/>
  <c r="J28" i="7"/>
  <c r="AA27" i="7"/>
  <c r="K27" i="7"/>
  <c r="J27" i="7"/>
  <c r="AA26" i="7"/>
  <c r="K26" i="7"/>
  <c r="J26" i="7"/>
  <c r="AA25" i="7"/>
  <c r="K25" i="7"/>
  <c r="J25" i="7"/>
  <c r="AA24" i="7"/>
  <c r="K24" i="7"/>
  <c r="J24" i="7"/>
  <c r="AA23" i="7"/>
  <c r="K23" i="7"/>
  <c r="J23" i="7"/>
  <c r="AA22" i="7"/>
  <c r="K22" i="7"/>
  <c r="J22" i="7"/>
  <c r="AA21" i="7"/>
  <c r="K21" i="7"/>
  <c r="J21" i="7"/>
  <c r="AA20" i="7"/>
  <c r="K20" i="7"/>
  <c r="J20" i="7"/>
  <c r="AA19" i="7"/>
  <c r="K19" i="7"/>
  <c r="J19" i="7"/>
  <c r="AA18" i="7"/>
  <c r="K18" i="7"/>
  <c r="J18" i="7"/>
  <c r="AA17" i="7"/>
  <c r="K17" i="7"/>
  <c r="J17" i="7"/>
  <c r="AA16" i="7"/>
  <c r="K16" i="7"/>
  <c r="J16" i="7"/>
  <c r="AA15" i="7"/>
  <c r="K15" i="7"/>
  <c r="J15" i="7"/>
  <c r="AA14" i="7"/>
  <c r="K14" i="7"/>
  <c r="J14" i="7"/>
  <c r="AA13" i="7"/>
  <c r="K13" i="7"/>
  <c r="J13" i="7"/>
  <c r="AA12" i="7"/>
  <c r="K12" i="7"/>
  <c r="J12" i="7"/>
  <c r="AA11" i="7"/>
  <c r="K11" i="7"/>
  <c r="J11" i="7"/>
  <c r="AA10" i="7"/>
  <c r="K10" i="7"/>
  <c r="J10" i="7"/>
  <c r="AA9" i="7"/>
  <c r="K9" i="7"/>
  <c r="J9" i="7"/>
  <c r="AA8" i="7"/>
  <c r="K8" i="7"/>
  <c r="J8" i="7"/>
  <c r="AA7" i="7"/>
  <c r="K7" i="7"/>
  <c r="J7" i="7"/>
  <c r="AA6" i="7"/>
  <c r="K6" i="7"/>
  <c r="J6" i="7"/>
  <c r="AA5" i="7"/>
  <c r="K5" i="7"/>
  <c r="J5" i="7"/>
  <c r="AA4" i="7"/>
  <c r="K4" i="7"/>
  <c r="J4" i="7"/>
  <c r="AA3" i="7"/>
  <c r="K3" i="7"/>
  <c r="J3" i="7"/>
  <c r="AA2" i="7"/>
  <c r="K2" i="7"/>
  <c r="J2" i="7"/>
  <c r="K1" i="7"/>
  <c r="AA217" i="1"/>
  <c r="AA210" i="1"/>
  <c r="AA211" i="1"/>
  <c r="AA212" i="1"/>
  <c r="AA213" i="1"/>
  <c r="AA214" i="1"/>
  <c r="AA215" i="1"/>
  <c r="AA216" i="1"/>
  <c r="B46" i="2"/>
  <c r="B45" i="2"/>
  <c r="B44" i="2"/>
  <c r="B43" i="2"/>
  <c r="B42" i="2"/>
  <c r="C4" i="2"/>
  <c r="G9" i="6"/>
  <c r="H8" i="6"/>
  <c r="H7" i="6"/>
  <c r="G8" i="6"/>
  <c r="G7" i="6"/>
  <c r="G6" i="6"/>
  <c r="G5" i="6"/>
  <c r="D3" i="6"/>
  <c r="G4" i="6"/>
  <c r="G3" i="6"/>
  <c r="D4" i="6"/>
  <c r="D5" i="6"/>
  <c r="D6" i="6"/>
  <c r="D7" i="6"/>
  <c r="D8" i="6"/>
  <c r="D9" i="6"/>
  <c r="D10" i="6"/>
  <c r="D11" i="6"/>
  <c r="D12" i="6"/>
  <c r="D13" i="6"/>
  <c r="D14" i="6"/>
  <c r="D15" i="6"/>
  <c r="D16" i="6"/>
  <c r="D17" i="6"/>
  <c r="D18" i="6"/>
  <c r="D19" i="6"/>
  <c r="D20" i="6"/>
  <c r="D21" i="6"/>
  <c r="D2" i="6"/>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 i="1"/>
  <c r="K117"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B39" i="2" l="1"/>
  <c r="B53" i="2" s="1"/>
  <c r="B6" i="2"/>
  <c r="B51" i="2"/>
  <c r="C34" i="2"/>
  <c r="C33" i="2"/>
  <c r="C31" i="2"/>
  <c r="C35" i="2"/>
  <c r="C32" i="2"/>
  <c r="C37" i="2"/>
  <c r="D29" i="2"/>
  <c r="C36" i="2"/>
  <c r="C38" i="2"/>
  <c r="K3" i="1"/>
  <c r="K4" i="1"/>
  <c r="K5" i="1"/>
  <c r="K6" i="1"/>
  <c r="K7" i="1"/>
  <c r="K8" i="1"/>
  <c r="K9" i="1"/>
  <c r="K10" i="1"/>
  <c r="K11" i="1"/>
  <c r="K12" i="1"/>
  <c r="K13" i="1"/>
  <c r="K14" i="1"/>
  <c r="K15" i="1"/>
  <c r="K16" i="1"/>
  <c r="K17" i="1"/>
  <c r="K18" i="1"/>
  <c r="K19" i="1"/>
  <c r="K20" i="1"/>
  <c r="K21"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 i="1"/>
  <c r="B52" i="2" l="1"/>
  <c r="B26" i="2"/>
  <c r="J3" i="1"/>
  <c r="J4" i="1"/>
  <c r="J5" i="1"/>
  <c r="J6" i="1"/>
  <c r="J7" i="1"/>
  <c r="J8" i="1"/>
  <c r="J9" i="1"/>
  <c r="J10" i="1"/>
  <c r="J11" i="1"/>
  <c r="J12" i="1"/>
  <c r="J13" i="1"/>
  <c r="J14" i="1"/>
  <c r="J15" i="1"/>
  <c r="J16" i="1"/>
  <c r="J17" i="1"/>
  <c r="J18" i="1"/>
  <c r="J19" i="1"/>
  <c r="J20" i="1"/>
  <c r="J21"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 i="1"/>
  <c r="K1" i="1" l="1"/>
  <c r="F26" i="2" l="1"/>
  <c r="C29" i="2"/>
  <c r="C30" i="2"/>
  <c r="C39" i="2"/>
  <c r="B20" i="2"/>
  <c r="C20" i="2" s="1"/>
  <c r="B19" i="2"/>
  <c r="B9" i="2"/>
  <c r="C10" i="2" s="1"/>
  <c r="C21" i="2"/>
  <c r="B23" i="2"/>
  <c r="C18" i="2"/>
  <c r="C17" i="2"/>
  <c r="C22" i="2"/>
  <c r="C7" i="2"/>
  <c r="C8" i="2"/>
  <c r="C5" i="2"/>
  <c r="B27" i="2" l="1"/>
  <c r="C19" i="2"/>
  <c r="C23" i="2"/>
  <c r="C24" i="2"/>
  <c r="C25" i="2"/>
  <c r="C6" i="2"/>
  <c r="C11" i="2"/>
  <c r="C9" i="2"/>
  <c r="E26" i="2" l="1"/>
  <c r="B49" i="2"/>
</calcChain>
</file>

<file path=xl/sharedStrings.xml><?xml version="1.0" encoding="utf-8"?>
<sst xmlns="http://schemas.openxmlformats.org/spreadsheetml/2006/main" count="5116" uniqueCount="1514">
  <si>
    <t>Article Title</t>
  </si>
  <si>
    <t>Reflecting the Post-Development gaze: the degrowth debate in Germany</t>
  </si>
  <si>
    <t>What About the Global South? Towards a Feminist Decolonial Degrowth Approach</t>
  </si>
  <si>
    <t>The Post-Development Dictionary agenda: paths to the pluriverse</t>
  </si>
  <si>
    <t>Environmental justice, degrowth and post-capitalist futures</t>
  </si>
  <si>
    <t>Performance Beyond Economic Growth: Alternatives from Growth-Averse Enterprises in the Global South</t>
  </si>
  <si>
    <t>'Development, post-development, and the pluriverse'</t>
  </si>
  <si>
    <t>Over the horizon: Exploring the conditions of a post-growth world</t>
  </si>
  <si>
    <t>Ecological economics and degrowth: Proposing a future research agenda from the margins</t>
  </si>
  <si>
    <t>Governing Jevons' Paradox: Policies and systemic alternatives to avoid the rebound effect</t>
  </si>
  <si>
    <t>Mapping and Analyzing Ecological Distribution Conflicts in Andean Countries</t>
  </si>
  <si>
    <t>Sand futures: Post-growth alternatives for mineral aggregate consumption and distribution in the global south</t>
  </si>
  <si>
    <t>Innovation for de-growth: A case study of counter-hegemonic practices from Kerala, India</t>
  </si>
  <si>
    <t>The great financial crisis and the end of normal: With an introduction by Klaus Dorre</t>
  </si>
  <si>
    <t>Wellbeing economy: An effective paradigm to mainstream post-growth policies?</t>
  </si>
  <si>
    <t>Inclusive is not an adjective, it transforms development: A post-growth interpretation of Inclusive Development</t>
  </si>
  <si>
    <t>Post-growth in the Tropics? Contestations over Tri Hita Karana and a tourism megaproject in Bali</t>
  </si>
  <si>
    <t>Good work? Sustainable work and sustainable development: a critical gender perspective from the Global North</t>
  </si>
  <si>
    <t>The local dimension in the degrowth literature. A critical discussion</t>
  </si>
  <si>
    <t>Discursive Synergies for a 'Great Transformation' Towards Sustainability: Pragmatic Contributions to a Necessary Dialogue Between Human Development, Degrowth, and Buen Vivir</t>
  </si>
  <si>
    <t>Sustainable de-growth: Mapping the context, criticisms and future prospects of an emergent paradigm</t>
  </si>
  <si>
    <t>Not So Natural an Alliance? Degrowth and Environmental Justice Movements in the Global South</t>
  </si>
  <si>
    <t>Macroeconomic modelling under energy constraints: Global low carbon transition scenarios</t>
  </si>
  <si>
    <t>Non-anonymous growth incidence curves, income mobility and social welfare dominance</t>
  </si>
  <si>
    <t>Why the Post-growth Debate Is Not a Wrong Turn</t>
  </si>
  <si>
    <t>The global south, degrowth and The Simpler Way movement: the need for structural solutions at the global level</t>
  </si>
  <si>
    <t>The global politics of the renewable energy transition and the non-substitutability hypothesis: towards a 'great transformation'?</t>
  </si>
  <si>
    <t>Health care and the future of economic growth: exploring alternative perspectives</t>
  </si>
  <si>
    <t>Degrowth, postdevelopment, and transitions: a preliminary conversation</t>
  </si>
  <si>
    <t>Eating ourselves out of industrial excess? Degrowth, multi-species conviviality and the micro-politics of cultured meat</t>
  </si>
  <si>
    <t>Ecological macroeconomics in the open economy: Sustainability, unequal exchange and policy coordination in a center-periphery model</t>
  </si>
  <si>
    <t>What does degrowth mean? A few points of clarification</t>
  </si>
  <si>
    <t>Degrowth and post-extractivism: two debates with suggestions for the inclusive development framework</t>
  </si>
  <si>
    <t>Buen Vivir: Degrowing extractivism and growing wellbeing through tourism</t>
  </si>
  <si>
    <t>The Bristol Pound: A Tool for Localisation?</t>
  </si>
  <si>
    <t>Challenges for the degrowth transition: The debate about wellbeing</t>
  </si>
  <si>
    <t>The Smart City and other ICT-led techno-imaginaries: Any room for dialogue with Degrowth?</t>
  </si>
  <si>
    <t>From Decent work and economic growth to Sustainable work and economic degrowth: a new framework for SDG 8</t>
  </si>
  <si>
    <t>Data and oil: Metaphor, materiality and metabolic rifts</t>
  </si>
  <si>
    <t>First Nations sovereignty, Environmental Justice, and Degrowth in Northwest BC, Canada</t>
  </si>
  <si>
    <t>Growth and magnetic properties of ultrathin single crystal Fe3O4 film on InAs(100)</t>
  </si>
  <si>
    <t>Beyond continuationism: climate change, economic growth, and the future of world (dis)order</t>
  </si>
  <si>
    <t>Commoning Care: Feminist Degrowth Visions for a Socio-Ecological Transformation</t>
  </si>
  <si>
    <t>Is it Too Late for Growth?</t>
  </si>
  <si>
    <t>Places to Intervene in a Socio-Ecological System: A Blueprint for Transformational Change</t>
  </si>
  <si>
    <t>The green economy agenda: business as usual or transformational discourse?</t>
  </si>
  <si>
    <t>SUSTAINABLE RESOURCE GOVERNANCE IN GLOBAL PRODUCTION NETWORKS - CHALLENGES FOR HUMAN GEOGRAPHY</t>
  </si>
  <si>
    <t>Green economy and carbon markets for conservation and development: a critical view</t>
  </si>
  <si>
    <t>Blue Growth and its discontents in the Faroe Islands: an island perspective on Blue (De)Growth, sustainability, and environmental justice</t>
  </si>
  <si>
    <t>Strains and stresses in an epitaxial Ni(111)/Mo(110) multilayer grown by direct ion beam sputtering</t>
  </si>
  <si>
    <t>Biodiversity policy beyond economic growth</t>
  </si>
  <si>
    <t>Economic, social and cultural rights and their dependence on the economic growth paradigm: Evidence from the ICESCR system</t>
  </si>
  <si>
    <t>The Climate Crisis, Renewable Energy, and the Changing Landscape of Global Energy Politics</t>
  </si>
  <si>
    <t>The Commons as Colonisation - The Well-Intentioned Appropriation of Buen Vivir</t>
  </si>
  <si>
    <t>Introducing a Degrowth Approach to the Circular Economy Policies of Food Production, and Food Loss and Waste Management: Towards a Circular Bioeconomy</t>
  </si>
  <si>
    <t>RECOVERY FORECAST FOR TRANSPORT SECTOR AS RESULT OF EFFECTS OF ECONOMIC CRISIS FROM 2008</t>
  </si>
  <si>
    <t>Effects of thermal annealing on localization and strain in core/multishell GaAs/GaNAs/GaAs nanowires</t>
  </si>
  <si>
    <t>Assessing the degrowth discourse: A review and analysis of academic degrowth policy proposals</t>
  </si>
  <si>
    <t>A quantitative comparison of phytochemical components in global noni fruits and their commercial products</t>
  </si>
  <si>
    <t>Degrowth Declaration of the Paris 2008 conference</t>
  </si>
  <si>
    <t>From nanowires to hierarchical structures of template-free electrodeposited ZnO for efficient dye-sensitized solar cells</t>
  </si>
  <si>
    <t>Towards a Comprehensive Framework of the Relationships between Resource Footprints, Quality of Life, and Economic Development</t>
  </si>
  <si>
    <t>Contesting growth in marine capture fisheries: the case of small-scale fishing cooperatives in Istanbul</t>
  </si>
  <si>
    <t>Environmental justice and the SDGs: from synergies to gaps and contradictions</t>
  </si>
  <si>
    <t>The Degrowth Movement: Alternative Economic Practices and Relevance to Developing Countries</t>
  </si>
  <si>
    <t>Assessing Energy Descent Scenarios for the Ecological Transition in Spain 2020-2030</t>
  </si>
  <si>
    <t>The convergence of digital commons with local manufacturing from a degrowth perspective: Two illustrative cases</t>
  </si>
  <si>
    <t>Crisis or opportunity? Economic degrowth for social equity and ecological sustainability. Introduction to this special issue</t>
  </si>
  <si>
    <t>Local Interpretations of DegrowthActors, Arenas and Attempts to Influence Policy</t>
  </si>
  <si>
    <t>From a Three-Legged Stool to a Three-Dimensional World: Integrating Rights, Gender and Indigenous Knowledge into Sustainability Practice and Law</t>
  </si>
  <si>
    <t>Tourism and degrowth: an emerging agenda for research and praxis</t>
  </si>
  <si>
    <t>Climate Change and the Polanyian Counter-movement: Carbon Markets or Degrowth?</t>
  </si>
  <si>
    <t>Degrowth and health: local action should be linked to global policies and governance for health</t>
  </si>
  <si>
    <t>Mobilising Sense of Place for Degrowth? Lessons From Lancashire's Anti-fracking Activism</t>
  </si>
  <si>
    <t>The Degrowth Spectrum: Convergence and Divergence Within a Diverse and Conflictual Alliance</t>
  </si>
  <si>
    <t>A Green New Deal without growth?</t>
  </si>
  <si>
    <t>Advancing a Viable Global Climate Stabilization Project: Degrowth versus the Green New Deal</t>
  </si>
  <si>
    <t>Zero growth - A grand challenge for the Asia-Pacific region</t>
  </si>
  <si>
    <t>Quaternary landscape evolution of the Helmand Basin, Afghanistan: Insights from staircase terraces, deltas, and paleoshorelines using high-resolution remote sensing analysis</t>
  </si>
  <si>
    <t>The international political economy of (un)sustainable consumption and the global financial collapse</t>
  </si>
  <si>
    <t>Sharing, togetherness and intentional degrowth</t>
  </si>
  <si>
    <t>Post COVID-19 ecological and social reset: moving away from capitalist growth models towards tourism as Buen Vivir</t>
  </si>
  <si>
    <t>Karl Polanyi, the New Deal and the Green New Deal</t>
  </si>
  <si>
    <t>Complementarity between the EJ movement and degrowth on the European semiperiphery: An empirical study</t>
  </si>
  <si>
    <t>Surrendering to growth? The European Union's goals for research and technology in the Horizon 2020 framework</t>
  </si>
  <si>
    <t>Four Sustainability Goals in a Swedish Low-Growth/Degrowth Context</t>
  </si>
  <si>
    <t>The Dangers of Decoupling: Earth System Crisis and the 'Fourth Industrial Revolution'</t>
  </si>
  <si>
    <t>The Age of Transition: Postdevelopment and North-South Synergies</t>
  </si>
  <si>
    <t>Growth, degrowth and climate change: A scenario analysis</t>
  </si>
  <si>
    <t>A conceptual merging of circular economy, degrowth and conviviality design approaches applied to renewable energy technology</t>
  </si>
  <si>
    <t>Barcelona's housing policy under austerity urbanism: a contribution to the debate on degrowth and urban planning</t>
  </si>
  <si>
    <t>Do responses to the COVID-19 pandemic anticipate a long-lasting shift towards peer-to-peer production or degrowth?</t>
  </si>
  <si>
    <t>Towards climate resilient peace: an intersectional and degrowth approach</t>
  </si>
  <si>
    <t>DEGROWTH: A DEFENCE</t>
  </si>
  <si>
    <t>Smartphone-enabled social change: Evidence from the Fairphone case?</t>
  </si>
  <si>
    <t>Two Contrasting Scenarios for a Zero-Emission Future in a High-Consumption Society</t>
  </si>
  <si>
    <t>Design global, manufacture local: Exploring the contours of an emerging productive model</t>
  </si>
  <si>
    <t>Reconsidering global mobility - distancing from mass cruise tourism in the aftermath of COVID-19</t>
  </si>
  <si>
    <t>The Political Economy of (Un)Sustainable Production and Consumption: A Multidisciplinary Synthesis for Research and Action</t>
  </si>
  <si>
    <t>Tourism as a right: a frivolous claim against degrowth?</t>
  </si>
  <si>
    <t>A typology of circular economy discourses: Navigating the diverse visions of a contested paradigm</t>
  </si>
  <si>
    <t>Sustainable Living: Bridging the North-South Divide in Lifestyles and Consumption Debates</t>
  </si>
  <si>
    <t>Overconsumption as Ideology Implications for Addressing Global Climate Change</t>
  </si>
  <si>
    <t>Community renewable energy at a crossroads: A think piece on degrowth, technology, and the democratization of the German energy system</t>
  </si>
  <si>
    <t>Economics in the anthropocene: species extinction or steady state economics</t>
  </si>
  <si>
    <t>Reformulating emancipation in the Anthropocene: From didactic apocalypse to planetary subjectivities</t>
  </si>
  <si>
    <t>Community-owned tourism and degrowth: a case study in the Kichwa Anangu community</t>
  </si>
  <si>
    <t>'Weak' or 'strong' sustainable consumption? Efficiency, degrowth, and the 10 Year Framework of Programmes</t>
  </si>
  <si>
    <t>Tack to the future: is wind propulsion an ecomodernist or degrowth way to decarbonise maritime cargo transport?</t>
  </si>
  <si>
    <t>Degrowth: from theory to practice</t>
  </si>
  <si>
    <t>Relocalisation for degrowth and disaster risk reduction</t>
  </si>
  <si>
    <t>Moving beyond growth in the Anthropocene</t>
  </si>
  <si>
    <t>Pathways to post-capitalist tourism</t>
  </si>
  <si>
    <t>The Digital Tech Deal: a socialist framework for the twenty-first century</t>
  </si>
  <si>
    <t>Lessons for Health From Insights into Environmental Crises</t>
  </si>
  <si>
    <t>Re-thinking oil: compensation for non-production in Yasuni National Park challenging sumak kawsay and degrowth</t>
  </si>
  <si>
    <t>Glimmers of hope: a global Green New Deal is feasible</t>
  </si>
  <si>
    <t>More growth? An unfeasible option to overcome critical energy constraints and climate change</t>
  </si>
  <si>
    <t>Public attitudes toward economic growth versus environmental sustainability dilemma: Evidence from Europe</t>
  </si>
  <si>
    <t>The limits of transport decarbonization under the current growth paradigm</t>
  </si>
  <si>
    <t>The end of business-as-usual? - A critical review of the air transport industry's climate strategy for 2050 from the perspectives of Degrowth</t>
  </si>
  <si>
    <t>Discovery of a possible Well-being Turning Point within energy footprint accounts which may support the degrowth theory</t>
  </si>
  <si>
    <t>Transcending capitalism growth strategies for biodiversity conservation</t>
  </si>
  <si>
    <t>Incomegetting and Environmental Degradation</t>
  </si>
  <si>
    <t>The Rule of Ecological Law: The Legal Complement to Degrowth Economics</t>
  </si>
  <si>
    <t>Sustainability and sustainable development: A review of principles and definitions</t>
  </si>
  <si>
    <t>Circular economy, degrowth and green growth as pathways for research on sustainable development goals: A global analysis and future agenda</t>
  </si>
  <si>
    <t>Is Green Growth Possible?</t>
  </si>
  <si>
    <t>Growing green money? Mapping community currencies for sustainable development</t>
  </si>
  <si>
    <t>Assessing climate policies: Catastrophe avoidance and the right to sustainable development</t>
  </si>
  <si>
    <t>Could working less reduce pressures on the environment? A cross-national panel analysis of OECD countries, 1970-2007</t>
  </si>
  <si>
    <t>The Sustainable Development Goals viewed through Gross National Happiness, Ubuntu, and Buen Vivir</t>
  </si>
  <si>
    <t>Opinion Clusters in Academic and Public Debates on Growth-vs-Environment</t>
  </si>
  <si>
    <t>Degrowth, energy descent, and 'low-tech' living: Potential pathways for increased resilience in times of crisis</t>
  </si>
  <si>
    <t>Green goals and full employment: Are they compatible?</t>
  </si>
  <si>
    <t>Reconceptualizing Climate Change Denial: Ideological Denialism Misdiagnoses Climate Change and Limits Effective Action</t>
  </si>
  <si>
    <t>De-growth: Do you realise what it means?</t>
  </si>
  <si>
    <t>Toward Transversal Cosmopolitanism: Understanding Alternative Praxes in the Global Field of Transformative Movements</t>
  </si>
  <si>
    <t>Building up an ecologically sustainable and socially desirable post-COVID-19 future</t>
  </si>
  <si>
    <t>The growth paradox, sustainable development, and business strategy</t>
  </si>
  <si>
    <t>The causes and health effects of the Great Recession: from neoliberalism to 'healthy de-growth'</t>
  </si>
  <si>
    <t>Diversifying and de-growing the circular economy: Radical social transformation in a resource-scarce world</t>
  </si>
  <si>
    <t>(Un)Sustainable Development(s) in International Economic Law: A Quest for Sustainability</t>
  </si>
  <si>
    <t>Legal Institutions and Ecological Economics: Their Common Contribution for Achieving a Sustainable Development</t>
  </si>
  <si>
    <t>De-growth: Some suggestions from the Simpler Way perspective</t>
  </si>
  <si>
    <t>A Postcapitalistic People? Examining the Millennial Generation's Economic Philosophies and Practices</t>
  </si>
  <si>
    <t>A practical criterion for positivity of transition densities</t>
  </si>
  <si>
    <t>Untangling the underlying drivers of the use of single-use food packaging</t>
  </si>
  <si>
    <t>Designing sustainability in blues: the limits of technospatial growth imaginaries</t>
  </si>
  <si>
    <t>Knowledge collaboration and learning by aligning global sustainability programs: reflections in the context of Rio+20</t>
  </si>
  <si>
    <t>The Environmental Risks of Incomplete Globalisation</t>
  </si>
  <si>
    <t>Well-being and Prosperity beyond Growth Discursive Struggles in the German Enquete Commission on Growth, Prosperity and Quality of Life</t>
  </si>
  <si>
    <t>Evolution of opinions in the growth-vs-environment debate: Extended replicator dynamics</t>
  </si>
  <si>
    <t>From democracy at others' expense to externalization at democracy's expense: Property-based personhood and citizenship struggles in organized and flexible capitalism</t>
  </si>
  <si>
    <t>Happiness, wellbeing and ecosocialism - a radical humanist perspective</t>
  </si>
  <si>
    <t>Can de-growth be considered a policy option? A historical note on Nicholas Georgescu-Roegen and the Club of Rome</t>
  </si>
  <si>
    <t>World revolution or socialism, community by community, in the Anthropocene?</t>
  </si>
  <si>
    <t>Towards Sustainable Construction Practices: How to Reinvigorate Vernacular Buildings in the Digital Era?</t>
  </si>
  <si>
    <t>Community currencies and sustainable development: A systematic review</t>
  </si>
  <si>
    <t>Economic development and prosperity patterns around the world: Structural challenges for a global steady-state economy</t>
  </si>
  <si>
    <t>Teaching climate complacency: mainstream economics textbooks and the need for transformation in economics education</t>
  </si>
  <si>
    <t>Discourse coalitions for sustainability transformations: Common ground and conflict beyond neoliberalism</t>
  </si>
  <si>
    <t>SDG 8: Decent work and economic growth - A gendered analysis</t>
  </si>
  <si>
    <t>Indicators of Complexity and Over-Complexification in Global Food Systems</t>
  </si>
  <si>
    <t>AQUACULTURE AND FISHERIES CRISIS WITHIN THE GLOBAL CRISIS</t>
  </si>
  <si>
    <t>Hybrid Bottom Line: another perspective on the sustainability of organizations</t>
  </si>
  <si>
    <t>Coping With Collapse: A Stock-Flow Consistent Monetary Macrodynamics of Global Warming</t>
  </si>
  <si>
    <t>Reinvigorating the sustainable development research agenda: the role of the sustainable development goals (SDG)</t>
  </si>
  <si>
    <t>What Should Be Held Steady in a Steady-State Economy? Interpreting Daly's Definition at the National Level</t>
  </si>
  <si>
    <t>COVID-19, the Climate, and Transformative Change: Comparing the Social Anatomies of Crises and Their Regulatory Responses</t>
  </si>
  <si>
    <t>'Re-grabbing' marine resources: a blue degrowth agenda for the resurgence of small-scale fisheries in Malta</t>
  </si>
  <si>
    <t>Sold Futures? The Global Availability of Metals and Economic Growth at the Peripheries: Distribution and Regulation in a Degrowth Perspective</t>
  </si>
  <si>
    <t>Health systems in an era of biophysical limits: the wicked dilemmas of modernity</t>
  </si>
  <si>
    <t>The great stagnation and environmental sustainability: A multidimensional perspective</t>
  </si>
  <si>
    <t>Green financing, interrupted. Potential directions for sustainable finance in Luxembourg</t>
  </si>
  <si>
    <t>Radical transformation or technological intervention? Two paths for universal basic income</t>
  </si>
  <si>
    <t>Measuring China's regional inclusive green growth</t>
  </si>
  <si>
    <t>From Predator to Parasite: On Private Property and Our Ecological Disaster</t>
  </si>
  <si>
    <t>Science-Driven Societal Transformation, Part II: Motivation and Strategy</t>
  </si>
  <si>
    <t>Limits to climate action-Narratives of bioenergy with carbon capture and storage</t>
  </si>
  <si>
    <t>Another 'Great Transformation' or Common Ruin?</t>
  </si>
  <si>
    <t>Financial impacts of climate change mitigation policies and their macroeconomic implications: a stock-flow consistent approach</t>
  </si>
  <si>
    <t>The Indignados as a Socio-Environmental Movement: Framing the Crisis and Democracy</t>
  </si>
  <si>
    <t>Scientists' view s on economic growth versus the environment: a questionnaire survey among economists and non-economists</t>
  </si>
  <si>
    <t>A systematic review of the evidence on decoupling of GDP, resource use and GHG emissions, part I: bibliometric and conceptual mapping</t>
  </si>
  <si>
    <t>Responsibility, inequality, efficiency, and equity in four sustainability paradigms: insights for the global environment from a cross-development analytical model</t>
  </si>
  <si>
    <t>Worktime Reduction as a Solution to Climate Change: Five Scenarios Compared for the UK</t>
  </si>
  <si>
    <t>Ultraclean Single, Double, and Triple Carbon Nanotube Quantum Dots with Recessed Re Bottom Gates</t>
  </si>
  <si>
    <t>The 'Environmentalism of the Poor' revisited: Territory and place in disconnected glocal struggles</t>
  </si>
  <si>
    <t>Long-Term Endogenous Economic Growth and Energy Transitions</t>
  </si>
  <si>
    <t>Top-down approaches for measuring expression ratios of intact yeast proteins using Fourier transform mass spectrometry</t>
  </si>
  <si>
    <t>Digitalization and the Decoupling Debate: Can ICT Help to Reduce Environmental Impacts While the Economy Keeps Growing?</t>
  </si>
  <si>
    <t>Contemporary Discourses of Green Political Economy: A Q Method Analysis</t>
  </si>
  <si>
    <t>The green economy and sustainable development: an uneasy balance?</t>
  </si>
  <si>
    <t>Growth in the docks: ports, metabolic flows and socio-environmental impacts</t>
  </si>
  <si>
    <t>Individual shrinking to enhance population survival: quantifying the reproductive and metabolic expenditures of a starving jellyfish, Pelagia noctiluca</t>
  </si>
  <si>
    <t>Downscaling consumption to universal basic income level falls short of sustainable carbon footprint in Finland</t>
  </si>
  <si>
    <t>TRANSALPINE TRANSPORT POLICIES: TOWARDS A SHARED APPROACH</t>
  </si>
  <si>
    <t>Is it possible to achieve a good life for all within planetary boundaries?</t>
  </si>
  <si>
    <t>Ramsey Discounting of Ecosystem Services</t>
  </si>
  <si>
    <t>The Dynamic Relationship between Growth and Profitability under Long-Term Recession: The Case of Korean Construction Companies</t>
  </si>
  <si>
    <t>Greening passenger transport: a review</t>
  </si>
  <si>
    <t>Hidden linkages between resources and economy: A Beyond-GDP approach using alternative welfare indicators</t>
  </si>
  <si>
    <t>The Trade-off Between Poverty Reduction and Carbon Emissions, and the Role of Economic Growth and Inequality: An Empirical Cross-Country Analysis Using a Novel Indicator</t>
  </si>
  <si>
    <t>Green-washing or best case practices? Using circular economy and Cradle to Cradle case studies in business education</t>
  </si>
  <si>
    <t>From the Cancer Stage of Capitalism to the Political Principle of the Common: The Social Immune Response of Food as Commons</t>
  </si>
  <si>
    <t>Abstract</t>
  </si>
  <si>
    <t>Post-Development has reproduced the 'development gaze' by focusing on interventions and struggles in the South. This paper draws attention to the German version of degrowth, Postwachstum, as a possible Post-Development approach in the North. It thus contributes to the Post-Development agenda by including the North as a 'development' problem and by overcoming the view of the North as a homogeneous neo-liberal, capitalist, Eurocentric bloc. The paper examines key Postwachstum contributions with regard to their correspondence to insights of and gaps in the Post-Development debate. It argues that Postwachstum needs to include a postcolonial perspective on global inequalities and question the 'development'-modernity-coloniality nexus more profoundly in order to provide a valuable contribution to the Post-Development agenda.</t>
  </si>
  <si>
    <t>Degrowth calls for a profound socio-ecological transformation towards a socially just and environmentally sound society. So far, the global dimensions of such a transformation in the Global North have arguably not received the required attention. This article critically reflects on the requirements of a degrowth approach that promotes global intragenerational justice without falling into the trap of reproducing (neo-)colonial continuities. Our account of social justice is inherently tied to questions of gender justice. A postcolonial reading of feminist standpoint theory provides the theoretical framework for the discussion. In responding to two main points of criticism raised by feminist scholars from the Global South, it is argued that degrowth activism and scholarship has to reflect on its coloniality and necessarily needs to seek alliances with social movements from around the world on equal footing. Acknowledging that this task is far from easy, some cornerstones of a feminist decolonial degrowth approach are outlined.</t>
  </si>
  <si>
    <t>This article lays out both a critique of the oxymoron 'sustainable development', and the potential and nuances of a Post-Development agenda. We present ecological swaraj from India and Degrowth from Europe as two examples of alternatives to development. This gives a hint of the forthcoming book, provisionally titled The Post-Development Dictionary, that is meant to deepen and widen a research, dialogue and action agenda for activists, policymakers and scholars on a variety of worldviews and practices relating to our collective search for an ecologically wise and socially just world. This volume could be one base in the search for alternatives to United Nations' 2030 Agenda for Sustainable Development, in an attempt to truly transform the world. In fact, it is an agenda towards the pluriverse: 'a world where many worlds fit', as the Zapatista say.</t>
  </si>
  <si>
    <t>Struggles for Environmental Justice, more widespread in the global South, are often framed as traditional societies defending old ways of life; while degrowth, a relatively new movement in the global North is seen as striving for a new ways of life. I argue that both assert or aspire for other ways of being and belonging to the world and open possibilities for post-capitalist futures. In this Commentary, I focus on ontological continuities between the two movements and the grounds for alliance building. I argue that EJ and degrowth movements need to not only learn from each other, but think with the actual practices on the ground and the epistemologies of the South to foster pluriversal world-making practices. Moreover, dialogues and alliance between the two movements can help to reconceptualize work and care in a post-production, post-growth world.</t>
  </si>
  <si>
    <t>Among other aims, degrowth calls for a deprioritization of economic growth as primary indicator of success. However, deprioritizing economic growth is challenging because it is the antithesis of business as we know it today. Yet, in this study, we find examples of enterprises operating in the renewable energy industry in the Global South, which deprioritize traditional economic growth as their preferred indicator of success. We interviewed 30 renewable energy enterprises (REEs) on the basis of an importance-performance analysis (IPA). Our findings confirm that conventional measures of financial performance are not universally applicable to all enterprises in the Global South. Specifically, we observed that the REEs that are least satisfied with conventional economic performance indicators possess two characteristics in common: (1) they have strong social motivations (e.g., energy access and poverty alleviation) and (2) they are averse to economic growth in the traditional sense. We draw insights from these REEs for the future of post-growth enterprise, including the importance of localness in success and performance appraisal as the Global South transitions toward degrowth. We also introduce 14 alternative performance indicators, suggested by the REEs themselves, which may help bring enterprises closer to post-growth orientation in the Global South.</t>
  </si>
  <si>
    <t>The Pluriverse is the latest in a line of critical conceptual dictionaries problematizing the idea of 'development' from a variety of left-leaning progressive perspectives. The editors provide a lengthy set of introductions and rationales for the book, followed by a number of essays on why 'reformist solutions' won't work. The core of the book: 'A People's Pluriverse: Transformative Initiatives' consists of about 80 shorter essays by scholars and scholar-activists from all over the world, focused on the project to establish the idea of the pluriverse as the alternative to Sustainable Development and (in most cases) global capitalist hegemony, arguing for the pluriverse as a more life-enhancing foundation on which to build the theory and practice of a better world. The book is almost unique in terms of the conceptual range and geographical scope of the contributors.</t>
  </si>
  <si>
    <t>Maintaining steady growth remains the central goal of economic policy in most nations. However, as evidenced by the advent of the Anthropocene, the global economy has expanded to a point where limits to growth are appearing. Facing the end of growth requires a careful re-examination of plausible future conditions. We draw on a diverse literature to present an interdisciplinary exploration of post-growth conditions in the areas of climate change, ecological impacts, governance, and education, finding that such conditions may invalidate many prevalent assumptions regarding the future. The post-growth world, while subject to significant uncertainty and heterogeneity, will be characterized by profound hazards and discontinuities for both human and natural systems. Furthermore, we argue that an economic paradigm change will be predicated on an involuntary and unplanned cessation of growth. This implies a necessary strategic expansion of the heterodox economic discourse to formulate appropriate responses in view of likely post-growth realities.</t>
  </si>
  <si>
    <t>Research by ecological economists on degrowth is a flourishing field. Existing research has focused on limits to (green) growth and on economic alternatives for prospering without growth. Future research, we argue here, should pay more attention to, and be written, from the margins - that is from the point of view of those marginalized in the growth economy. We conduct a comprehensive systematic review of the prevalent themes in the existing literature on the ecological economics of degrowth, and its engagements with North-South relations and gender issues. The analysis identifies seven research areas where ecological economics can better integrate these matters, namely: the study of post-growth policies for the Global South; the unequal exchanges that sustain an imperial mode of living; the deconstruction of ecological economic concepts that reproduce problematic Western or gendered assumptions; the study of the clash of metabolisms in peripheries of the Global South; the metabolism of care-work in growth economies; the leading role of women in ecological distribution conflicts, and the reproduction of gender inequalities in alternative post-growth spaces. We propose that ecological economics should welcome more contributions from critical feminist scholarship and scholars from the Global South.</t>
  </si>
  <si>
    <t>In this article we lay the foundations for a new approach for Jevons Paradox and rebound effects, based on how it is triggered (origin) and how it expands (expansion), and from it, explore the potential of different ways to minimize or offset rebounds from resources productivity and conservation. We conceptualize different key aspects to understand and reframe rebound effects. On the origin side, we introduce the key concept of resource efficient paths, to show how productivity is a changing and complex issue, affected by the interaction of all other resources that produce goods or services, as well as behavior. This is a necessary, but not sufficient condition for the existence of rebound effects. On the expansion side we introduce the notion of systemic insatiability as key in the expansion and consolidation of rebounds through socioeconomic systems, and sufficient condition for the existence of rebound effects. Moreover, we analyze how inequality can exacerbate insatiability. With this framework in mind, we examine two main positions to find solutions: In the first, under our current socioeconomic, cultural, and institutional structures, we analyze different means of public policy intervention: resources pricing, cap-and-trade systems, regulation, and voluntary actions. The second position implies tackling systemic changes. Here we explore different post-growth systemic alternatives: steady-state, degrowth, agrowth, and post-development intellectual currents in relation to rebounds and Jevons Paradox.</t>
  </si>
  <si>
    <t>The extractive sector is increasingly important in the GDP and export basket of the four Andean countries under study (ACs) (Colombia, Ecuador, Peru and Bolivia). The analysis of an updated inventory of 296 environmental conflicts in the EJAtlas for these four countries reaches the following conclusions: extractivism causes environmental conflicts related to mining, fossil fuels, hydropower and biomass; indigenous, Afro-descendant and peasant communities are the most affected; behind the conflicts, there are not only environmental impacts but also social impacts that concern livelihoods, land deprivation and work insecurity, and also loss of cultural practices and cultural identity; most of the forms of collective action used in protests are peaceful, most notably petitions, street marches, media activism, lawsuits, while States and companies criminalize activists and are often violent (with about 75 cases in which there are deaths or disappearance of environmental defenders); socio-environmental movements (that sometimes include environmental NGOs) have achieved relative success, stopping 59 of the 296 conflict-generating projects and giving birth to new forms of resistance. While successfully stopping single projects cannot be construed as a general critique of economic growth, such attempts are congruent with post-development, community-centric, ecologically-balanced and culturally-sensitive Andean visions such as buen vivir or surnak kawsay. They are also congruent with policy proposals put forward from a post-economic growth perspective such as leaving unbumable fuels in the ground and resource extraction caps.</t>
  </si>
  <si>
    <t>Mineral aggregates (sand and gravel) have been the fastest growing and the most volumetrically extracted material group extracted over the 21st century. This growth has been associated with large-scale ecological degradation and violent localized extractive operations. Further, the ongoing rates of sand extraction are already resulting in emerging global and local sand scarcities. However, there is a significant lack of critical analysis of the ongoing patterns of consumption and distribution of aggregate resources, as well as on alternative pathways to address their overextraction and inefficient distribution. This article conducts a systemic qualitative literature review to a) highlight the basis of high rates of sand extraction by exploring its interlinkages with economic growth and development; and b) conceptualize alternative pathways for aggregate utilization in a socioecologically viable manner. It articulates how economic growth and development lie at the foundation of over-extraction and inefficient distribution of aggregates, and proposes that solutions to the emergent sand crisis lie in critical scholarly works that discuss post-growth based systemic changes. It analyses post-growth, postdevelopment, steady-state economics, and degrowth literature to provide alternative approaches for transitions that can simultaneously address both the reduction of overall throughput and more equitable distribution of aggregates. It concludes with five post-growth proposals: reduction of per-capita units of consumption of sandbased products; designing and implementing degrowth cities; revival of traditional and vernacular architectures, designs and knowledges; transitioning away from concrete as the primary building material by exploring location and climate specific alternate building materials; and reducing, limiting, or banning mega-infrastructures and mega-structures.</t>
  </si>
  <si>
    <t>Our research focuses on the cross-pollination of the discourses of innovation and (post)development in the Global South. We suggest that the buzzword innovation is progressively infiltrating the lexicon and situated practices of development. Within this a hegemonic framing of innovation is emerging that leverages the language of inclusion to promote connection to, and participation in, the global free market economy. This, we hypothesise is closing down a broader debate concerning the goals and roles of innovation and technology in the so called developing world. At the same time, our research suggests that this emerging hegemony is contested, presenting as alternative, minority framings with different normative underpinnings for technology and innovation that challenge the pro-growth and market-led dominant paradigm. We present the results of one of these through a qualitative in-depth case study conducted in the Indian state of Kerala. The case provides interesting insights for the degrowth community in two regards. First it shows a concrete example of an alternative framing of technology underpinned by a set of normative principles connected to those of degrowth. Second, the case shows that alternative technological paradigms based on principles aligned with those of degrowth are not only possible, but can and do co-exist with the hegemonic paradigm. Crown Copyright (C) 2016 Published by Elsevier Ltd. All rights reserved.</t>
  </si>
  <si>
    <t>In his book The End of Normal, James K. Galbraith turned to the causes of the Great Financial Crisis beginning in 2007. The central question was if the (supposed) pre-crisis normality of high growth rates could be reestablished - which Galbraith, from the perspective of abiophysical analytical framework and with view to the structural problems of high energy prices, geopolitical instability, technological change and the faulty design of the financial system, doubted. In the present paper, Galbraith reconsiders his central theses and explains why he holds on to them in spite of recent economic recovery and other developments like falling oil prices, and what, from his point of view, speaks against areturn to anew normal. In addition, he discusses what political implications follow from his diagnosis. Klaus Dorre introduces Galbraith's approach and underlines its relevance for the thematic context of capitalism, growth and democracy. For Dorre, Galbraith shows that post-growth capitalisms have, at least in the societies of the Global North, long become areality - which is why it makes little sense to reserve the concept of post-growth society for utopic visions of the future, yet all the more to engage with Galbraith's call for policies suited to an economy of slow growth.</t>
  </si>
  <si>
    <t>The concept of 'wellbeing economy' (WE), that is, an economy that pursues human and ecological wellbeing instead of material growth, is gaining support amongst policymakers, business, and civil society. Over the past couple of years, several national governments have adopted the WE as their guiding framework to design development policies and assess social and economic progress. While it shares a number of basic principles with various post-growth conceptualisations, the WE' s language and concepts tend to be more adaptable to different social and economic contexts, thus penetrating into policy processes and connecting to a variety of cultural traits, not only in advanced economies but also in less industrialised nations. In this paper, we describe the key features of the WE, including its approach to key concepts like work, productivity and technology and several examples of its policy impact. We conclude by positing that the WE framework may be one of the most effective bases to mainstream post-growth policies at the national and global level.</t>
  </si>
  <si>
    <t>The 2030 Sustainable Development Agenda rests on both economic growth and Inclusive Development (ID). However, since growth is entangled with socio-ecological exploitation and appropriation, it conflicts with ID where 'inclusive' encompasses social, ecological and relational dimensions, and fundamentally redefines 'development'. Using Toulmin's argumentative model, we show that: (a) inclusive green growth does not promote socio-ecological inclusion and ignores relational inclusion, as economic growth cannot be optimized towards those broader aims; (b) policies for inclusion through pro-poor 'access' without 're-allocation' of resources are self-defeating, as inequitable allocation of wealth and of a limited environmental utilization space impoverishes the poor and transfers ecological risks to them; (c) 're-allocation' requires a post-growth agenda involving a downscaling of overconsumption and overaccumulation by the global Centers, and a redefinition of development by the Peripheries; and (d) such an agenda is obstructed by the unequal distribution of wealth and political power. The only way forward is when science and social movements converge to demand system change on the streets and in the courts.</t>
  </si>
  <si>
    <t>This study looks at a socio-environmental conflict over a tourism megaproject in the Benoa Bay in Bali, Indonesia. This conflict is interesting because it crystallizes key questions about the future of the island. Intriguingly, all the conflicting groups of actors mobilize the same philosophy of Tri Hita Karana (THK), which can be translated as the three causes of well-being and which is said to guide the development policies of the island. Our objective is to investigate how THK relates to the conflict and to what extent some of its interpretations are growth-critical. Using political ecology as a theoretical lens and qualitative methods, we find that the conflicting groups do not oppose each other through different languages of valuation, but within them. Likewise, THK is only superficially one idiom of valuation. In reality, THK covers different visions of development, depending on the actors involved. We identify three broad ways of interpreting THK in this conflict: (i) a marketable way, (ii) an equity-oriented way, and (iii) a radical-integral way, which bears similarities with post-growth views. This article is a contribution to the emerging debates on post-growth thinking from the global South and to the radical critique of tourism industry in developing regions.</t>
  </si>
  <si>
    <t>Work has just recently been recognized as an important topic in the discourse of development. But often it stays unclear how work is related to issues of gender equality, an indispensable goal of sustainable development from its start. The article explores how gender and work is addressed in three approaches to work and sustainable development, which are currently discussed in the German language literature on this topic: in the current mainstream concept of the green economy and green jobs, in alternative concepts of degrowth or postgrowth societies and in eco-feminist concepts of caring societies. The critical discussion of these approaches leads to the argument that a fundamental reassessment and reorganization of the critical society-nature relationship and consequently a new conceptualization of sustainable work is needed.</t>
  </si>
  <si>
    <t>Degrowth is establishing itself as a theory within the ecological and post-development scholarship. At the core of degrowth is a local-centric perspective, whereby small urban agglomerations are considered as the key actors of the political and economic system of an imagined post-consumerist and post-capitalist society. Degrowth proponents thus argue that the fundamental steps to achieve a truly democratic, socially just and ecological society should be taken at local level. However, in the degrowth theory a thorough debate about why the local level would be the most suitable spatial units to achieve degrowth is scarce. The importance of the small urban size appears to be axiomatic, rather than supported by substantive arguments. By engaging with non-mainstream strands of green political thought, this paper critically reflects upon the local-centred perspective at the core of the degrowth theory, identifying its main practical and theoretical shortcomings.</t>
  </si>
  <si>
    <t>There is a growing awareness that a whole-societal Great Transformation of Polanyian scale is needed to bring global developmental trajectories in line with ecological imperatives. The mainstream Sustainable Development discourse, however, insists in upholding the myth of compatibility of current growth-based trajectories with biophysical planetary boundaries. This article explores potentially fertile complementarities among trendy discourses challenging conventional notions of (un)sustainable development-Human Development, Degrowth, and Boon Vivir - and outlines pathways for their realization. Human Development presents relative transformative strengths in political terms, while Degrowth holds keys to unlocking unsustainable material-structural entrenchments of contemporary socio-economic arrangements, and Buen Vivir offers a space of cultural alterity and critique of the Euro-Atlantic cultural constellation. The weaknesses or blind spots ('Achilles heels') of each discourse can be compensated through the strengths of the other ones, creating a dialogical virtuous circle that would open pathways towards a global new Great Transformation. As one of the main existing platforms for pluralist and strong-sustainability discussions, Ecological Economics is in a privileged position to deliberately foster such strategic discursive dialogue. A pathway towards such dialogue is illuminated through a model identifying and articulating key discursive docking points.</t>
  </si>
  <si>
    <t>Sustainable de-growth is both a concept and a social-grassroots (Northern) movement with its origins in the fields of ecological economics, social ecology, economic anthropology and environmental and social activist groups. This paper introduces the concept of sustainable de-growth by mapping some of the main intellectual influences from these fields, with special focus on the Francophone and Anglophone thinking about this emergent notion. We propose hypotheses pertaining to the appeal of sustainable de-growth, and compare it to the messages enclosed within the dominant sustainable development idea. We scrutinize the theses, contradictions, and consequences of sustainable de-growth thinking as it is currently being shaped by a heterogeneous body of literature and as it interacts with an ample and growing corpus of social movements. We also discuss possible future paths for the de-growth movement compared to the apparent weakening of the sustainable development paradigm. (C) 2010 Elsevier B.V. All rights reserved.</t>
  </si>
  <si>
    <t>Both environmental justice (EJ) and degrowth movements warn against increasing the physical size of the economy. They both oppose extractivism and debt-fuelled economies, as well as the untrammelled profit motive which fails to incorporate full environmental and social costs. They both rely upon social movements that have led scholarship in its activities and achievements, in part through challenging power structures. Therefore, some argue the existence of an obvious alliance between degrowth and EJ movements in the Global South. Yet, direct observation unveils concerns from EJ activists in the Global South about the plausibility of alliances until some significant divergences have been examined and reconciled. Activists inspire, promote and disseminate transformations that overcome several forms of domination. Their perspectives on degrowth advance informed cooperation. Our aim is thus to systematically evaluate tensions and possible analogies between the scope of action of EJ organisations operating in the Global South and the main propositions of the Degrowth movement. The argument relies on methodical scrutiny of core themes in the degrowth debate by critical thinkers in the Global South. It incorporates insights from EJ struggles in Ecuador, Italy, Kenya, Nigeria, South Africa, Uruguay, with important implications in Brazil, Mozambique, and Indonesia. The paper contributes to an exploration of the implications of the degrowth debate for the Global South, with the purpose of strengthening potential synergies, through an assertive recognition of the barriers to doing so.</t>
  </si>
  <si>
    <t>Integrated Assessment Models provide a framework to study sustainability transitions and their economic impacts. Models seldom consider energy constraints, taking supply availability for granted and thus suggesting a mere change in the energy mix from non-renewables to renewables. In order to address these limitations, a macro-economic module within a broader system dynamics model (MEDEAS) has been developed. The model has been run for the whole world from 1995 to 2050 under three different scenarios: Business as Usual (BAU), considering no further transition policies and keeping current trends; Green Growth (GG), undertaking the low-carbon transition according to the Paris Agreement set of policies and with high GDP growth standards; and Post-Growth (PG), testing the sustainability transition under a GDP non-growth/degrowth approach. The results reveal the conflict between economic growth, climate policy and the sustainability of resources. Whereas a BAU approach would not even be an option to achieve climate goals, a GG view would not only face the downsizing of economic output, but neither would it be able to achieve the 2 degrees C objective. The success of the PG approach in meeting emissions objectives suggests a redirection from economic growth policies to an industrial policy that incorporates efficiency and redistribution.</t>
  </si>
  <si>
    <t>The distributional incidence of growth is generally analyzed by comparing the quantiles of the pre-and post-growth income distribution-e.g. the so-called Growth Incidence Curves. Such an approach based on an implicit re-ranking of individual incomes ignores income mobility by assuming that only post-growth income matters in social welfare. By contrast, this paper takes the view that status quo matters and that social welfare should logically be defined on both inital and terminal income. This leads to consider 'non-anonymous' Growth Incidence Curves that plot income growth rates against the various quantiles of the initial distribution. Dominance criteria that generalize those available for standard growth incidence curves are derived, which account for the inequality of individual income changes, conditional on initial income. An application to the cross-country distributional feature of global growth illustrates the analysis.</t>
  </si>
  <si>
    <t>In their paper Jakob and Edenhofer (2074) argue that reflecting on conflicts between degrowth and green growth concepts is a useless thing. Instead of discussing the growth issue it would make much more sense to focus on what they call a welfare diagnostics approach that defines minimum requirements for basic needs. No doubt, this approach has its merits. It is more or less similar to the UN's Sustainable Development Goals. But since the authors leave out real-world conflicts and interests as well as the economic drivers of growth, capital accumulation and consumerism, their approach appears quite apolitical. To keep quiet about growth imperatives and their compulsive dimensions is not an adequate answer to the challenges of sustainability.</t>
  </si>
  <si>
    <t>In a recent edition of Globalizations, Hickel and Trainer discuss the degrowth and The Simpler Way movement in regard to the global South. This author contributes a different point of view to the discussion using the world-systems analysis and highlights that to have any successful movement able to address global challenges, the differences between the South and North in terms of economic and political systems must be considered. Many South countries have rentier oligarchic systems, which require Western researchers to be more cautious about what they propose in terms of transitions. Furthermore, an effective solution for global challenges must go beyond behavioural or national strategies and be structural at the global level. This author claims that complete economic and political independence of the South from the capitalist world-economy is the only solution that can address global environmental and inequality challenges and should be considered as a long-term vision by degrowth and the TSW movement.</t>
  </si>
  <si>
    <t>This essay will investigate the question of how the renewable energy (RE) transition may reshape world politics. To date, most IPE scholars of the RE transition assume that renewables will simply substitute for fossil fuels and thereby continue similar patterns of economic growth and military competition that have characterized world politics over the past two centuries. However, they do not systematically consider what I call the 'non-substitutability hypothesis,' or the view that renewables will be unable to substitute for many of the services that fossil fuels provide for economies and militaries. In contrast, I will argue that if the non-substitutability hypothesis is correct, then a fully decarbonized global political economy would require a 'Great Transformation,' or a structural transformation in the political-economic and military bases of world order. In particular, I suggest that this would require two conjoined transitions: 1) a transition towards a 'post-growth' global political economy, or an economy that does not depend on continuous annual increases in GDP; and 2) a shift towards 'demilitarization,' in the sense of 'leaner' low-energy force structures; weakening pressure for military arms racing; and a transformation in national security priorities to focus on climate mitigation, adaptation, and disaster response.</t>
  </si>
  <si>
    <t>The strong and positive relationship between gross domestic product (GDP) and health expenditure is one of the most extensively explored topics in health economics. Since the global financial crisis, a variety of theories attempting to explain the slow recovery of the global economy have predicted that future economic growth will be slower than in the past. Others have increasingly questioned whether GDP growth is desirable or sustainable in the long term as evidence grows of humanity's impact on the natural environment. This paper reviews recent data on trends in global GDP growth and health expenditure. It examines a range of theories and scenarios concerning future global GDP growth prospects. It then considers the potential implications for health care systems and health financing policy of these different scenarios. In all cases, a core question concerns whether growth in GDP and/or growth in health expenditure in fact increases human health and well-being. Health care systems in low growth or 'post-growth' futures will need to be much more tightly focused on reducing overtreatment and low value care, reducing environmental impact, and on improving technical and allocative efficiency. This will require much more concerted policy and regulatory action to reduce industry rent-seeking behaviours.</t>
  </si>
  <si>
    <t>This paper seeks to initiate a conversation between degrowth (DG) and postdevelopment (PD) frameworks by placing them within the larger field of discourses for ecological and civilizational transitions and by bridging proposals emerging from the North with those from the Global South. Not only can this dialogue, it is argued, be mutually enriching for both movements but perhaps essential for an effective politics of transformation. Part I of the paper presents a brief panorama of transition discourses (TDs), particularly in the North. Part II discusses succinctly the main postdevelopment trends in Latin America, including Buen Vivir (BV), the rights of Nature, civilizational crisis, and the concept of 'alternatives to development'. With these elements in hand, Part III attempts a preliminary dialogue between degrowth and postdevelopment, identifying points of convergence and tension; whereas they originate in somewhat different intellectual traditions and operate through different epistemic and political practices, they share closely connected imaginaries, goals, and predicaments, chiefly, a radical questioning of the core assumption of growth and economism, a vision of alternative worlds based on ecological integrity and social justice, and the ever present risk of cooptation. Important tensions remain, for instance, around the critique of modernity and the scope for dematerialization. This part ends by outlining areas of research on PD that could be of particular interest to degrowth scholars. The conclusion, finally, envisions the dissolution of the very binary of 'Global North' and 'Global South' by adopting a pluriversal perspective.</t>
  </si>
  <si>
    <t>To address the relationship between the crises of capitalist growth and democratic politics, this paper discusses the notions of degrowth and conviviality. Both concepts are often interpreted as making similar proposals in response to questions of environmental transformation. However, they bear on different strands of critique. While degrowth criticizes the momentum of capitalist accumulation, conviviality originates in the search for alternatives to the instrumental use of technologies in industrial societies. Although these two rationalities predominantly go hand in hand in the development of modern societies, they are sometimes in conflict and different strategies are required to deal with their consequences. Therefore, the differences between degrowth and conviviality should not be obscured. Instead of using the concepts in an ethical or moral fashion as normative claims directed at some diffuse agency of states, companies and the people, the paper argues for a thorough examination of issues and propositions to overcome the environmental crisis from the perspective of materialist science and technology studies. Since one key factor here is the level of global production and consumption of meat, this paper turns toward a controversial attempt to break new ground in meat production: the vision of artificially producing meat in the laboratory. Lab-grown, cultured meat provides a powerful case study for exploring political and democratic challenges of post-growth societies, all the more so as questions of animal welfare and interspecies conviviality are addressed as well. By taking a closer look at the role of animals in proposed solutions for degrowth and conviviality in meat production and consumption, the complementarity of such claims can be questioned, and a light can be shed on the inherent political implications of such technological innovations.</t>
  </si>
  <si>
    <t>This article introduces a novel (environmental) interpretation of a Keynesian coordination game and develops four potential scenarios to remaining within a global carbon emissions constraint. With inspiration from research on ecologically unequal exchange (EUE), we demonstrate the drawbacks of present green growth strategies by considering how pollution- and resource-intensive industries are distributed unevenly in the world economy, with large and increasing negative impacts on the periphery. The situation may only be exacerbated if the reduction of emissions in the center is based on shifting heavy industries and extractive enterprises to low-cost producers in the periphery. In this way, existing research likely overemphasizes the capacity of green investment policy to achieve sustainable outcomes. Our scenarios show that achieving global sustainability and improving global equity will require an impressive level of coordination between the center and periphery, as well as a significant reduction in the rate of growth (degrowth) in the center.</t>
  </si>
  <si>
    <t>Degrowth is a planned reduction of energy and resource use designed to bring the economy back into balance with the living world in a way that reduces inequality and improves human well-being. Over the past few years, the idea has attracted significant attention among academics and social movements, but for people new to the idea it raises a number of questions. Here I set out to clarify three specific issues: (1) I specify what degrowth means, and argue that the framing of degrowth is an asset, not a liability; (2) I explain how degrowth differs fundamentally from a recession; and (3) I affirm that degrowth is primarily focused on high-income nations, and explore the implications of degrowth for the global South.</t>
  </si>
  <si>
    <t>Two thrilling academic debates are taking place in different parts of the world. In Europe, the concept of degrowth is gaining in importance as a strategy to reorient societies and create well-being against the imperatives of capitalist growth. In Latin America, there is a post-extractivism or good living critique of the currently dominant development model of neo-extractivism. Only recently a dialogue between these two debates has started. This is surprising, because the chances to realize degrowth and post-extractivist strategies depend on global social-ecological transformations. Moreover, the debates are not linked to the inclusive development framework. This review article assesses both debates and discusses their strengths and shortcomings and makes suggestions for the concept of inclusive development.</t>
  </si>
  <si>
    <t>Buen Vivir (BV) is a holistic vision for social and environmental wellbeing, which includes alternative economic activities to the neoliberal growth economy. This article looks at how tourism initiatives under a BV approach can lead to degrowth by drawing on a case study of how BV is put into practice through tourism in the Cotacachi County in Ecuador. We argue that by degrowing socially and environmentally damaging extractive sectors and growing alternative economic activities like community-based tourism, a BV approach could increase social and environmental wellbeing. We refer to LaTouche's notion of degrowth as a matrix of multiple alternatives that will reopen the space for human creativity. This complements the notion of BV as a plural approach, and in turn works to decolonise the parameters of how we might understand degrowth. In the case of Cotacachi, the vision for tourism is based on the needs of the community, rather than to satisfy a Eurocentric ideal of development supported by a policy of extractivism. BV is key to how this community conceptualises the potentialities of tourism because it considers the wellbeing of the people and the environment. In this case, degrowth is a consequence of BV, rather than the objective.</t>
  </si>
  <si>
    <t>The Bristol Pound is not the first convertible local currency (CLC) to circulate regionally, to be administered by a credit union, or to be supported by a local council. However, it is the first to possess all three of these attributes simultaneously. For this reason, the Bristol Pound has been heralded by some as marking a new era for local currency-driven localisation. To explore the Bristol Pound's impact on localisation, 27 semi-structured interviews were conducted with businesses and other Bristol Pound stakeholders. Economists were also interviewed to gain insights into the barriers to localisation and the likely impact of a CLC on these barriers. Overall, our findings suggest that the Bristol Pound is not driving localisation. Many of the key barriers were found to be political/institutional in nature (e.g. support for free trade, the free movement of capital, the power of global corporations, and the expansionary logic of capitalism). Such barriers are unlikely to be influenced by a CLC. We therefore suggest that those pursuing localisation should engage in a more active agenda that aims to change government policy and institutions to support an equitable, sustainable economy.</t>
  </si>
  <si>
    <t>Degrowth scholars and activists have convincingly argued that degrowth in developed nations will need to be part of a global effort to tackle climate change, and to preserve the conditions for future generations' basic needs satisfaction. However, the barriers to building a broader de growth movement appear to be very entrenched at present. To improve the political feasibility of degrowth it is important to better understand these structural obstacles and develop arguments and strategies to address them. To contribute to the degrowth debate we focus in this paper on current generations in rich countries and their concerns about possible short- to medium term wellbeing outcomes of degrowth. In particular, we highlight the 'growth lock-in' of current societies and how a transition away from this model might therefore affect wellbeing. We also argue that taking the basic human needs framework as a new 'measuring rod' for wellbeing outcomes is suitable for a degrowth context, but likely to clash with people's current expectations of ever improving health and wellbeing outcomes. We propose that deliberative forums on future needs satisfaction can help establish a 'dialogue' between current and future generations which could support cultural shifts on wellbeing thinking which will be much needed for advancing the cause for degrowth.</t>
  </si>
  <si>
    <t>The 21st century has been hailed as the urban century and one in which ICT-led transformations will shape urban responses to global environmental change. The Smart City encapsulates all the desires and prospects on the transformative and disruptive role technology will have in solving urban issues both in Global North and Global South cities. Critical scholarship has pointed out that private capital, with the blessing of technocratic elites, has found a techno-environmental fix to both reshuffle economic growth and prevent other alternative politico-ecological transitions to take root in urban systems. Against this bleak outlook, the paper argues that these technological assemblages might be compatible with alternative post-capitalist urban transformations aligned with Degrowth. Through a cross-reading of research on Smart Cities with theoretical perspectives drawn from the literature on Degrowth, I suggest that Degrowth should not refrain from engaging with urban technological imaginaries in a critical and selective way. As the paper shows through alternative uses of Smart technologies and digital open-source fabrication, the question is not so much around technology per se but around the wider politico economic context into which these technological assemblages are embedded. (C) 2016 Elsevier Ltd. All rights reserved.</t>
  </si>
  <si>
    <t>The sustainable Development Goal (SDGs) have successfully raised awareness and built momentum for taking collective action, while also remaining uncritical of the central causes of the environmental crises - economic growth, inequality, and overconsumption in the Global North. We analyse SDG 8 Decent Work and Economic Growth from the perspective of strong sustainability - as phenomena, institutions and ideologies - and find that it does not fit the criteria of strong sustainability. Based on this observation, we propose a novel framework for SDG8 in line with strong sustainability and the latest scientific research, Sustainable Work and Economic Degrowth, including a first proposal for new sub-goals, targets and indicators. This encompasses an integrated systems approach to achieving the SDGs' overalls goals - a sustainable future for present and future generations. The key novel contributions of the paper include new indicators to measure societies' dependence on economic growth, to ensure the provisioning of welfare independent of economic growth.</t>
  </si>
  <si>
    <t>'Data is the new oil' is a phrase that is frequently employed to indicate that digital technologies and data extraction have supplanted fossil fuels and geological extractivism as the central driver of the global economy. While this metaphor has been subject to discursive and ideological critique within media, communication and cultural studies, this article conducts a materialist analysis of the connections between data and oil. While claims that data is the new oil typically assume digital technologies to be clean, renewable and sustainable, an infrastructural approach reveals the vast quantities of oil and other fossil fuels necessary for digital capitalism, therefore repudiating claims that data can grow exponentially with no material costs. Consequently, the article explores how metabolic rifts and degrowth offer productive frameworks for outlining the contours of a sustainable and equitable digital future.</t>
  </si>
  <si>
    <t>Environmental Injustice has been intrinsic to Canadian extractivism, with First Nations displaced from their traditional territories and their cultural identity suppressed through an explicit policy of cultural genocide to make way for colonial extractivist practices. Likewise, this extractivism has long been legitimized in Canada through a rhetoric of economic growth. This paper presents an overview of Northwest Coast and Interior First Nations peoples anti-colonial struggles in British Columbia, Canada and demonstrates how First Nations struggles in BC for environmental defense, sovereignty, and traditional culture and governance deeply interweave shared objectives with both Environmental Justice and Degrowth.</t>
  </si>
  <si>
    <t>Different thickness of ultrathin films of magnetite (Fe3O4) have been grown epitaxially on zinc-blende narrow band-gap semiconductor InAs(100) surfaces by in situ post-growth annealing of ultrathin epitaxial Fe films at 300 degrees C in an oxygen partial pressure of 5 x 10(-5) mbar. Reflection high-energy electron-diffraction patterns show that the epitaxial Fe3O4 films have been rotated by 458 in-plane to match the InAs substrates. The magnetic hysteresis loops obtained by magneto-optic Kerr effect (MOKE) shows a in-plane uniaxial magnetic anisotropy for the ultrathin films, and the global easy axis is rotated from the uniaxial easy [011] direction to the cubic easy [010] direction when the thickness of the film increases. (C) 2011 WILEY-VCH Verlag GmbH &amp; Co. KGaA, Weinheim</t>
  </si>
  <si>
    <t>An apocalyptic zeitgeist infuses global life, yet this is only minimally reflected in International Relations (IR) debates about the future of world order and implications of climate change. Instead, most approaches within these literatures follow what I call a continuationist bias, which assumes that past trends of economic growth and inter-capitalist competition will continue indefinitely into the future. I identify three key reasons for this assumption: 1) a lack of engagement with evidence that meeting the Paris Agreement targets is incompatible with continuous economic growth; 2) an underestimation of the possibility that failure to meet these targets will unleash irreversible tipping points in the earth system, and 3) limited consideration of the ways climate change will converge with economic stagnation, financial instability, and food system vulnerabilities to intensify systemic risks to the global economy in the near-term and especially later this century. I argue that IR scholars should therefore explore the potential for 'post-growth' world orders to stabilize the climate system, consider how world order may adapt to a three or four degree world if Paris Agreement targets are exceeded, and investigate the possible dynamics of global 'collapse' in case runaway climate change overwhelms collective adaptation capacities during this century.</t>
  </si>
  <si>
    <t>This paper addresses the question of how to organize care in degrowth societies that call for social and ecological sustainability, as well as gender and environmental justice, without prioritizing one over the other. By building on degrowth scholarship, feminist economics, the commons, and decolonial feminisms, we rebut the strategy of shifting yet more unpaid care work to the monetized economy, thereby reinforcing the separation structure in economics. A feminist degrowth imaginary implies destabilizing prevalent dichotomies and overcoming the (inherent hierarchization in the) boundary between the monetized economy and the invisibilized economy of socio-ecological provisioning. The paper proposes an incremental, emancipatory decommodification and a commonization of care in a sphere beyond the public/private divide, namely the sphere of communitarian and transformative caring commons, as they persist at the margins of capitalism and are (re-)created by social movements around the world.</t>
  </si>
  <si>
    <t>The planet is on a path to catastrophic warming which calls for structural changes in the operation of Global North economies, not merely a transformation of energy sources, the core of green growth approaches. Our research on inequality and working time shows that these are powerful drivers of carbon emissions that can be the center of a progressive agenda supplementing energy transition. Our work also shows that disproportionality in emissions sources presents a policy opportunity. We challenge Pollin's view that only growth-centric approaches are politically viable, and argue that progressive politics has moved from growth-centricity to needs- and people-centered policies. In our response, we argue that the recent rise of the Green New Deal is a strong piece of evidence for our position.</t>
  </si>
  <si>
    <t>The scientific community and many intergovernmental organizations are now calling for transformational change to the prevailing socioeconomic systems, to solve global environmental problems, and to achieve sustainable development. Leverage point frameworks that could facilitate such transformative system change have been created and are in use, but major issues remain. Scholars use the leverage point term in multiple contradicting ways, often confusing it with system outcomes or specific interventions. Accordingly, the underlying structural causes of unsustainability have received insufficient consideration in the proposed actions for transformational change. In this work, I address these issues by clarifying the definition for leverage points and by integrating them into a new blueprint for transformational change, with clarified structure and clearly defined transformational change terminology. I then theoretically demonstrate how the nine phases of the blueprint could be applied to both plan and implement transformational change in a socio-ecological system. Although the blueprint is designed to be applied for socio-ecological systems at national and international scales, it could also be applied to plan and implement transformational change in various sub-systems.</t>
  </si>
  <si>
    <t>This analysis of the emergence since 2008 of the green economy agenda and the related idea of 'green growth' focusses upon the articulation of these discourses within key international economic and environmental institutions and evaluates whether this implies the beginning of an institutional transformation towards an ecologically sustainable world economy. The green economy may have the capacity to help animate a transition away from current socially and ecologically unsustainable patterns of economic growth only if notions of green growth can be discursively separated from green economy, strong articulations of green economy become dominant, and alternative measures of progress to gross domestic product are widely adopted. The concept of 'rearticulation', found in post-structural discourse theory, is proposed to guide this transition. This offers a framework to reconstruct notions of prosperity, progress, and security whilst avoiding direct and disempowering discursive conflict with currently hegemonic pro-growth discourses.</t>
  </si>
  <si>
    <t>Transnational debates, for instance on the finiteness of fossil resources and their harmful effects on the climate, are often regarded as interdisciplinary challenges in the social and natural sciences. By contrast, in the past two decades, notably in the 2000s, geography appears to have been forgetful of resources. In this paper it is argued that more attention needs to be paid to resource studies in human geography. It starts by comparing existing understandings and definitions of resources in respect of their usefulness as guiding concepts for research. This is followed by an overview of resource-related debates in various subdisciplines of geography. In (environmental) economic geography, the concept of global production networks has proved helpful for the discussion of problems connected with resources. An adaptation of this concept is presented here which can be used to analyse material and energy flows with the aid of social categories (e.g. such as power relations or governance) and to evaluate them in the light of normative categories (e.g. ecological sustainability or environmental justice).</t>
  </si>
  <si>
    <t>Green economy aims to use economic rationality and market mechanisms to mute the most ecologically damaging effects of globalized capitalism while reviving economic growth in the global North, fostering development in the South, and decoupling economic growth from environmental decline. An archetypal application of green economy is transnational trade in ecosystem services, including reduced emissions for deforestation and degradation (REDD+). By compensating developing countries for maintaining forests as carbon sinks, this approach is meant to transcend politics and circumvent conflicts over the responsibilities of industrialized and 'less-developed' countries that have stymied global climate policy. However, carbon-offset trading is unlikely to result in lower greenhouse gas emissions, much less combined conservation and development gains. The troubled record of payment for environmental services and other schemes or commodification of nature illustrates that living ecosocial systems do not fit the requirements of market contracts. Disputes over proto-REDD+ projects point to the dangers that REDD+ will disadvantage or dispossess rural communities and distract attention from underlying causes of forest and livelihood loss. Two decades of all-but-futile climate negotiations have shown that global warming cannot be managed by means of technocratic expertise nor dealt with separately from the politics of inequality and the paradox of economic growth. The deceptive promise of greening with growth can blind us to these realities. Counter-hegemonic discourses to growth-centered green economy under the headings of buen vivir, mainly in the global South, and degrowth, mainly in the global North, therefore merit attention.</t>
  </si>
  <si>
    <t>Blue Growth is promoted as an important strategy for future food security, and sustainable harvesting of marine resources. This paper aims to identify dominating ideologies and strategies of Blue Growth in the Faroe Islands, mainly regarding salmon farming and industrial capture fisheries, and to investigate how these ideologies materialize in the social metabolism of Faroese society. The analysis approaches the Faroese Blue Economy from a holistic perspective using analytical concepts and frameworks of social (island) metabolism, environmental justice and degrowth to assess how current Blue Growth strategies pertain to long-term sustainability and human well-being. It offers a critical analysis of aquaculture in the Faroe Islands and shows that although the rhetoric around Blue Growth is framed within mainstreamed sustainability discourse, the ideologies and visions underpinning current Blue Growth strategies result in a continuation of conventional growth through the exploitation of new commodity frontiers. Finally, the negative consequences of Blue Growth are assessed and discussed through a mapping of recent and ongoing social and ecological distribution conflicts in the Faroes.</t>
  </si>
  <si>
    <t>An epitaxial Ni(111)/Mo(110) multilayer was grown on a (11 (2) over bar0) oriented monocrystalline sapphire substrate in a high vacuum sputtering deposition system. The strain and stress state of the layers has been measured with X-ray diffraction in symmetric and asymmetric geometries. Non-equal biaxial coherency stresses due to the Nishiyama-Wassermann epitaxial relation between both lattices are clearly evidenced, The Values of the stress-free lattice parameters of molybdenum and nickel sublayers, deduced from the global stress analysis, supports the hypothesis of an interfacial alloying effect between layers with diffusion of nickel in the Mo layers and, to a lesser degree, of molybdenum in Ni layers. Oil the other hand, the Ni layers appear nearly fully relaxed, A detailed analysis of the stresses in the film shows a strong contribution of a compressive stress field due to possible post-growth atomic rearrangements occurring inside the multilayered film. (C) 2002 Elsevier Science B.V. All rights reserved.</t>
  </si>
  <si>
    <t>Increasing evidence-synthesized in this paper-shows that economic growth contributes to biodiversity loss via greater resource consumption and higher emissions. Nonetheless, a review of international biodiversity and sustainability policies shows that the majority advocate economic growth. Since improvements in resource use efficiency have so far not allowed for absolute global reductions in resource use and pollution, we question the support for economic growth in these policies, where inadequate attention is paid to the question of how growth can be decoupled from biodiversity loss. Drawing on the literature about alternatives to economic growth, we explore this contradiction and suggest ways forward to halt global biodiversity decline. These include policy proposals to move beyond the growth paradigm while enhancing overall prosperity, which can be implemented by combining top-down and bottom-up governance across scales. Finally, we call the attention of researchers and policy makers to two immediate steps: acknowledge the conflict between economic growth and biodiversity conservation in future policies; and explore socioeconomic trajectories beyond economic growth in the next generation of biodiversity scenarios.</t>
  </si>
  <si>
    <t>In light of the expanding critical academic literature on the social and ecological limits to a growth-based paradigm, this article investigates the ties between economic, social and cultural rights (ESC rights) and economic growth in the case law of the Committee on Economic, Social and Cultural Rights (CESCR). It shows that the CESCR assumes economic growth to generally improve the realisation of ESC rights because it increases States' financial capacity and leads to employment creation. However, while the Committee deems that growth models should be inclusive, the CESCR never adopts a critical perspective on the possibility or desirability to pursue economic growth indefinitely. Despite recent evidence on the contested possibility to decouple economic activity from resource use, the Committee's recent ecological turn remains embedded in the growth paradigm. This article argues that the Committee should advocate towards decreasing the dependence of ESC rights on growth, especially when a State has reached a certain level of affluence.</t>
  </si>
  <si>
    <t>This essay reviews three recent books on the changing landscape of global energy politics in the era of climate change. Key questions that the authors investigate include: how will the renewable energy transition reshape the global balance of power? How will political-economic interdependencies and geopolitical alignments shift? Will contemporary petro-states adapt or collapse? And what new patterns of peace and conflict may emerge in a decarbonized world order? The authors provide different perspectives on the likely speed of the energy transition and its geopolitical implications. However, they occlude deeper questions about the depth of the transformations needed to prevent climate catastrophe-particularly in the nature of capitalism and military power-and the potential for more radical perspectives on energy futures. In contrast, I will argue that we should advance a critical research agenda on the global energy transition that accounts for the possibility of more far-reaching transformations in the political-economic, military, and ideological bases of world politics and highlights diverse movements fighting for their realization. These possible transformations include (1) transitions to post-growth political economies; (2) a radical shrinkage of emissions-intensive military-industrial complexes; and (3) decolonizing ideologies of progress. If struggles for alternative energy futures beyond the hegemony of economic growth and Western-style modernization are at the forefront of radical politics today, then these struggles deserve greater attention from critical IR scholars.</t>
  </si>
  <si>
    <t>The discussions on alternatives to capitalism led to an interest in other cultures with different ways of managing property. Concepts such as Buen Vivir are (re-)discovered and integrated into discourses run mainly by the Global North. This implies an invisibilisation and colonisation of movements, organisations, and people as political actors. This will be traced with the case of Buen Vivir (Sumak Kawsay) in Ecuador, a political concept of indigenous organisations in the Amazon that was taken over by ecologist intellectuals and introduced in discussions on commons and degrowth. Thus, the concept was essentialised and the actors and their fights were invisibilised</t>
  </si>
  <si>
    <t>There is a growing debate surrounding the contradiction between an unremitting increase in the use of resources and the search for environmental sustainability. Therefore, the concept of sustainable degrowth is emerging aiming to introduce in our societies new social values and new policies, capable of satisfying human requirements whilst reducing environmental impacts and consumption of resources. In this framework, circular economy strategies for food production and food loss and waste management systems, following the Sustainable Development Goals agenda, are being developed based on a search for circularity, but without setting limits to the continual increase in environmental impacts and resource use. This work presents a methodology for determining the percentage of degrowth needed in any food supply chain, by analyzing four scenarios in a life cycle assessment approach over time between 2020 and 2040. Results for the Spanish case study suggested a degrowth need of 26.8% in 2015 and 58.9% in 2040 in order to achieve compliance with the Paris Agreement targets, highlighting the reduction of meat and fish and seafood consumption as the most useful path.</t>
  </si>
  <si>
    <t>The late-2000s financial crisis, also known as the Global Financial Crisis (GFC), is considered by many economists to be the worst financial crisis since the Great Depression of the 1930s. [1] It resulted in the collapse of large financial institutions, the bailout of banks by national governments and downturns in stock markets around the world. It contributed to the failure of key businesses, declines in consumer wealth estimated in the trillions of U.S. dollars, and a significant decline in economic activity, leading to a severe global economic recession in 2008.[2] In January of 2009, the IMF forecasted that advanced economies would not exit the recession until the middle of 2010. However, these economies posted growth of about two percent in the third quarter of 2009, and growth in emerging economies accelerated to eight percent in the second and third quarters-two percent higher than forecast. Additionally, global trade and industrial production are on a sharp recovery path. Although there have been aftershocks, the financial crisis itself ended sometime between late-2008 and mid-2009.[2] [3] HI Not all parts of world economy will however be recovering at the same rate and sharing a similar trend. Transportation industry is one of the critical issue which could affect the come-back of the very fast growing international trade and to a healthy and at a large-scale extended world economy. The shape of the recovery trend is affected critically by the strategical framework conceived as to overpass the market conditions that led to or were emerged as a consequence of the economic crisis. Moreover, especially in the case of international transport, the path towards liberalization or, to the contrary, protectionism of each transitory countries on the route of commercial and transportation chains will be giving the rhythm and quantity of increase of this sector. The complexity of transportation sector resides not only in the relations with the other sectors of the world economy but it stays within the sector itself from the different dynamics of the most important transport modes: by sea, on road, on rail and by air.</t>
  </si>
  <si>
    <t>Core/shell nanowire (NW) heterostructures based on III-V semiconductors and related alloys are attractive for optoelectronic and photonic applications owing to the ability to modify their electronic structure via bandgap and strain engineering. Post-growth thermal annealing of such NWs is often involved during device fabrication and can also be used to improve their optical and transport properties. However, effects of such annealing on alloy disorder and strain in core/shell NWs are not fully understood. In this work we investigate these effects in novel core/shell/shell GaAs/GaNAs/GaAs NWs grown by molecular beam epitaxy on (111) Si substrates. By employing polarization-resolved photoluminescence measurements, we show that annealing (i) improves overall alloy uniformity due to suppressed long-range fluctuations in the N composition; (ii) reduces local strain within N clusters acting as quantum dot emitters; and (iii) leads to partial relaxation of the global strain caused by the lattice mismatch between GaNAs and GaAs. Our results, therefore, underline applicability of such treatment for improving optical quality of NWs from highly-mismatched alloys. They also call for caution when using ex-situ annealing in strain-engineered NW heterostructures.</t>
  </si>
  <si>
    <t>Debates on ecological and social limits to economic growth, and new ways to deal with resource scarcity without compromising human well-being, have re-emerged in the last few years. Central to many of these is a call for a degrowth approach. In this paper, a framework is developed to support a systematic analysis of degrowth in the academic literature. This article attempts to present a clearer notion of what the academic degrowth literature explores by identifying, organising, and analysing a set of proposals for action retrieved from a selection of articles. The framework is applied to classify proposals according to their alignment to ecological economics policy objectives (sustainable scale, fair distribution, and efficient allocation), type of approach (top-down versus bottom-up), and geographical focus (local, national, or international). A total of 128 peer-reviewed articles focused on degrowth were reviewed, and 54 that include proposals for action were analysed. The proposals identified align with three broad goals: (1) Reduce the environmental impact of human activities; (2) Redistribute income and wealth both within and between countries; and (3) Promote the transition from a materialistic to a convivial and participatory society. The findings indicate that the majority of degrowth proposals are national top-down approaches, focusing on government as a major driver of change, rather than local bottom-up approaches, as advocated by many degrowth proponents. The most emphasised aspects in the degrowth literature are related to social equity, closely followed by environmental sustainability. Topics such as population growth and the implications of degrowth for developing nations are largely neglected, and represent an important area for future research. Moreover, there is a need for a deeper analysis of how degrowth proposals would act in combination. (C) 2017 Elsevier Ltd. All rights reserved.</t>
  </si>
  <si>
    <t>The fruits of noni (Morinda citrifolia L) have been used as a medicinal food for centuries in a wide range of tropical regions, and are increasingly attracting more attention worldwide. Due to the increase of commercial noni fruit products in the global market, an extensive phytochemical comparison of noni fruits and their juice products seems imperative to understand their internal quality. To this end, we developed an HPLC method, established phytochemical fingerprints, and quantitatively compared the characteristic components in 7 noni fruits and 13 commercial fruit juices originating from the Caribbean, Central America, the Central and South Pacific, and Asia. The results showed that scopoletin, rutin, quercetin, and 5,15-dimethylmorindol were detected in all the samples, although at varying concentrations. Together, these components could be used as a reference for identification and authentication of raw noni fruits and their commercial products. Meanwhile, the variation in phytochemical content in noni fruits and juices may be attributed to the diversity of geographical environments (soil, sunlight, temperature, precipitation, etc.) and post-growth factors (harvesting, storage, transportation, manufacturing processes, formulation, etc.). Further, the variation may also suggest different toxicological and pharmacological profiles. As such, scientific data of efficacy and safety conducted on one noni fruit or juice may not be applicable to all others, including those from the same origins. (C) 2010 Elsevier Ltd. All rights reserved.</t>
  </si>
  <si>
    <t>This is the Degrowth Declaration issued from the first international conference on socially sustainable economic degrowth for ecological sustainability and social equity held in April 18-19 2008, Paris. (C) 2010 Elsevier Ltd. All rights reserved.</t>
  </si>
  <si>
    <t>A new and original method for the electrochemical growth of ZnO nanocrystalline porous layers and multiscale hierarchical structures is described. The structures are designed by simply playing with the growth conditions and without any use of template or additive in the aqueous deposition bath. Two types of hierarchical structures are described combining electrodeposited ZnO nanowire arrays and a nanoporous layer: nanowire arrays covered by a conformal nanoporous layer and nanowire arrays embedded in a nanoporous layer. The global performances of dye sensitized solar cells (DSSCs) fabricated using the hierarchical structures are higher than those found for nanoparticulate sol-gel ZnO films and for the two basic electrodeposited structures. Films made of nanowires embedded in a nanocrystalline matrix show a maximum energy conversion efficiency of similar to 4.1%. The wires play several important beneficial roles in the presented structures since they permit the electrodeposition of thick nanoporous ZnO films which immobilize a large amount of dye, they act as preferential electron pathways for efficient charge collection and, due to their size, they enhance the light trapping in the photoanode and hence increase the light diffusion length before its harvesting by the dye. Another interest of the proposed ZnO hierarchical structures is a synthesis as well as an applied post-growth thermal treatment performed below 150 degrees C in soft environments which are then perfectly compatible with lightweight plastic flexible and other fragile substrates.</t>
  </si>
  <si>
    <t>The relationship between economic affluence, quality of life, and environmental implications of production and consumption activities is a recurring issue in sustainability discussions. A number of studies examined selected relationships, but the general implications for future development options to achieve environmentally and socially sustainable development of countries at different levels of per capita resource footprints, quality of life, and income have not yet been investigated in detail. In this study, we use a global dataset with 173 countries to assess the overall relationship between resource footprints, quality of life, and economic development over the period of 1990-2015. We select the material footprint and carbon footprint and contrast them with the Human Development Index, the Happiness Index, and GDP per capita. Regression analyses show that the relationship between various resource footprints and quality of life generally follows a logarithmic path of development, while resource footprints and GDP per capita are linearly connected. From the empirical results, we derive a generalized path of development and cluster countries along this path. Within this comprehensive framework, we discuss options to change the path to respect planetary and social boundaries through a combination of resource efficiency increases, substitution of industries and sufficiency of consumption. We conclude that decoupling and green growth will not realize sustainable development if planetary boundaries have already been transgressed.</t>
  </si>
  <si>
    <t>The expansion of industrial fishing via technological advancements and heavy subsidies in the Global North has been a significant factor leading to the current global fishery crisis. The growth of the industrial fleet led to an initial increase in global catches from the 1950s to the 1990s; yet, today, several marine fish stocks are harvested at unsustainable rates, and catches are stagnating. As a result, industrial fishers increase investments and fishing effort, reaching farther and deeper, while small-scale fishers face the threat of disappearance as both their catches and livelihoods worsen. The emergent international emphasis on Blue Growth is likely to put further pressure on marine capture fisheries. This paper explores how the growth imperative in the seas has manifested itself in Turkey since the 1970s and how industrial and small-scale fishers responded to this growth spiral in the seas. Based on participant observation methods and in-depth interviews, this paper problematizes the expanding boundaries of industrial fishers and examines the reactions of small-scale fishing cooperatives in Istanbul, in particular their proposed alternative economic model, as a response to the growth imperative. Overall, the paper demonstrates that the crisis that small-scale fishers are facing not only presents economic and ecological difficulties, but also represents an existential threat to the identity and traditional ways of life as a fisher. The strategies adopted by small-scale fishers in response to this crisis in Turkey, especially in Istanbul, are politicizing fishers as they open up new spaces, collaborations, and demands for environmental, social, and economic justice. However, their efforts constitute an ongoing process prone to numerous tensions and contradictions. This paper concludes that challenging the growth paradigm in fisheries via the Blue Degrowth framework can be useful for analyzing emerging alternative imaginaries to the growth-driven capitalist economic system among small-scale fishers.</t>
  </si>
  <si>
    <t>Through their synergies, trade-offs, and contradictions, the sustainable development goals (SDGs) have the potential to lead to environmental justices and injustices. Yet, environmental justice (EJ), and social justice more broadly, are not currently embedded within the language and spirit of the SDGs. We part from the premise that many 'environmental' problems are, by their very nature, problems of justice (Lele, Wiley Interdiscip Rev Water 4:e1224, 2017). We review progress in EJ frameworks in recent years, arguing for the need to move beyond a focus on the four principles of mainstream EJ (distribution, procedure, recognition, and capabilities) towards a more intersectional decolonial approach to environmental justice that recognises the indispensability of both humans and non-humans. EJ frameworks, and the SDGs should recognise power dynamics, complex interactions among injustices, and listens to the different 'senses of justice' and desires of theorists, activists, and other stakeholder from the Global South. We analyze how EJ frameworks are, or fail to be, incorporated in the SDGs with a focus on the food-water-health nexus (SDG2, 3, 6); climate-energy (SDG7, 13), conservation (SDG14, 15); and poverty and inequality (SDG1, 10). We call attention to the 'elephant in the room'-the failure to go beyond GDP but instead include economic growth as a goal (SDG8). We argue that sustainable degrowth and intersectional decolonial environmental justices would create better conditions for the transformative changes needed to reach the broader aim of the SDGs: to leave no one behind.</t>
  </si>
  <si>
    <t>This article explores the degrowth movement's main ideas, policy proposals, and examples of noncapitalist organizations and socially embedded economic networks compatible with degrowth ideas, namely, the Catalan Integral Cooperatives in Spain and Solidarity Economy Networks in Italy. It also explores degrowth's relevance to developing countries that have lower levels of material living standards compared to the European countries where it originated. The main argument of this article is that degrowth has significant potential to advance progressive socioecological transformation. Its advocates have also implemented some interesting alternative economic practices, such as nonmonetary exchanges and recreations of the commons, which prioritize socioecological sustainability over profit maximization. However, the degrowth movement has so far paid little attention to the structural hierarchy of the global political economy and hence has not made sufficient suggestions about how to address uneven development within and between countries, which will likely hinder progressive and ecologically sustainable transitions across the globe. Unfair global trade practices and concentrated control over advanced technologies are contentious points that might prevent widespread support for degrowth ideas in developing countries. Some developing countries and subnational local groups also face more constraints than others if they want to scale-up noncapitalist initiatives that are compatible with the degrowth vision, not to mention that some might lack financial means to drive transformative change. These issues cut across the spheres of production, consumption, trade, and finance, which suggests that structural reforms of the global political economy are called for to address unequal relations between developed and developing countries and also inequality within countries.</t>
  </si>
  <si>
    <t>A global energy consumption reduction is essential to address the many dimensions of the current ecological crisis. In this paper we have compiled the reasons that justify the necessity to start this energy descent process in the countries of the global North, where the annual per capita final energy consumption was 118 GJ in 2017. Based on recent research, we approach the necessary redistribution of energy consumption at the global level and the elements that should be present in energy descent strategies. We establish an approximate threshold of minimum and maximum per capita final energy consumption, between 15.6 GJ and 31.0 GJ for the year 2050, which serves as a reference for evaluating scenarios. We continue with an analysis of two ecological transition scenarios for Spain between 2020 and 2030, Green New Deal and Degrowth. Based on a schematic calculation model defined in Labor Scenarios in the Ecosocial Transition 2020-2030  report, we evaluate the variations in energy consumption for 86 sectors of economic activity. Results show an annual final energy consumption per capita in 2030 of 44.6 GJ and 36.8 GJ for each scenario. We conclude by analyzing the hypothetical main drivers of this sharp decline in energy consumption.&lt;/p&gt;</t>
  </si>
  <si>
    <t>The emerging discussion about the sustainability potential of distributed production is the starting point for this paper. The focus is on the design global, manufacture local model. This model builds on the conjunction of the digital commons of knowledge and design with desktop and benchtop manufacturing technologies (from three-dimensional printers and laser cutters to low-tech tools and crafts). Two case studies are presented to illustrate three interlocked practices of this model for degrowth. It is argued that a design global, manufacture local model, as exemplified by these case studies, seems to arise in a significantly different political economy from that of the conventional industrial model of mass production. Design global, manufacture local may be seen as a platform to bridge digital and knowledge commons with existing physical infrastructures and degrowth communities, in order to achieve distributed modes of collaborative production. (C) 2016 Elsevier Ltd. All rights reserved.</t>
  </si>
  <si>
    <t>This article reviews the burgeoning emerging literature on sustainable degrowth. This is defined as an equitable downscaling of production and consumption that increases human well-being and enhances ecological conditions at the local and global level, in the short and long term. The paradigmatic propositions of degrowth are that economic growth is not sustainable and that human progress without economic growth is possible. Degrowth proponents come from diverse origins. Some are critics of market globalization, new technologies or the imposition of western models of development in the rest of the world. All criticize GDP accounting though they propose often different social and ecological indicators. Degrowth theorists and practitioners support an extension of human relations instead of market relations, demand a deepening of democracy, defend ecosystems, and propose a more equal distribution of wealth. We distinguish between depression, i.e. unplanned degrowth within a growth regime, and sustainable degrowth, a voluntary, smooth and equitable transition to a regime of lower production and consumption. The question we ask is how positive would degrowth be if instead of being imposed by an economic crisis, it would actually be a democratic collective decision, a project with the ambition of getting closer to ecological sustainability and socio-environmental justice worldwide. Most articles in this issue were originally presented at the April 2008 conference in Paris on Economic Degrowth for Ecological Sustainability and Social Equity. This conference brought the word degrowth and the concepts around it into an international academic setting. Articles of this special issue are summarized in this introductory article. Hueting, d'Alessandro and colleagues, van den Bergh, Kerschner, Spangenberg and Alcott discuss whether current growth patterns are (un)sustainable and offer different perspectives on what degrowth might mean, and whether and under what conditions it might be desirable. Matthey and Hamilton focus on social dynamics and the obstacles and opportunities for voluntary social action towards degrowth. Lietaert and Cattaneo with Gavalda offer a down-to-earth empirical discussion of two practical living experiments: cohousing and squats, highlighting the obstacles for scaling up such alternatives. Finally van Griethuysen explains why growth is an imperative in modern market economies, raising also the question whether degrowth is possible without radical institutional changes. (C) 2010 Elsevier Ltd. All rights reserved.</t>
  </si>
  <si>
    <t>During the last decade, degrowth has developed into a central research theme within sustainability science. A significant proportion of previous works on degrowth has focused on macro-level units of analysis, such as global or national economies. Less is known about local interpretations of degrowth. This study explored interpretations of growth and degrowth in a local setting and attempts to integrate degrowth ideas into local policy. The work was carried out as a qualitative single-case study of the small town of Alingsas, Sweden. The results revealed two different, yet interrelated, local growth discourses in Alingsas: one relating to population growth and one relating to economic growth. Individuals participating in the degrowth discourse tend to have a sustainability-related profession and/or background in civil society. Arenas for local degrowth discussions are few and temporary and, despite some signs of influence, degrowth-related ideas have not had any significant overall impact on local policy and planning. In practice, degrowth-interested individuals tend to adjust their arguments to the mainstream sustainability discourse and turn to arenas beyond the formal municipal organization when discussing transformative ideas about development, progress, and quality of life. Based on these findings, the conditions for a further integration of degrowth into local policy and planning are discussed. Suggested themes for further research are institutional change and the role of local politicians.</t>
  </si>
  <si>
    <t>Sustainable Development has come a long way since the World Commission on Environment and Development first popularized the term in 1987. Virtually everyone is now familiar with the term Sustainable Development, from states to multinational corporations, and from affluent communities in the Global North to impoverished communities in the Global South. It received a new lease of life in 2015 when the United Nations General Assembly adopted Agenda 2030 and Sustainable Development Goals (SDGs). It is recognized that sustainable development requires an inter-disciplinary, multi-level, and bottom-up approach, and that this ideal is easy to state but difficult to operationalize. Pursuant to deliberations at an international workshop at the University of Wisconsin-Madison, which aimed at fostering the exchange of ideas among diverse experts and developing solutions for effective inclusion of women and youth in climate change response strategies, we propose an innovative, practical three-dimensional model that enhances sustainability theory and practice with cross-cutting integration of human rights, gender equity, and Indigenous and local knowledge. We evaluate the utility of the model in two ways: First, we analyze how the model informs current approaches to environmental sustainability and human wellbeing including the SDGs, agroecology, de-growth principles, and planetary health metrics. Then, we explore the feasibility and added value of the approach through seven case studies from Guatemala, Sri Lanka, Malawi, Peru, Cote D'Ivoire, and Aotearoa-New Zealand. We conclude that the proposed model is congruent with current theory and practice. It builds on existing principles by identifying and addressing gaps. It enables practical action in a variety of settings and fosters a more integrated approach to sustainable wellbeing for humanity and our earth. We recommend continued development of this theoretical framework and related guidelines for program design, implementation and evaluation.</t>
  </si>
  <si>
    <t>This article outlines a conceptual framework and research agenda for exploring the relationship between tourism and degrowth. Rapid and uneven expansion of tourism as a response to the 2008 economic crisis has proceeded in parallel with the rise of social discontent concerning so-called overtourism. Despite decades of concerted global effort to achieve sustainable development, meanwhile, socioecological conflicts and inequality have rarely reversed, but in fact increased in many places. Degrowth, understood as both social theory and social movement, has emerged within the context of this global crisis. Yet thus far the vibrant degrowth discussion has yet to engage systematically with the tourism industry in particular, while by the same token tourism research has largely neglected explicit discussion of degrowth. We bring the two discussions together here to interrogate their complementarity. Identifying a growth imperative in the basic structure of the capitalist economy, we contend that mounting critique of overtourism can be understood as a structural response to the ravages of capitalist development more broadly. Debate concerning overtourism thus offers a valuable opportunity to re-politicize discussion of tourism development generally. We contribute to this discussion by exploring of the potential for degrowth to facilitate a truly sustainable tourism.</t>
  </si>
  <si>
    <t>In the midst of a wave of market expansion, carbon markets have been proposed as the best way to address global climate change. While some argue that carbon markets represent a modern example of a Polanyian counter-movement to the environmental crisis, we adopt a structural interpretation of Polanyi to refute this claim. Carbon markets represent a further expansion of markets that fails to address the underlying contradictions related to the commodification of nature. In addition, they increase risks to society and the domination of economic elites. While carbon markets further subject social and ecological relations to market mechanisms, we examine degrowth as a possible response to climate change that prioritises social and environmental goals over economic growth. While degrowth continues to be dismissed as impractical or impossible, a growing number of scholars, scientists and activists argue it is the only way to address global climate change. In contrast to carbon markets, we argue degrowth could represent a genuine Polanyian counter-movement in response to climate change. In addition, degrowth could help all those disenfranchised by market fundamentalism by addressing the triple crises related to the commodification of land, labour and money.</t>
  </si>
  <si>
    <t>Volume and increase of spending in the health sector contribute to economic growth, but do not consistently relate with better health. Instead, unsatisfactory health trends, health systems' inefficiencies, and high costs are linked to the globalization of a growth society dominated by neoliberal economic ideas and policies of privatization, deregulation, and liberalization. A degrowth approach, understood as frame that connects diverse ideas, concepts, and proposals alternative to growth as a societal objective, can contribute to better health and a more efficient use of health systems. However, action for change of individual and collective behaviors alone is not enough to influence social determinants and counteract powerful and harmful market forces. The quality and characteristics of health policies need to be rethought, and public policies in all sectors should be formulated taking into consideration their impact on health. A paradigmatic shift toward a more caring, equitable, and sustainable degrowth society will require supportive policies at national level and citizens' engagement at community level. Nevertheless, due to global interdependence and the unavoidable interactions between global forces and national systems, a deep rethinking of global health governance and its reformulation into global governance for health are essential. To support degrowth and health, a strong alliance between committed national and global leaderships, above all the World Health Organization, and a well-informed, transnationally interconnected, worldwide active civil society is essential to include and defend health objectives and priorities in all policies and at all levels, including through the regulation of global market forces.</t>
  </si>
  <si>
    <t>This article foregrounds sense of place as a key concept to further advance spatial theorisations within both ecological economics and degrowth. We delineate the scope of the concept and apply it to the fracking controversy in Lancashire, UK. Specifically, we elucidate how sense of place associations were mobilised by pro-and anti-fracking actors to legitimate and advance their respective positions. Our study makes three contributions. First, we review an extensive body of work in humanistic and cultural geography, developing an integrative analytical framework which can be adopted by ecological economics/degrowth scholars. Second, drawing on insights from Lancashire?s anti-fracking movement, we illustrate how sense of place became critical for actors involved in degrowth-minded activism. In doing this, our work contributes towards narrowing the gap between degrowth theorisations and the enactment of degrowth-minded activism within real world complexities. Finally, we conclude by reflecting on the ideological implications of incorporating a global sense of place within degrowth politics, particularly in the context of rising ethnonationalism and right-wing populism.</t>
  </si>
  <si>
    <t>The call for 'sustainable degrowth' has recently turned into a focal point of critical social and ecological debate, as well as a framework for diverse strands of activism. So far, little is known about the motives, attitudes and practices of grassroots activists within the degrowth spectrum. This article presents results of a survey conducted at the 2014 International Degrowth Conference, revealing both the presence of a widely shared basic consensus among respondents and their broad division into five distinguishable sub-currents. A cluster analysis shows that degrowth provides a framework for a diversity of critical and transformational approaches. We identify and describe five such currents: eco-radical sufficiency-oriented critics of civilisation; moderate immanent reformers; a transitory group of voluntarist-pacifist idealists: the modernist rationalist Left; and the alternative practical Left.</t>
  </si>
  <si>
    <t>The IPCC warns that in order to keep global warming under 1.5 degrees, global emissions must be cut to zero by 2050. Policymakers and scholars debate how best to decarbonise the energy system, and what socio-economic changes might be necessary. Here we review the strengths, weaknesses, and synergies of two prominent climate change mitigation narratives: the Green New Deal and degrowth. Green New Deal advocates propose a plan to coordinate and finance a large-scale overhaul of the energy system. Some see economic growth as crucial to financing this transition, and claim that the Green New Deal will further stimulate growth. By contrast, proponents of degrowth maintain that growth makes it more difficult to accomplish emissions reductions, and argue for reducing the scale of energy use to enable a rapid energy transition. The two narratives converge on the importance of public investments for financing the energy transition, industrial policies to lead the decarbonisation of the economy, socializing the energy sector to allow longer investment horizons, and expanding the welfare state to increase social protection. We conclude that despite important tensions, there is room for synthesizing Green New Deal and degrowth-minded approaches into a 'Green New Deal without growth'.</t>
  </si>
  <si>
    <t>This paper summarizes a global Green New Deal program that can advance climate stabilization as well as rising mass living standards and an expansion of decent job opportunities. The core features of this program are massive global investments in energy efficiency and clean renewable energy so that clean energy supplants the existing fossil-fuel-dominant global energy system. Through annual investments in the range of 2 percent of global GDP in clean energy and a corresponding contraction in fossil fuel consumption, the global economy can maintain an absolute decoupling trajectory-i.e., economic growth proceeds while CO2 emissions fall to zero within 30-40 years. The paper also shows that a steady contraction of global GDP-i.e., degrowth-does not provide a viable climate stabilization framework.</t>
  </si>
  <si>
    <t>This article presents a systematic and scientific literature review of the topic 'zero growth'. Since its origins in the late 18th century, growth economics has expanded significantly in recent decades, leading to the development of ecological economics, political economics and growth and degrowth economics. It is apparent that humankind is now running out of time to develop a global consensus as to what approaches should be taken to transition from growth to zero growth and degrowth. Zero growth is the grand challenge of this century, particularly for the Asia-Pacific region where economic growth has been an imperative for emerging economies. Using Japan as an illustrative example, this article explores the scenario of a no-growth economy that is now confronted with potentially a zero-growth or even a degrowth future. The grand challenge for not just Japan but the entire Asia-Pacific region is how to survive a zero-growth future. Furthermore, this article also identifies emerging themes for future research to progress the zero-growth and degrowth discussions. JEL Classification: F64, N5, Q32, Q5</t>
  </si>
  <si>
    <t>The Helmand Basin in southern Afghanistan is a large (310,000 km(2)), structurally controlled, endorheically drained basin with a hyperarid climate. The basin hosts a high elevation (similar to 200 m) plateau (the Dasht-i Margo), 11 fluvial staircase terraces (T1l to Tl), 7 delta systems (D1 to D7), and 6 paleolake shorelines (SL1 to SL6) within the Sistan Depression on the western side of the basin. Mapping and surveying of these features by remote sensing is integrated with geological observations to reconstruct Quaternary landscape evolution of the basin. The fluvial systems, deltas, and paleolake shorelines are correlated with one another and with the younger terraces (T7 to T1). The shape of fluvial longitudinal profiles changes depending on whether they formed pre-, syn-, or post-growth of the Koh-i Khannesin volcano on the southern margin of the Helmand River. The age of the volcano (similar to 0.6 Ma) and correlation of the terraces with the global history of glacial-interglacial cycles constrain the age of the younger terraces to the late Pleistocene and indicates that the older terraces are middle Pleistocene (dating back to 800 ka). The Helmand Basin once hosted a large lake, called here the Sistan paleolake, which at SL6 times and before had a surface area &gt;50,000 km(2). Since that time the lake elevation and area have decreased, evolving to the present-day dried out Sistan Depression with small ephemeral playa lakes. Episodic formation of terraces, deltas, and paleolake shorelines is attributed to changes in base level modulated by climate change related to Milankovitch cycles. Crown Copyright (C) 2018 Published by Elsevier B.V. All rights reserved.</t>
  </si>
  <si>
    <t>Adopted at the 1992 Earth Summit and elaborated at the Johannesburg Conference a decade later, sustainable consumption occupies an increasingly prominent political position. Numerous governmental ministries and supranational organisations have produced sustainable consumption plans. However, actual programmatic initiatives have been limited to modest information and education campaigns as policy proposals are constrained by political contexts. Researchers have documented flows of materials and energy, but have disregarded the political and economic dynamics that animate throughput movements. Inattention to factors that propel the global metabolism, scholarship largely failed to anticipate the ongoing global financial collapse. Work on the household economics and macroeconomics of consumption is reviewed and an international political economy of (un)sustainable consumption is developed. Realignment of the global economic order will require renegotiation of the tacit agreements that the USA strikes with its trading partners and the design of more efficacious systems of production and consumption.</t>
  </si>
  <si>
    <t>This article proposes a social phenomenology of intentional sharing and togetherness from a degrowth perspective: extending human relations instead of market relations; deepening democracy; defending ecosystems; and realizing a more equal global distribution of wealth. Social phenomenology looks beyond individual mutual exchange to the rich but fragile social construction of collectively negotiated ethical purpose. Intentional communities of cohousing are identified as part of a solution to dismantle privatized, conspicuous consumption. This approach challenges the tendency in popular sharing economy discourse to conflate different types of togetherness, highlighting instead the social significance of skilful cooperation and conviviality in groups and associations.</t>
  </si>
  <si>
    <t>Tourism has been one of the industries most highly affected by COVID-19. The COVID-19 global pandemic is an 'unprecedented crisis' and has exposed the pitfalls of a hyper consumption model of economic growth and development. The scale of immediate economic impacts of the COVID-19 pandemic has shattered the myth of 'catch up development' and 'perpetual growth'. The Crisis has brought unintended degrowth, presenting opportunities for an economic and social 'reset'. In terms of long-term thinking post COVID-19, it is time to change the parameters of how we imagine a trajectory going forward, to prefigure possibilities for contesting capitalist imperatives that 'there is no alternative'. In relation to tourism, the pandemic provides an opportunity for reimaging tourism otherwise, away from exploitative models that disregard people, places, and the natural environment, and towards a tourism that has positive impacts. Non-western alternatives to neo-colonial and neoliberal capitalism, such the South American concept of 'Buen Vivir', can help us to shift priorities away from economic growth, towards greater social and environmental wellbeing, and meaningful human connections. Taking a Buen Vivir approach to tourism will continue the degrowth momentum, for transformative change in society within the earth's physical limits. Yet Buen Vivir also redefines the parameters of how we understand 'limits'. In limiting unsustainable practices in development and tourism, a focus on Buen Vivir actually creates growth in other areas, such as social and environmental wellbeing, and meaningful human connection. Buen Vivir can reorient the tourism industry towards localised tourism, and slow tourism because the principles of Buen Vivir require these alternatives to be small-scale, local and benefiting host communities as well as tourists to increase the wellbeing for all.</t>
  </si>
  <si>
    <t>In this paper, I present an analysis of those aspects of Karl Polanyi's social and political thought that relate to environmentalism and 'green' politics today. I discuss whether or not he prefigured the degrowth movement, before focusing on his understanding of the New Deal (1933-1939). At the time of writing, the prospect appears likely of a return, at a global scale, of economic slump, mass unemployment and ecological crisis, the background conditions to which Franklin D. Roosevelt's New Deal was responding on the national scale. The paper concludes by drawing lessons from this comparison for possible Green New Deals.</t>
  </si>
  <si>
    <t>Inspired by the thesis that an alliance between degrowth and environmental justice (EJ) movements is essential (Akbulut et al., this issue), this paper presents the findings of empirical research concerning the pitfalls and possibilities of such an alliance as understood by prominent Croatian EJ movement leaders. We outline the context of the Croatian EJ movement through two specifics - the country's semiperipheral position in the global world-system and the ecological distribution conflicts (EDCs) characteristic of the post-socialist societal metabolism in Europe. The research explores the theory-practice nexus, materialist vs. post-materialist value base, and the potential of 'a politico-metabolic reconfiguration' (ibid.) for the proposed alliance. Our findings indicate a hitherto limited, but positive potential for degrowth to provide a theoretical framework for the semiperipheral EJ movement. Both the EJ movement and degrowth demonstrably share a materialist motivation, but not for reasons of 'under-development' of semiperipheral societies. Our analysis concludes that semiperipheral EJ activists are open to a politico-metabolic reconfiguration proposal, though they are presently not aware that a viable reconfiguration strategy is proffered by the degrowth research community. On the European semiperiphery, an alliance between theory and movement would benefit from a clearer explication of such a strategy.</t>
  </si>
  <si>
    <t>The European Union is one of the major global players in environmental protection and sustainability policy, and increasingly addresses themes such as human wellbeing, global justice and development. Grounded in the degrowth literature, this paper asks how the European Union measures progress, economic development and the relevance of environmental protection. Specifically, this article aims at tracing degrowth elements in the Horizon 2020 program, i.e. the research and innovation agenda and funding scheme of the Union, which constitutes one of the European Union's major instruments for steering economic development. Employing a frame analysis this research detects a minor agenda pointing beyond conventional growth perspectives; however, conventional growth remains the central focus in the Horizon 2020 framework even where green growth measures are discussed. This research shows that this pattern is especially evident in technology policy and schemes related to information and communication technology in particular. The article reflects on the rationales for why the European Union pursues only a minor degrowth agenda. It points to a neoliberal meta-frame and to the effects of path dependency related to the Union's common market conceived of as a driver of prosperity. Finally, the paper identifies comparative policy analysis as a promising area for deeper integration of degrowth theory in political science research. (C) 2016 Elsevier Ltd. All rights reserved.</t>
  </si>
  <si>
    <t>Continual environmental degradation and an unfair distribution of environmental burdens and benefits are two great challenges for humanity. Economic growth is often taken for granted when planning for the future. However, it is often argued that maintaining economic growth conflicts with keeping human activities adjusted to ecological boundaries and finite resources, at least for the more-developed countries. With this paper, we present sustainability goals for building and planning in Sweden to be achieved by 2050 in a context of limited or even negative economic growth. These goals should ensure that all groups in society have sufficient resources and a good life within planetary boundaries. We select four goals in a participatory process: two environmental goals related to climate change and land use and two social goals related to welfare and participation. Our results show that achieving the environmental goals will require significant reductions of Sweden's greenhouse gas (GHG) emissions and land use compared to today's levels. Regarding the social goals, these are, in many aspects, reasonably well fulfilled in Sweden today, although disparities remain between groups of citizens. The main challenge, however, is to ensure that these goals are fulfilled even within environmental limits and if economic growth should halt.</t>
  </si>
  <si>
    <t>The question of whether global capitalism can resolve the earth system crisis rests on the (im)possibility of 'absolute decoupling': whether or not economic growth can continue indefinitely as total environmental impacts shrink. Ecomodernists and other techno-optimists argue for the feasibility of absolute decoupling, whereas degrowth advocates show that it is likely to be neither feasible in principle nor in the timeframe needed to ward off ecological tipping points. While primarily supporting the degrowth perspective, I will suggest that the ecomodernists have a wildcard in their pocket that hasn't been systematically addressed by degrowth advocates. This is the 'Fourth Industrial Revolution', which refers to convergent innovations in biotechnology, nanotechnology, artificial intelligence, 3D printing, and other developments. However, I will argue that while these innovations may enable some degree of absolute decoupling, they will also intensify emerging risks in the domains of biosecurity, cybersecurity, and state securitization. Overall, these technologies will not only place unprecedented destructive power in the hands of non-state actors but will also empower and incentivize states to create a global security regime with unprecedented surveillance and force mobilization capacities. This reinforces the conclusion that mainstream environmental policies based on decoupling should be reconsidered and supplanted by alternative policy trajectories based on material-energetic degrowth, redistribution, and technological deceleration.</t>
  </si>
  <si>
    <t>The development enterprise has deepened the maladaptation of a social order built on the values of modernity and coloniality. Postcolonial scholars critiqued the discourses that were perpetuating its failures. Latin American decolonial scholars sharpened the analysis, rejecting Eurocentric frames of thought and drawing on a plurality of voices and ways of knowing. Mounting evidence of global socio-ecological interdependence has led to the emergence of discourses of transition advocating a break with the civilizational model of the modern West. Buen vivir and postextractivism are two Latin American examples of these discourses. Although there are divergences between these and Northern transition discourses, the scale of civilizational transition renders dialogue imperative. A review of the path of Latin American critical thought raises the possibility of North-South synergies, highlighting the implications of a true dialogue of ways of knowing. El proyecto del desarrollo ha profundizado la mala adaptacion de un orden social construido sobre los valores de la modernidad y la colonialidad. Los analistas poscoloniales hicieron una critica de los discursos que perpetuaban dichos fracasos. Los academicos descoloniales latinoamericanos fueron mas alla, rechazando marcos de pensamiento eurocentricos y recurriendo a una pluralidad de voces y formas de saber. La creciente evidencia en torno a la interdependencia socioecologica global ha llevado a la aparicion de discursos de transicion que abogan por una ruptura con el modelo civilizatorio del Occidente moderno. El buen vivir y el posextractivismo son dos ejemplos latinoamericanos de estos discursos. Aunque hay divergencias entre ellos y los discursos de transicion del Norte, la escala de la transicion civilizatoria exige el dialogo. Una revision de la linea de pensamiento critico latinoamericano plantea la posibilidad de sinergias Norte-Sur, destacando las implicaciones de un verdadero dialogo de saberes.</t>
  </si>
  <si>
    <t>The paper proceeds with a discussion of the interplay of scale and intensity in determining greenhouse gas emissions. This is followed by the presentation of several macroeconomic scenarios using Low Grow, a simulation model of the Canadian economy. The scenarios considered are 'business as usual' which is a projection into the future of past trends, 'selective growth' in which differential growth rates are applied to parts of the economy according to their direct and indirect greenhouse gas emissions, and 'degrowth' where the average GDP/capita of Canadians is reduced towards a level more consistent with a world economy the size of which respects global environmental limits. The paper ends with a comparison of the scenarios. (C) 2011 Published by Elsevier B.V.</t>
  </si>
  <si>
    <t>This article explores design criteria for renewable energy (RE) technology that align with Circular Economy (CE) strategies, while considering social dimensions and enabling independence from the economic growth imperative. Technologies addressed are solar photovoltaic panels, wind turbines and lithium-ion batteries. A literature review of CE and Degrowth fields culminates in a 45 CE strategies framework being merged with two 'convivial technology' design tools, identified in Degrowth literature, creating a 'CE-Conviviality design tool'. This tool facilitates a CE-conviviality criteria comparison, finding weaknesses in CE design approaches; and four contributions from conviviality - power distribution, equity and autonomy; localization; relatedness; and sufficiency. These contributions are applied to RE technology and their circular systems; identifying RE designers' strategies for action to foster growth independence and social wellbeing. The article calls for balance between design for internationalized/industrial technology and localized, convivial technologies - and end-of-life systems. Designers can promote: technology distributed through open-source technology, adaptable to multiple contexts; 'relatedness' - bolstering social wellbeing; and low-tech and sufficiency-based business models - the ultimate balance to international/industrial supply chains. Long-term, designers can collaborate internationally/nationally with policy and supply chain stakeholders to design technology for 'local' production/maintenance in specific geographical areas (e.g. countries), according to locally available materials or expanding CE systems; reducing reliance on monopolistic international supply chains.</t>
  </si>
  <si>
    <t>The housing policy of Barcelona, the Plan for the Right to Housing (2015-2020), implemented by the anti-austerity local government of Barcelona en Comu, relates closely to degrowth imaginaries and norms. It incorporates vacant housing to the public housing stock, develops a special unit for attending evictions and other residential emergencies, and introduces support for promising yet marginal tenure forms such as co-housing or leasehold estate. However, a critical analysis of this policy reveals strong contradictions and limitations. Given the existing uneven socio-spatial dynamics of a global city such as Barcelona, the well-established power relations in the production of urban space, and the still-dominant discourse of austerity, the local government's actions remain precarious. However, albeit both promising and contradictory, Barcelona's housing policy proves to be a useful case for developing degrowth planning principles and tools for urban housing policy and beyond.</t>
  </si>
  <si>
    <t>The COVID-19 pandemic simultaneously triggered a sudden, substantial increase in demand for items such as personal protection equipment and hospital ventilators whilst also disrupting the means of massproduction and international transport in established supply chains. Furthermore, under stay-at-home orders and with bricks-and-mortar retailers closed, consumers were also forced to adapt. Thus the pandemic offers a unique opportunity to study shifts in behaviour during disruption to industrialised manufacturing and economic contraction, in order to understand the role peer-to-peer production may play in a transition to long-term sustainability of production and consumption, or degrowth. Here, we analyse publicly-available datasets on internet search traffic and corporation financial returns to track the shifts in public interest and consumer behaviour over 2019 - 2020. We find a jump in interest in home-making and small-scale production at the beginning of the pandemic, as well as a substantial and sustained shift in consumer preference for peer-to-peer e-commerce platforms relative to more-established online vendors. In particular we present two case studies - the home-made facemasks supplied through Etsy, and the decentralised effort s of the 3D printer community - to assess the effectiveness of their responses to the pandemic. These patterns of behaviour are related to new modes of production in line with ecological economics and as such add capacity to a broader prefiguration of degrowth. We suggest an adoption of a new fourth wave of DIY culture defined by enhanced resilience and degrowth to continue to add capacity to a prefigurative politic of degrowth. (C) 2021 Institution of Chemical Engineers. Published by Elsevier B.V. All rights reserved.</t>
  </si>
  <si>
    <t>How can peace be climate resilient? How can peace and environmental sustainability be advanced simultaneously? To address these questions, I develop a new conceptual and theoretical framework for climate resilient peace through degrowth. This paper calls for stronger consideration of positive conceptualizations of peace and of intersectionality and degrowth in pursuit of peace and resilience. Not only does climate change make planetary limitations more salient, but it also highlights rising inequalities. In light of this, peace necessitates transforming societal power structures that are both driving climate change and influencing people's experiences of climate impacts. Addressing imbalanced power structures then is key to understanding and fostering climate resilient peace. This paper conceptualizes climate resilient peace based on an intersectional understanding of positive peace, highlighting that peace depends on the negation of structural violence experienced at the intersection of political and social identities. In relation to this, I argue that a process of climate resilient peace must address underlying power structures influencing people's experience of climate harms, and driving climate change so as to mitigate further damage. This paper demonstrates such a process through degrowth, wherein growth is no longer the central economic goal, exemplifying social and ecological means for disrupting structural violence within climate limitations. I discuss and give examples of three key degrowth processes-redistribution, reprioritized care economies, and global equity-as opportunities to foster peace in a changing climate. This framework, thus, contributes a new approach to climate resilient peace that addresses challenges of both social and environmental sustainability.</t>
  </si>
  <si>
    <t>Counterblast to Robert Pollin's programme in NLR 112 for a green-growth new deal, arguing that a radical reduction in greenhouse-gas emissions requires a smaller global economy. Proposals for a drastic overhaul of production, construction, transportation and agricultural practices.</t>
  </si>
  <si>
    <t>There are two axioms that have shaped the degrowth discussion, namely one on the reduction of production and consumption and one on the necessity of value and attitude change in society to respect environmental limits. Surprisingly little research has focused on the role of technology in connection to value change, consumption behavior and degrowth. This gap is linked to a widely held assumption of technological innovation acting contrary to degrowth. In contrast, this paper suggests that technological innovation needs to be connected to degrowth. In particular, the fast evolution of information and communication technologies in recent years points to their importance for the global civil society. Given the scope of sustainability challenges connected to these technologies and smartphones in particular, this paper argues that a degrowth movement going hand in hand with technological development is only made possible, if sustainable alternatives for highly demanded products are offered. Specifically, this study draws on lifestyle movements as the nexus between consumption, degrowth and technology. Three core concepts are found to influence the attendance to degrowth-related consumer movements: a sustainable lifestyle, alternative forms of consumption and social commitment, all of which are assumed to have a positive effect. Empirically this paper draws on the case of the Fairphone, a company that applies sustainable characteristics to a smartphone. Data collected in a survey via online fora of the Fairphone from November 4-29, 2015 are analyzed using a structural equation modeling with partial least squares. Results indicate that a sustainable lifestyle represents the dominant factor explaining the involvement with the Fairphone. Surprisingly, the findings show that alternative consumption seems to negatively influence the involvement with the Fairphone and social commitment seems to play a minor role in the model. These aspects point to the Fairphone as a technical artifact, centered on a choice for a sustainable lifestyle. Future research needs to reach clarification on the relationship of alternative consumption and degrowth related movements and whether the negative effect is case specific or beyond. Furthermore, future studies need to delve deeper into lifestyle decisions as a leverage point towards degrowth, especially on lifestyles understood as a from of activism to change contemporary society. (C) 2017 Elsevier Ltd. All rights reserved.</t>
  </si>
  <si>
    <t>The Paris agreement on climate took effect on 4 November 2016. The agreement plans on holding the increase in the global average temperature to well below 2 degrees C above pre-industrial levels and pursuing efforts to limit the temperature increase to 1.5 degrees C above pre-industrial levels. This paper compares an ecological modernisation (EM) development path with a degrowth development path, using urban and land-use planning impact on housing and transportation as cases. The two positions (EM and degrowth) agree on the need for a fundamental reduction in climate gases but disagree on which strategies should be pursued. EM transitions do not challenge the values associated with the capitalistic market economy and believe that policies, such as the right-price signals, should nudge producers and consumers in an environmentally benign direction. Conversely, degrowth rejects the EM belief in green growth, and holds that it will not be possible to decouple the economy from environmental loads to the necessary extent if the economy keeps growing. We conclude that we need a fundamental transformational change in society, i. e., a steering away from the growth ideology, and pursue policies that introduce maximum housing standards and limit mobility to succeed with the goals of the Paris agreement.</t>
  </si>
  <si>
    <t>This article aims to contribute to the ongoing dialogue on post-capitalist construction by exploring the contours of a commons-oriented productive model. On the basis of this model called design global-manufacture local, we argue that recent techno-economic developments around the emergence of commons-based peer production and desktop manufacturing technologies, may signal new alternative paths of social organization. We conclude by arguing that all commons-oriented narratives could converge, thereby supporting the creative communities which are building the world they want within the confines of the political economy they aspire to transcend. (C) 2015 Elsevier Ltd. All rights reserved.</t>
  </si>
  <si>
    <t>The mass cruise tourism industry (MCTI) is inscribed in a neoliberal production of tourism space that promotes the economic, sociocultural and environmental marginalization of cruise destinations. With cruise tourism halted as a result of the COVID-19, but likely to resume in 2021, I question the relevance of this form of tourism and propose future development alternatives aligned with deglobalisation and degrowth of the industry. Power relations with destinations communities can be critiqued using the concepts of global mobility and local mobility to show that the former, imperative for the deployment of mass cruise tourism, is a weakness for the industry in a post-pandemic perspective of reduced mobility. Destinations must use the industry's dependence on global mobility as leverage to transform the balance of power in their favor and promote local mobility. They must embrace radical solutions to take control of their territory to favor a transition from Growth for development to Degrowth for liveability. Host territories, relying on national and regional governance, should gradually ban or restrict the arrival of mega-cruise ships, implement policies that promote the development of a niche cruise tourism industry (NCTI) with small ships and develop a fleet controlled by local actors.</t>
  </si>
  <si>
    <t>Despite widespread recognition of the need to transition toward more sustainable production and consumption and numerous initiatives to that end, global resource extraction and corresponding socio-ecological degradation continue to grow. Understanding the causes of this persistent failure is a necessary step towards more effective action. This article contributes to that understanding by synthesizing theory and evidence that links unsustainable production-consumption systems to power and inequality. While sustainable consumption and production research and action mostly focuses on technological or behavioral change, the socio-ecological inequalities driving production-consumption systems built into the organization of our global political economy, remain largely overlooked. In response, we propose a structural political economy orientation that seeks explicitly to reduce these inequalities and advance environmental justice and, thus, create the conditions for sustainable production-consumption systems. We then propose three important arenas of research and action towards sustainable production-consumption systems: justice, governance, and co-production of knowledge and action. These arenas, collectively and individually, can serve as entry points to study and act on the dynamics of (un)sustainable production-consumption systems. This can be done at the micro level, with respect to specific commodity chains or systems of provisioning, or at meso and macro levels with respect to national and global production networks. Our proposed orientation helps distinguish research and practice proposals into those emphasizing management and compensation resulting often in persistence of unsustainability, from those proffering structural changes in unsustainable production-consumption systems. We invite critique and collaboration to develop this research and action agenda further.</t>
  </si>
  <si>
    <t>Social movements and academic sectors gather information on the negative consequences of tourism development. These consequences affect the rights of the local population, and favour global processes such as Climate Change. In light of this situation, numerous voices are calling for a slowdown in the growth of tourism. They are even calling for its degrowth. The strategy of the tourism sector has been to put forward discourses and actions aimed at preventing the application of limitations to its activity. This article focuses on an action promoted by the UNWTO: the aim to turn tourism into a human right. First, the text offers a critical analysis of what this idea is based on and the debate it has generated. It then investigates its motives. The work concludes that by legitimizing tourism as a supposed human right, it would allow the debate to centre on a conflict of rights (the right of the citizen as a tourist against the rights of the citizen as a resident of a territory or as a worker). Because a debate between rights always ends up in stalemate. This way, degrowth proposals in tourism would be neutralized.</t>
  </si>
  <si>
    <t>The circular economy (CE) has recently become a popular discourse especially in government and corporate sectors. Given the socio-ecological challenges of the Anthropocene, the concept of CE could indeed help the transition to a sustainable, just and resilient future. However, the actual definition, objectives and forms of implementation of the CE are still unclear, inconsistent, and contested. Different actors and sectors are thus articulating circular discourses which align with their interests, and which often do not sufficiently examine the ecological, social and political implications of circularity. In this context, this research asks how to better navigate and analyse the history, complexity and plurality of circularity discourses by conceptually differentiating them in a comprehensive discourse typology. To answer this question a critical literature review has been carried out, which first, examines and reflects on the core challenges, gaps and limitations of the CE concept. Second, this research develops a comprehensive timeline of circularity thinking, which identifies and conceptually classifies 72 different CE-related concepts from the Global North and South (such as Gandhian and steady-state economics, buen vivir, doughnut economics and degrowth). This leads to the development of a typology of circularity discourses, which classifies circularity visions according to their position on fundamental social, technological, political and ecological issues. This research thus seeks to provide a basis for a more inclusive and comprehensive discussion on the topic, which opens the imaginary regarding the many circular futures that can exist and allows for a cross-pollination of ideas, policy options, strategies, practices and solutions.</t>
  </si>
  <si>
    <t>This article presents a critical assessment of the literature on sustainable consumption in the global North and South, in the context of accelerated andmegascale transitions that are needed across all human activities, in ways that leave no one behind, as envisaged in the United Nations Sustainable Development Goals (SDGs). It challenges two dominant, related research foci: an emphasis on the individual and individual aspirations of the good life, and the policy incrementalism of rational, ecological modernization. Although conceding individuals must act consciously to advance sustainability, nuanced interpretations of collective sustainable living rarely feature in mainstream research. Discussion highlights values of extended family, tribe and community solidarity, and human and nonhuman interrelationships for harmonious, peaceful, spiritual, and material coexistence. Concepts such as Ahimsa (India), Buen Vivir (South America), Ubuntu (Africa), Hauora (New Zealand), or Shiawase and Ikigai (Japan), for example, can enrich understandings of sustainable living as long-term collective action for sustainable development and reducing climate change.</t>
  </si>
  <si>
    <t>In response to climate change projections, scientists and concerned citizens are increasingly calling for changes in personal consumption. However, these calls ignore the true relationship between production and consumption and the ongoing propagation of the ideology of overconsumption. In this article, we draw from Western Marxist theorists to explain the ideology of overconsumption and its implications for addressing global climate change. Drawing from Herbert Marcuse and Guy Debord, we illustrate how production drives consumption, how advertising promotes false needs and excess, how these power relations are concealed, and how they undermine social and ecological well-being. Specific to climate change, continued widespread support for increasing levels of production and economic growth will undermine efforts to reduce carbon emissions and limit global warming. Given the relationships between production and carbon emissions, effective mitigation efforts will require significant systemic changes in work, production, consumption, advertising, and social norms.</t>
  </si>
  <si>
    <t>Degrowth activists and scholars have questioned society's current levels of material throughput and energy use. The energy sector is at the core of any modern economy, and Germany serves as an international showcase for the transition of a large industrialized economy to a low-carbon energy system. Diverse actors, organizational models, and technologies have contributed to the initiation of Germany's energy transition through a wide range of community renewable energy projects. The think piece investigates how far these diverse actors embrace the aims of the Degrowth movement. It also provides a critical account of on-the-ground realities through six hypotheses and contrasts them with claims made by the Degrowth movement. It is suggested that community renewable energy projects are at a crossroads. While many projects have familiarized thousands of people with alternative economic models, there is little evidence of a general change in attitudes towards technology, consumption, or equity. In conclusion, a major effort is needed to open initiatives to less affluent actors, oppose recent trends of commodification, and prevent community renewable energy projects from being engrossed by the dominant political and economic system. (C) 2016 Elsevier Ltd. All rights reserved.</t>
  </si>
  <si>
    <t>At the dawn of the Anthropocene, continued economic growth carries the risk of irreversibly damaging the global carrying capacity. Using data from the International Union for the Conservation of Nature Red List of Threatened Species (2016), I present estimates of the expected extinction rates during the coming century for 557 regions. I illustrate that these rates exceed the planetary boundary formulated by Rockstrom et al. (2009) virtually everywhere and increase with population density and GDP per capita. Likewise, the percentage of threatened species increases with anthropogenic pressure. I find no evidence in support of an Environmental Kuznets Curve. By doing so, this paper contributes to an ongoing debate on the relevance of absolute versus relative scarcity for economic thought. My findings suggest that the conservation of nature would benefit from degrowth or the transition to a global steady state economy.</t>
  </si>
  <si>
    <t>The ideal of emancipation has been traditionally grounded on the premise that human activity is not restrained by external boundaries. Thus the realisation of values such as autonomy or recognition has been facilitated by economic growth and material expansion. Yet there is mounting evidence that the human impact on natural systems at the planetary level, a novelty captured by the concept of the Anthropocene, endangers the Earth's habitability. If human development is to be limited for the sake of global sustainability, can emancipation be kept as a mobilising ideal? As opposed to alternative views such as that of degrowth, this article argues that it can. The key lies in the ability of the Anthropocene to produce planetary subjectivities. By recognising the bounded quality of human embeddedness, the possibility of a different emancipation is opened up. The latter does not give up material well-being, yet it makes sure that the latter does not endanger planetary habitability.</t>
  </si>
  <si>
    <t>Tourism is a booming global industry, seemingly at odds with a degrowth movement seeking to challenge the profit-maximizing model embedded in capitalist expansion. However, the tourism industry is not a homogenous entity, but is instead characterized by diverse forms of distinct tourisms. In Ecuador, the Kichwa Anangu Community has chosen to dedicate their livelihood to community-owned tourism. Anangu owns and operates two lodges, whose management and oversight are administered through communal governance. As a result, tourism is locally embraced as a vehicle for livelihood wellbeing, cultural reclamation, and environmental stewardship. Community-owned tourism will not provide a cure-all answer to the critiques levied against tourism or to the vulnerabilities inherent in the practice of tourism. However, Anangu's project offers a compelling case study for considering how certain tourisms could become a vehicle for developing a localized degrowth society. The Anangu have decentralized the value placed upon profit in the practice of tourism, replacing it with Kichwa forms of communal organizing guided by their goal for Sumak Kawsay, or the good life. For the Anangu, the sustainability of their project cannot be separated from its economic viability, however, success is also measured by how tourism contributes to a number of community-defined goals.</t>
  </si>
  <si>
    <t>Although reducing levels and impacts of contemporary consumption and production has been a pivotal socioenvironmental goal for decades, global resource use continues to grow rapidly, particularly across the Asia-Pacific region. Responses such as the '10 Year Framework of Programmes on Consumption and Production Patterns' (10YFP)-an outcome of the 2012 Rio+20 Summit-suggest that nothing short of highly coordinated and multilevel concerted efforts are required to begin to address such trends. However, some commentators fear that the 10YFP will default to 'weak' forms of sustainable consumption intervention, focusing on efficiency and technological innovation. By contrast, many are calling for 'strong' interventions such as those expounded by the degrowth movement. With this paper I examine both these weak and strong approaches to sustainable consumption, and argue that-although this dichotomy describes two divergent streams of thought and practice-there are conceptual and practice-based spaces where they intersect. Along with a much-needed expansion of the geographical scope of current research and practice, I thus argue that these spaces present one way forward for work in this field.</t>
  </si>
  <si>
    <t>This article explores the political economy of the re-uptake of wind propulsion for maritime cargo transport so as to shift this sector onto a decarbonization pathway. It focuses primarily on how wind propulsion technologies, both old and new, aim to close the 'emissions gap' between projected emissions and the target to reduce them, as set by the International Maritime Organization in 2018. In doing so, it questions whether and how wind propulsion technologies could help attain 'absolute decoupling' of GHG emissions from industry growth, resulting from growing demand for shipping. It concludes that wind propulsion can help decarbonize the industry. But there is lack of certainty regarding the possibility to (a) deploy zero-emission technology at scale and (b) the extent to which reducing demand for shipping activity may suffice to attain full decarbonization. This article argues that a combination of both technological innovation and reduced demand is crucial to developing a decarbonization pathway for the shipping industry to meet Paris Agreement commitments at scale and in time. Key policy insights Wind propulsion can contribute to a decarbonization pathway for the shipping industry This technology can be pursued from both 'ecomodernist' and 'degrowth' perspectives It is unlikely that either technological innovation or reduced demand alone will bring down shipping emissions to net-zero quickly enough, thus a combination of both may need to be considered to meet emissions reductions targets</t>
  </si>
  <si>
    <t>The collection of articles reviewed in this editorial presents an eclectic sample of the best contributions from the Second international conference on degrowth, exemplifying recent debates in the field and touching on different aspects of the multi-dimensional transition at stake. Moving beyond theory and the construction of the degrowth proposal, the articles in this special issue look at particular applications, new methodologies and fresh policy options. For example, social enterprises are evaluated as primer candidates for a sustainable degrowth economy in the North. Lessons are also drawn from very different parts of the world, such as Cuba's experience with an oil and commodity shock, to which it adapted through the introduction of ecological labour-intensive agriculture in urban regions. This Special Issue approaches from a degrowth perspective important sectoral issues in agriculture, resource consumption and water. The unsustainable fuel-dependence of the Spanish agrarian sector, where the energy input for the production process is six times higher than the energy contained in finished food products, is analysed in the context of the industrialization of food production. Rather than efficiency, sufficiency (in consumption) is proposed as an organising societal principle and a call is made for stronger NGO action and coalition-building in the direction of absolute (rather than relative) consumption reduction. The obstacles to sufficiency policies are illustrated with a case-study on water in the city of Barcelona, where a growth discourse is still dominant and a source of a technological and institutional deadlock against softer, decentralized and more participatory forms of water management. Finally, many of the contributions in this issue focus on work. The policy option of a Job Guarantee scheme is examined as a tool to decouple jobs from economic growth and fiscal policy by bringing them to the realm of political rights. This is complemented by a discussion of the social benefits of an amateur economy through work-sharing and a socially beneficial reduction in labour productivity. Original data from Barcelona analysed for this Special Issue shows that household activities, an essential component of a more amateur economy, have a much lower intensity of energy use than the paid-sector delivery of equivalent services, especially government and privatized caring services. Interesting research questions are identified concerning work under a degrowth trajectory, not least whether reducing paid work will be possible in an energy-scarce future. Put together, the diverse contributions of this issue show that there is a vibrant and fertile degrowth research agenda with a range of open questions to which the community of this journal has much to offer. (C) 2012 Elsevier Ltd. All rights reserved.</t>
  </si>
  <si>
    <t>Purpose Vulnerability is understood as susceptibility to hazards born out of the complex interaction within the system scales. The current global economic system focuses on persistent growth and a top-down approach to wealth distribution, which not only puts a strain on the Earth's resources but also on communities by increasing vulnerability. Localised economy, on the other hand, uses a bottom-up approach to wealth distribution, whereby local resources are harnessed for sustainability of the local economy. Localising economies facilitate degrowth by shifting our focus to the quality of economies and the redefinition of growth and prosperity. The purpose of this study is to highlight the potentials of localisation and degrowth for vulnerability reduction. Design/methodology/approach In this study, the authors conducted a case study of the Lyttelton community in New Zealand, their local initiatives and how these efforts have been used to build capacities and reduce vulnerabilities in the community. Data were sourced from both primary and secondary sources. Primary data were sourced through observation of the day-to-day running of the community and interviews with community members, while secondary data were sourced from existing literature on the community and related concepts. Findings Lyttelton community provides a good example of a community where bottom-up initiatives are particularly felt, and there is very limited dependence on the conventional economic system to solve their problems. The study shows that degrowth initiatives within the community have gained momentum because initiators see the value in their coming together as a community and doing what is right for themselves and the environment. Furthermore, localisation fosters innovation, personal growth and development and care for the environment. Originality/value This paper contributes to the existing knowledge by discussing some local initiatives that serve an underlying purpose for degrowth based on a study carried out in Lyttelton, New Zealand. The study findings established that there is need for more focus on sensitisation about the risks of growth mania and the potential for degrowth in bringing about actual prosperity, for saving the environment and disaster risk reduction. Also, the encouragement of local production and existing institutions like the timebank, which give members access to the needed resources and skills contribute to vulnerability reduction.</t>
  </si>
  <si>
    <t>From a sociological and political perspective, a key contribution of the discourse on the Anthropocene is its ability to act as a boundary object, to bring natural scientists and social scientists into conversation with each other and with the wider public. The Anthropocene then shifts scientific debate from the technical to the political, thus forcing science to change its mode of inquiry from normal to post-normal science, where political stakes as well as uncertainty of decision outcomes are high, and pressuring science to become a political actor. The current understanding of the Anthropocene, both stratigraphically and metaphorically, is based on the detrimental ecological impact of humanity and this leads us to propose that the Anthropocene commences with a new age we have called the 'Auxocene', after the ancient Greek Horae of growth. We argue that the social imaginary constituting the Auxocene rests on an unchallenged basic driver: expansionist differentiation and unchecked growth. We explore the notion of 'Degrowth' as a powerful discursive tool to facilitate the emergence of new social imaginaries and creating new socio-economic models that will provide beneficial ecological consequences for living in the Anthropocene.</t>
  </si>
  <si>
    <t>Potential to identify and cultivate forms of post-capitalism in tourism development has yet to be explored in depth in current research. Tourism is one of the world's largest industries, and hence a powerful global political and socio-economic force. Yet numerous problems associated with conventional tourism development have been documented over the years, problems now greatly exacerbated by impacts of the ongoing COVID-19 pandemic. Calls for sustainable tourism development have long sought to address such issues and set the industry on a better course. Yet such calls tend to still promote continued growth as the basis of the tourism industry's development, while mounting demands for degrowth suggest that growth is itself the fundamental problem that needs to be addressed in discussion of sustainability in tourism and elsewhere. This critique asserts that incessant growth is intrinsic to capitalist development, and hence to tourism's role as one of the main forms of global capitalist expansion. Touristic degrowth would therefore necessitate postcapitalist practices aiming to socialise the tourism industry. While a substantial body of research has explored how tourism functions as an expression of a capitalist political economy, thus far no research has systematically explored what post-capitalist tourism might look like or how to achieve it. Applying Erik Olin Wright's 2019 innovative typology for conceptualizing different forms of post-capitalism as components of an overarching strategy for eroding capitalism to a series of illustrative allows for exploration of their potential to contribute to an analogous strategy to similarly erode tourism as a quintessential capitalist industry.</t>
  </si>
  <si>
    <t>The twenty-first century global economy is largely driven by Big Tech and, more broadly, digital capitalism. This is a global phenomenon, with US power at the centre preying on global markets through the process of digital colonialism. Mainstream antidotes to the ills of Big Tech and digital capitalism are US/Eurocentric and revolve around a collection of liberal and progressive capitalist reforms, including anti-trust, limited privacy laws, unionisation of Big Tech, algorithmic discrimination and content moderation - all of which are conceived within a capitalist framework which ignores or neglects digital colonialism and the twenty-first century ecological crisis, despite their analytical and moral centrality to contemporary political economy. This author argues that a combination of political, economic and social alternatives based on a Digital Tech Deal are needed to turn the tide against digital colonisation, entailing the socialisation of knowledge and infrastructure; passing socialist laws that support digital socialism; and new narratives about the tech ecosystem. These solutions are to be nested within an anti-colonial, eco-socialist framework that embraces degrowth to ensure environmental sustainability and socioeconomic justice.</t>
  </si>
  <si>
    <t>The health of whole populations within nations and globally and the implications of climate change are two of the most important challenges facing humanity in the 21st century. Both are components of a complex global crisis that must be acknowledged and addressed. Here we draw the attention of health professionals to some emerging threats and insights from key works of environmentalists in the hope that these may catalyze reflection on the broader challenges facing human health at a time of deep planetary malaise.</t>
  </si>
  <si>
    <t>The Yasuni-ITT Initiative was an innovative development proposal based on the non-production of oil in Yasuni National Park in Ecuador, in exchange for international compensation, eitherin the form of direct payment or payment for environmental services. My aim is to investigate how the different actors understand this compensation for non-production of oil in Ecuador, an oil dependent country. Using a chronological review of the Initiative and forty in-depth interviews with key players, I critically engage the 'environmental narrative' around the Initiative inspired by sumak kawsay -a philosophy of life based on non-mercantilist values, known as well living in English or buen vivir in Spanish- and degrowth. In this article I argue that understanding the Initiative as an environmental matter and not as a problem of oil rent dependency exemplifies the limits of sumak kawsay and degrowth as proposals for an alternative to development. Results from Yasuni show that the Initiative ended up reproducing the fictions of nature valuation instead of de-linking nature from the valuation process. By drawing on a critical political economic framework, this paper shows that categories such as dependency and rent are fundamental in understanding the challenges of moving away from extraction-based development in developing countries. In summary, failing to differentiate between payment for the non-production of oil and compensation from the environmental services, Yasuni was a A ' lost 'opportunity for a bottom-up debate on what to produce and what not.</t>
  </si>
  <si>
    <t>In light of limited international climate policy efforts, many are pessimistic about effective climate change mitigation. However, there is still a chance for a global Green New Deal which would reduce both socio-economic inequalities and greenhouse gas emissions. Unfolding feedbacks between technological, behavioral, and political changes provide an opportunity for transforming our societies. Yet, a Green New Deal in line with the green growth paradigm seems politically more feasible than a radical approach that rests upon a de-growth paradigm.</t>
  </si>
  <si>
    <t>Growing scientific evidence shows that world energy resources are entering a period shaped by the depletion of high-quality fuels, whilst the decline of the easy-to-extract oil is a widely recognized ongoing phenomenon. The end of the era of cheap and abundant energy flows brings the issue of economic growth into question, stimulating research for alternatives as the de-growth proposal. The present paper applies the system dynamic global model WoLiM that allows economic, energy and climate dynamics to be analyzed in an integrated way. The results show that, if the growth paradigm is maintained, the decrease in fossil fuel extraction can only be partially compensated by renewable energies, alternative policies and efficiency improvements, very likely causing systemic energy shortage in the next decades. If a massive transition to coal would be promoted to try to compensate the decline of oil and gas and maintain economic growth, the climate would be then very deeply disturbed. The results suggest that growth and globalization scenarios are, not only undesirable from the environmental point of view, but also not feasible. Furthermore, regionalization scenarios without abandoning the current growth GDP focus would set the grounds for a pessimistic panorama from the point of view of peace, democracy and equity. In this sense, an organized material de-growth in the North followed by a steady state shows up as a valid framework to achieve global future human welfare and sustainability. The exercise qualitatively illustrates the magnitude of the challenge: the most industrialized countries should reduce, on average, their per capita primary energy use rate at least four times and decrease their per capita GDP to roughly present global average levels. Differently from the current dominant perceptions, these consumption reductions might actually be welfare enhancing. However, the attainment of these targets would require deep structural changes in the socioeconomic systems in combination with a radical shift in geopolitical relationships.</t>
  </si>
  <si>
    <t>As global warming and other environmental threats intensify and become more visible, scientists are increasingly questioning the desirability of economic growth as an overarching national and global policy imperative. Several theories in environmental sociology and economics-degrowth, steady-state economy, and agrowth-offer compelling arguments that environmental sustainability and continuous economic growth are incompatible. However, there is a shortage of empirical evidence about public opinion on the growth versus environment dilemma, despite its great relevance for the social legitimacy of governments' approach to the issue. In this article, we aim to narrow this research gap by applying multilevel models to data from the 2017 European Values Study (EVS). We find that the idea of sacrificing a certain level of growth for the sake of the environment receives high levels of support in most European countries. Nevertheless, within countries, we find clear indications of social divides in opinions regarding the growth versus environment dilemma: post-materialists, politically left-leaning people, the better-off, and the higher-educated are in favor of reduced growth, whereas materialists, right-wing individuals, and disadvantaged groups prioritize the economy over ecological concerns. At the country level, economic affluence is associated with greater support for reduced growth, irrespective of the differences in post-materialist values and the ecological situation. In practical terms, our results suggest that politicians can be bolder in promoting substantive environmental measures, even those that reduce growth.</t>
  </si>
  <si>
    <t>Achieving ambitious reductions in greenhouse gases (GHG) is particularly challenging for transportation due to the technical limitations of replacing oil-based fuels. We apply the integrated assessment model MEDEAS-World to study four global transportation decarbonization strategies for 2050. The results show that a massive replacement of oil-fueled individual vehicles to electric ones alone cannot deliver GHG reductions consistent with climate stabilization and could result in the scarcity of some key minerals, such as lithium and magnesium. In addition, energy-economy feedbacks within an economic growth system create a rebound effect that counters the benefits of substitution. The only strategy that can achieve the objectives globally follows the Degrowth paradigm, combining a quick and radical shift to lighter electric vehicles and non-motorized modes with a drastic reduction in total transportation demand.</t>
  </si>
  <si>
    <t>In discourses around sustainability, increasing eco-efficiency through technological developments are highly popular as they promise the continuation of business-as-usual and appeal to economic actors whose primary motivation is to follow the paths of economic growth. Dominant narratives and visions about the bioeconomy also fit into this line of thinking by giving a central role to technological problem solving and decoupling, the opportunities of sustaining economic growth and advancing the extended use of renewable resources. In 2020, major actors of the air transport industry under the frame of the Air Transport Action Group issued Waypoint 2050 a global, sector wide strategy to tackle climate change and halve CO2 emissions by the middle of this century. As we will establish in this paper, their sustainability strategies strongly rely on bioeconomic solutions such as sustainable air fuels and renewable energy, while their need to grow remains unquestioned. However, achieving sustainability is a wicked problem that needs clumsy solutions. And clumsy solutions only come about when highly different viewpoints are put on the table. Degrowth perspectives can most certainly enrich dialogues on sustainability transitions such as the current challenges the air transport industry faces. This paper aims to provide a critical review of Waypoint 2050, underlining why it is important for economists and policymakers to shift their understanding from pursuing endless growth toward Degrowth perspectives. We use the main arguments of Degrowth to interpret and analyse the air transport industry's climate strategy and reframe the discussions around sustainable aviation. Our goal is to show that Degrowth approaches can contribute to positively influencing the discourses of air transport by assessing the consequences of the sector and its reform strategy through diverse lenses. The discourse reflected in this paper would also be appropriate when applied to other top carbon producing industries and our assessment of air transport is not a directed criticism but rather an example on why business-as-usual scenarios need to be revisited. (C) 2021 The Author(s). Published by Elsevier B.V. on behalf of Institution of Chemical Engineers.</t>
  </si>
  <si>
    <t>The former consensus on a link between energy consumption and improved well-being of a country has been scrutinized by scholars for decades and is, succinctly, for the time being a contested thesis. Until the 1970s the relation of energy to well-being was defined as linearly proportional, and in a later period still as an increasing logarithmic function. Recent empirical research falsified the assumption of an overt link between well-being and increased energy consumption in countries with high per-capita energy usage. Going forward, our research shows for the first time a possible proof for a negative correlation between energy consumption and well-being after a Well-being Turning Point (WTP). We used a world data set, not limited to high-income countries but including 176 nations with available data sets. Our findings could support both the logarithmic growth of well-being together with energy, as well as the contradicting saturation theses supporting degrowth, and thus opens the discussion in all directions. In this paper Energy Footprint data within Eora database and Global Multi Regional Input Output methodology have been calculated, which includes also the energy embodied in imported/exported products and services (also known as consumption-based energy accounts). The use of footprint accounts has been demonstrated in our previous research to be necessary when analysing global energy consumption trends; as it records the energy consumption reality better than the usually used Total Primary Energy Supply which is provided by the International Energy Agency. In this paper, we provide in a novel way, some statistical support for an Energy WTP, i.e. a high-energy threshold after which a further consumption increase results in a reduced Human Development Index. We tested our results for possible biases (e.g. excluding outlier countries and including a factor for considering the weight of high population countries) and concluded that a WTP is one possible interpretation of the data. Thus, we would like to open a discussion about how energy consumption could end up having a negative effect on well-being, considering its indirect impacts in citizens of a country. (C) 2020 International Energy Initiative. Published by Elsevier Inc. All rights reserved.</t>
  </si>
  <si>
    <t>The unlimited economic growth that fuels capitalism's metabolism has profoundly transformed a large portion of Earth. The resulting environmental destruction has led to an unprecedented rate of biodiversity loss. Following large-scale losses of habitats and species, it was recognized that biodiversity is crucial to maintaining functional ecosystems. We sought to continue the debate on the contradictions between economic growth and biodiversity in the conservation science literature and thus invite scholars to engage in reversing the biodiversity crisis through acknowledging the impacts of economic growth. In the 1970s, a global agenda was set to develop different milestones related to sustainable development, including green-blue economic growth, which despite not specifically addressing biodiversity reinforced the idea that economic development based on profit is compatible with the planet's ecology. Only after biodiversity loss captured the attention of environmental sciences researchers in the early 2000s was a global biodiversity agenda implemented. The agenda highlights biodiversity conservation as a major international challenge and recognizes that the main drivers of biodiversity loss derive from economic activities. The post-2000 biodiversity agendas, including the 2030 Agenda for Sustainable Development and the post-2020 Convention on Biological Diversity Global Strategy Framework, do not consider the negative impacts of growth-oriented strategies on biodiversity. As a result, global biodiversity conservation priorities are governed by the economic value of biodiversity and its assumed contribution to people's welfare. A large body of empirical evidence shows that unlimited economic growth is the main driver of biodiversity loss in the Anthropocene; thus, we strongly argue for sustainable degrowth and a fundamental shift in societal values. An equitable downscaling of the physical economy can improve ecological conditions, thus reducing biodiversity loss and consequently enhancing human well-being.</t>
  </si>
  <si>
    <t>Drawing on Alfred Schutz's thought, as well as on a number of modern pragmatists and practice theorists, we theorize incomegetting-referring to practices of getting income, typically salaried work-as the paramount structurer of everyday life and, therefore, also the chief mediator of the human-nature metabolism. Even though the pragmatics of everyday life as an aggregate underlie the bulk of environmental impacts, these insidious impacts impose little immediate influence on everyday life, in particular in the urban Global North. In other words, the pragmatic dimension of everyday activities-principally, work-that takes place within a vastly complex and globally interlinked productive world system, has most often no immediate connection to the natural environment. While parts of the populations are directly dependent in terms of livelihoods on the natural environment, these populations are typically pushed to the margins of the global productive system. The understanding formulated in this essay suggests that in environmental social sciences there is a reason to shift the epicenter of the analysis from consumption to everyday life, to the varied practices of incomegetting. Against the backdrop of this paper, universal basic income schemes ought to have radical impacts on the way we relate also to the natural environment and such schemes necessitate understanding the essence of money in our contemporary realities.</t>
  </si>
  <si>
    <t>The rule of ecological law is a fitting complement to degrowth. Planetary boundaries of safe operating space for humanity, along with complementary measures and principles, provide scientific and ethical foundations of the rule of ecological law, which should have several reinforcing features. First, it should recognize humans are part of Earth's life systems. Second, ecological limits must have primacy over social and economic regimes. Third, the rule of ecological law must permeate all areas of law. Fourth, it should focus on radically reducing material and energy throughput. Fifth, it must be global, but distributed, using the principle of subsidiarity. Sixth, it must ensure fair sharing of resources among present and future generations of humans and other life. Seventh, it must be binding and supranational, with supremacy over sub-global legal regimes as necessary. Eighth, it requires a greatly expanded program of research and monitoring. Ninth, it requires precaution about crossing global ecological boundaries. Tenth, it must be adaptive. Although the transition from a growth-insistent economy headed toward ecological collapse to an economy based on the rule of ecological law is elusive, the European Union may be a useful structural model.</t>
  </si>
  <si>
    <t>The concepts of sustainability and sustainable development have acquired great relevance in scientific research about environmental issues, policies linked to environmental management, and industrial and agricultural production, among others. Although these two concepts are frequently used as synonyms, they are immersed in debates regarding their meaning and their possibilities for application to real systems. This review analyzes the main theoretical definitions of both concepts, together with their potentials and limitations, emphasizing the differences between their meanings. A bibliographic search was carried out in the Web of Science database and other sources from official organizations of international relevance and authors referenced by them. The works providing substantive definitions of sustainability and sustainable development from a complexity theory perspective were selected for discussion throughout the article. The main results showed a strong criticism of the concept of sustainable development due to its imprecise definition, the emergence of the concept of sustainability in the debate of the 1990s and its consolidation in certain fields of knowledge, and the emergence of new alternatives to sustainable development such as degrowth and buen vivir. The results also show the potential of the concept of sustainability as a still-developing framework for scientific research and environmental management. (c) 2021 Elsevier B.V. All rights reserved.</t>
  </si>
  <si>
    <t>Using bibliometric techniques, we evaluate the contribution of current academic research to the advancement of sustainable development agenda as expressed in the UN Sustainable Development Goals (SDGs) targets . We focus on four knowledge domains highly relevant to the ethos of sustainable development, each with a distinct approach, to finding a balance between ecological and economic systems when it comes to development: ?Circular Economy? (CE), ?Degrowth? (DG), Green Growth? (GG), and research specifically addressing sustainable development goals that we refer to as ?SDG Research? (SDGR). We evaluate two dimensions: scope ? the extent to which the full range of UN Sustainable Develpment (SD) Agenda 2030 topics expressed in targets and indicators for each SDG are explored; and intensity- the quantity of research focusing on each SDG. Our analysis demonstrates that the four knowledge domains examined: CE, DG, GG and the emerging domain labelled SDGR, have made important contributions to research related with the 17 UN SDGs. However, these contributions are heterogeneous with important differences according to the SDGs. We find that academic research does not fully align with the policy agenda, identifying several gaps. The disparate coverage of SDGs priorities by academics may compromise the progress and implementation of the UN Sustainable Development Agenda 2030.</t>
  </si>
  <si>
    <t>The notion of green growth has emerged as a dominant policy response to climate change and ecological breakdown. Green growth theory asserts that continued economic expansion is compatible with our planet's ecology, as technological change and substitution will allow us to absolutely decouple GDP growth from resource use and carbon emissions. This claim is now assumed in national and international policy, including in the Sustainable Development Goals. But empirical evidence on resource use and carbon emissions does not support green growth theory. Examining relevant studies on historical trends and model-based projections, we find that: (1) there is no empirical evidence that absolute decoupling from resource use can be achieved on a global scale against a background of continued economic growth, and (2) absolute decoupling from carbon emissions is highly unlikely to be achieved at a rate rapid enough to prevent global warming over 1.5 degrees C or 2 degrees C, even under optimistic policy conditions. We conclude that green growth is likely to be a misguided objective, and that policymakers need to look toward alternative strategies.</t>
  </si>
  <si>
    <t>Parallel sustainable monetary systems are being developed by civil society groups and non-governmental organisations (NGOs), informed by ecological economics perspectives on development, value, economic scale and growth, and responding to the unsustainability of current global financial systems. These parallel systems of exchange (or community currencies) are designed to promote sustainable development by localising economic development, building social capital and substituting for material consumption, valuing work which is marginalised in conventional labour markets, and challenging the growth-based monetary system. However, this international movement towards community-based ecological economic practices, is under-researched. This paper presents new empirical evidence from the first international study of the scope and character of community currencies. It identifies the diversity, scale, geography and development trajectory of these initiatives, discusses the implications of these findings for efforts to achieve sustainable development, and identifies future research needs, to help harness the sustainability potential of these initiatives. (C) 2012 Elsevier B.V. All rights reserved.</t>
  </si>
  <si>
    <t>With the significant disconnect between the collective aim of limiting warming to well below 2 degrees C and the current means proposed to achieve such an aim, the goal of this paper is to offer a moral assessment of prominent alternatives to current international climate policy. To do so, we'll outline five different policy routes that could potentially bring the means and goal in line. Those five policy routes are: (1) exceed 2 degrees C; (2) limit warming to less than 2 degrees C by economic de-growth; (3) limit warming to less than 2 degrees C by traditional mitigation only; (4) limit warming to less than 2 degrees C by traditional mitigation and widespread deployment of Negative Emissions Technologies (NETs); and (5) limit warming to less than 2 degrees C by traditional mitigation, NETs, and Solar Radiation Management as a fallback. In assessing these five policy routes, we rely primarily upon two moral considerations: the avoidance of catastrophic climate change and the right to sustainable development. We'll conclude that we should continue to aim at the two-degree target, and that to get there we should use aggressive mitigation, pursue the deployment of NETs, and continue to research SRM.</t>
  </si>
  <si>
    <t>Many scholars and activists are now advocating a program of economic degrowth for developed countries in order to mitigate demands on the global environment. An increasingly prominent idea is that developed countries could achieve slower or zero economic growth in a socially sustainable way by reducing working hours. Research suggests that reduced working hours could contribute to sustainability by decreasing the scale of economic output and the environmental intensity of consumption patterns. Here, we investigate the effect of working hours on three environmental indicators: ecological footprint, carbon footprint, and carbon dioxide emissions. Using data for 19702007, our panel analysis of 29 high-income OECD countries indicates that working hours are significantly associated with greater environmental pressures and thus may be an attractive target for policies promoting environmental sustainability. (C) 2013 Elsevier Ltd. All rights reserved.</t>
  </si>
  <si>
    <t>The Sustainable Development Goals (SDGs)-a normative (non-binding) global international environmental agreement (IEA)-claim to be universal as they were multilaterally negotiated between UN member states. However, is giving the Global South a seat at the table truly inclusive development? This article looks at a cross-cultural comparison of the African philosophy of Ubuntu (specifically in South Africa), the Buddhist Gross National Happiness (Bhutan) and the native American idea of Buen Vivir (e.g. Ecuador) and how they view the SDGs, how they view 'development', 'sustainability', goals and indicators, the implicit value underpinnings of the SDGs, prioritization of goals, and missing links, and leadership. Viewed through the lens of the three cosmovisions of the Global, the SDGs do not effectively address the human-nature-well-being interrelationship. Other cosmovisions have an inherent biocentric value orientation that is often ignored in academic and diplomatic circles. These claim to be more promising than continuing green development approaches, based in modernism. On the positive side, the SDGs contain language of all three worldviews. However, the SDGs are not biocentric aiming to respect nature for nature's sake, enabling reciprocity with nature. They embody linear growth/results thinking which requires unlimited resource exploitation, and not cyclical thinking replacing growth with well-being (of all beings). They represent individualism and exclude private sector responsibility. They do not represent collective agency and sharing, implying that there is a need for 'development as service', to one another and to the Earth. Including these perspectives may lead to abolishing the word 'development' within the SDGs, replacing it by inter-relationship; replacing end-result-oriented 'goals' with process thinking; and thinking in cyclical nature, and earth governance, instead of static 'sustainability'. The glass can be viewed as half full or half empty, but the analysis shows that Western 'modernism' is still a strong underpinning of the SDGs. Bridges can be built between Happiness, Ubuntu and Buen Vivir in re-interpreting goal frameworks, global governance and the globalization process. This article is largely based on Van Norren 2017 (Development as service, a Happiness, Ubuntu, and Buen Vivir interdisciplinary view of the Sustainable Development Goals. Doctoral dissertation, Tilburg University, Tilburg, The Netherlands, 2017). Interview findings are numbered with A (Africa); B (Bhutan); E (Ecuador); S (SDGs).</t>
  </si>
  <si>
    <t>The debate about the relationship between economic growth and environmental sustainability involves many dimensions as well as much diversity in terminology. While it is often summarized in terms of dichotomous pro and anti-growth positions, several studies indicate that additional views exist, and that these may differ between experts and the general public. The objective of this paper is to identify and analyze segments of the scientific and general population with distinct views in this respect. To this end, we bring together two data sets: one from a nationally representative survey of the general public of Spain (N = 1004) and another from an international survey of researchers from various disciplinary backgrounds (N = 814). Using latent class analysis, we identify three similar segments in the two samples, labeled as Green growth, Agrowth and Degrowth. Overall, clusters are more consistent, better distinguishable on all constituent dimensions and more polarized in the scientific than public opinion survey. In addition, we find that diverging views on social issues are more strongly associated with distinct clusters in the public opinion sample, and on environmental issues in the scientific opinion sample.</t>
  </si>
  <si>
    <t>The use or misuse of advanced technology is a key factor driving global environmental degradation, but advanced technology is also widely assumed to be the solution to many environmental problems. In contrast to that dominant approach, this paper outlines a variety of what the authors call 'low-tech' options - such as solar shower bags, washing lines, alternative heating and cooling methods, and cycling - and raises questions about the extent to which these types of 'simple living' practices could help increase household resilience in conditions of economic disruption, instability, or crisis. The analysis is framed by an 'energy descent' scenario, in which an individual, household or community either chooses a reduced-energy way of life, motivated by climate change mitigation, or has such a way of life imposed upon them due to declining fossil fuel availability or economic disruption. The authors see such a future as plausible - and in some contexts has already arrived or has always been the case - hence the relevance of this analysis, which has both quantitative and qualitative dimensions. Furthermore, while the focus herein is on low-tech living at the household level, it is argued that prefiguring a 'simpler way' to live has deeper significance too, in that it could help create the cultural conditions needed for a politics and macroeconomics of degrowth to emerge, which the authors maintain is a necessary part of any decarbonisation project. Challenges facing low-tech options are also acknowledged, including the ever-present risk of rebound effects and other indirect impacts. (C) 2016 Elsevier Ltd. All rights reserved.</t>
  </si>
  <si>
    <t>Two empirical correlations are studied: one between economic growth and environmental impacts, and the other between the lack of economic growth and unemployment. It is demonstrated that, at a global level, economic growth is strongly correlated with environmental impacts, and barriers to fast decoupling are large and numerous. On the other hand, low or negative growth is highly correlated with increasing unemployment in most market economies, and strategies to change this lead to difficult questions and tradeoffs. The coexistence of these two correlations - which have rarely been studied together in the literature on green growth, degrowth and a-growth - justifies ambivalence about growth. To make key environmental goals compatible with full employment, the decoupling of environmental impacts from economic output has to be accompanied by a reduction of dependence on growth. In particular, strategies to tackle unemployment without the need for growth, several of which are studied in this article, need much more attention in research and policy. (C) 2014 Elsevier B.V. All rights reserved.</t>
  </si>
  <si>
    <t>Despite increasing scientific evidence supporting the need for immediate and transformative action, effective responses to address climate change remain stymied. Scholars have identified climate change denial as a factor in thwarting policy responses to climate change. We examine new forms of climate change denial that are critical to recognize as the general public and policy-makers consider actions to limit warming. Here we apply a Marxist conception of ideology to broaden our understanding of climate denialism (Marx &amp; Engels, 1977). We introduce the concept of ideological denialism, which conceals underlying contradictions and perpetuates the current social order. The ideological denial of climate change involves recognizing climate change as a problem, yet fails to diagnose the root causes and prescribes solutions that maintain the current system. We argue that ideological denialism typically stems from a failure to recognize a growth-dependent economic system as a root driver of climate change. We examine degrowth as a possible means to reorganize social relations with potential to more effectively reduce greenhouse gas emissions and limit global warming.</t>
  </si>
  <si>
    <t>The implications of de-growth are much more far reaching and radical than seems to be appreciated. It is important to start with a brief consideration of the magnitude and nature of the global predicament, because when this is understood it becomes clear firstly that consumer-capitalist society cannot be made sustainable or just, secondly that a satisfactory and viable post-capitalist society must take a particular form, and thirdly that specific implications for transition strategy are indicated. (C) 2012 Elsevier Ltd. All rights reserved.</t>
  </si>
  <si>
    <t>This article critically reflects on theoretical dilemmas of conceptualizing recent ideological shifts and contention among global transformative movements. Some studies conceptualize these movements as ideologically mature and coherent, while other inquiries highlight disorganization, fragmentation, disillusion, and dispute. The former line of argument suggests that underlying emerging global solidaritiesto the extent they genuinely existthere are some identifiably coherent cosmopolitanist, or globalist, values. The latter claim that existing global justice and transformative movements lack an effective ideological position for uniting the masses behind a global (political) project for transforming global capitalist social relations. By drawing upon an interpretive review of empirical studies conducted throughout the last decade, the article delineates four modalities, defined in terms of their orientations toward cosmopolitanist values. Among these modalities is a new and promising one, termed here as transversal cosmopolitanist' (transversal' here understood as a process verb, indicating a new form of cosmopolitanist praxis). This approach assumes the possibility of creating a common ground for fruitful dialogue, constructive collective learning, progressive hybridization, and active political cooperation among diverse identities and ideological visions of contemporary global transformative movements, against existing capitalist social relations and structures of domination.</t>
  </si>
  <si>
    <t>COVID-19 crisis has emphasized how poorly prepared humanity is to cope with global disasters. However, this crisis also offers a unique opportunity to move towards a more sustainable and equitable future. Here, we identify the underlying environmental, social, and economic chronic causes of the COVID-19 crisis. We argue in favour of a holistic view to initiate a socio-economic transition to improve the prospects for global sustainability and human well-being. Alternative approaches to Business-As-Usual for guiding the transition are already available for implementation. Yet, to ensure a successful and just transition, we need to change our priorities towards environmental integrity and well-being. This necessarily means environmental justice, a different worldview and a closer relationship with nature.</t>
  </si>
  <si>
    <t>Economic growth is a two-edged sword. Expanding economies and industries create wealth and employment, but global economic expansion is having unprecedented deleterious impacts on vital planetary systems. Despite this, the core strategic goal of all economies and many businesses continues to be the pursuit of ongoing economic growth. To resolve this paradox, a reconceptualization of firm-level growth is presented. I describe and discuss the organizational characteristics of the growth paradox and follow this with a metatheoretical review of economic, organizational, and ecological perspectives on growth. From this review, a typology of firm-level strategy is developed that radically reconceptualizes business growth as developmental activity primarily concerned with social-ecological flourishing. The features of this typology and its implications for business strategy are discussed according to three principles that emerged from the analysis: multidexterity, resilience thinking for design, and inclusive balance (embeddedness). Together, these strategy principles form the prerequisite management competencies needed for the development, implementation, and evaluation of sustainable business strategies. Transformative firm-level responses to the growth paradox are needed if sustaining forms of organizational growth are to be achieved and this paper presents a novel integrative framework for informing those strategies.</t>
  </si>
  <si>
    <t>In 2008, the world experienced the worst financial crisis since the Great Depression. The crisis is often described in relation to its proximal risk factors such as the proliferation of risky loans and mortgage-based securities, but the root causes of the Great Recession include distal risk factors such as indiscriminate capital flow, excessive financial deregulation, and high concentration of wealth in the top distribution. Ultimately, the crisis is a byproduct of neoliberal policies and the 'self-correcting market' ideology that guided national and global macroeconomic reforms since the 1970s. Evidence indicates that the Great Recession led to increases in unemployment and suicides, especially in Europe and in the US. Estimates based on the effects of previous economic downturns suggest that the crisis produced negative health and nutritional outcomes in developing countries. Data, however, also show that recessions can be characterized by increases in life expectancy at birth. These favorable trends seem associated with policy regimes favoring a more egalitarian distribution of income and stronger social protections that can decouple the link between unemployment and suicides during crises ('healthy de-growth'.). New rules and regulations at the national and global level are needed to prevent future financial crises. The crisis also provides an opportunity to challenge neoliberalism, the ideology of the 'self-correcting market' and envision a new model of economic development where GDP growth is longer the main national policy priority. Governments can achieve a regime of 'healthy de-growth' if they step in with appropriate policy interventions toward a more egalitarian distribution of income and stronger social protections.</t>
  </si>
  <si>
    <t>Programmes and policies for a Circular Economy (CE) are fast becoming key to regional and international plans for creating sustainable futures. Framed as a technologically driven and economically profitable vision of continued growth in a resource-scarce world, the CE has of late been taken up by the European Commission and global business leaders alike. However, within CE debates and documentation, little is said about the social and political implications of such transformative agendas. Whilst CE proponents claim their agenda is 'radical', this paper outlines its inability to address many deeply embedded challenges around issues of consumption and the consumer, echoing as it does the problematic (and arguably failed) agendas of sustainable consumption/lifestyles. Using the Sharing Economy as an example, we argue here that the ontological and sociological assumptions of the CE must be open to more 'radical' critique and reconsideration if this agenda is to deliver the profound transformations that its advocates claim are within our collective reach. Crown Copyright (C) 2016 Published by Elsevier Ltd. All rights reserved.</t>
  </si>
  <si>
    <t>This article aims to contribute to the ongoing debate on post-capitalist economy by exploring the contours of a sustainability-oriented model of economic governance. To this end, the article analyzes the issues of sustainable development in the three main strands of international economic law (trade, investment, and finance) at national and transnational levels. The analysis reveals a policy interdependence between international economic law and sustainable development. The latter hence represents a specific regulatory construct that aims at compensating the losses of exhaustible resources with investments in technology and knowledge. This, however, merely justifies and legitimizes the over-exploitation of certain parts of the globe, including not only their natural resources, but also human and other capitals. To overcome these unsustainable models, the article proposes a paradigm shift away from the standard of sustainable development in international economic law, towards one of sustainability. The idea is to replace sustainable development with sustainable economy. Law can act as a trigger of such a shift through ensuring trust and cooperation between public institutions, private companies, civil society, local communities, and individual citizens.</t>
  </si>
  <si>
    <t>This paper aims firstly to provide a conceptual overview on the two main objectives that should be addressed when modifying international environmental law and subordinated law in a more sustainable direction in the sense of Ecological Economics. This first aim is addressed based on ongoing research on '3-D Sustainability', a concept providing decision-making support for priority setting between environmental, social and economic dimensions within sustainable development. The two main objectives identified within this aim are to stay by means of international environmental law within the ecologically sustainable scale and to legally define flexible trade-off mechanisms, which better deal with conflicts of interests among the three sustainability dimensions. Secondly, the paper strives to identify ways to further strengthen the application of the existing international law in this respect. Thus, several innovative mechanisms within international law are identified that overcome current implementation and enforcement deadlocks, without necessarily changing the existing law, in order to serve a sustainable development in the sense of Ecological Economics.</t>
  </si>
  <si>
    <t>It is argued that there are some important issues which the current de growth literature neglects. The first is the sheer magnitude of the global predicament, which determines not just the insufficiently recognized difficulty of the transition task but also that the goals and means must take particular and largely unrecognized forms. The goal cannot be reform of the existing society; it must be transition to a radically different kind of society, one labeled here as a radically Simpler Way. Current discussion indicates little recognition of this point. Similarly there are coercive logical implications for transition strategy, and these indicate that currently dominant transition assumptions are mistaken. The key element is not economic or political change, it is cultural change. These claims are shown to be logically implied by basic limits to growth considerations.</t>
  </si>
  <si>
    <t>This article investigates the economic orientations of the members of the Millennial generation, so as to assess possible shifts towards their adoption of degrowth philosophy and practice. The text provides a general literature review oriented towards indicating the link between the Millennial generation's economic standpoints and possible directions of evolution of the economic system in the Western world. An orientation towards the market and its economic system has become one of the distinctive features embedded in the portrait of the Millennials, who not only create the dominant social force of the Western world but also represent the first generation in which the majority question well-established market philosophies. The article considers the potential contribution of the Millennial generation to the further development of alternatives to traditional notions of growth. Until now, the evolution of the economic framework has been pushed forward mainly by policymakers and government representatives. System designers have shaped the desired outcomes via international agreements, internal policies, and the empowerment of different economic actors, driven by a belief in the long-term benefits of the capitalism-democracy nexus. However, this moment in history, in which such principles are being seriously questioned, creates a space for bottom-up processes and the reconfiguration of economic realities with a potentially transformative effect on the whole framework.</t>
  </si>
  <si>
    <t>We establish a simple criterion for locating points where the transition density of a degenerate diffusion is strictly positive. Throughout, we assume that the diffusion satisfies a stochastic differential equation (SDE) on R-d with additive noise and polynomial drift. In this setting, we will see that it is often the case that local information of the flow, e.g. the Lie algebra generated by the vector fields defining the SDE at a point x is an element of R-d, determines where the transition density is strictly positive. This is surprising in that positivity is a more global property of the diffusion. This work primarily builds on and combines the ideas of Arous and Leandre (1991 Decroissance exponentielle du noyau de la chaleur sur la diagonale. II Probab. Theory Relat. Fields 90 377-402) and Jurdjevic and Kupka (1985 Polynomial control systems Math. Ann. 272 361-8).</t>
  </si>
  <si>
    <t>Global production and use of food packaging have steadily increased since the 1960s. Packaging waste is now considered one of the world?s most urgent environmental problems. Most responses to the problem have focused on recycling or the introduction of biomass-based materials. Whilst useful, these approaches focus on managing the symptoms and do not address why the food system has become reliant on single-use packaging. In this paper we use systems method to understand the drivers for the food packaging problem. We apply the first two steps of the systems method to develop a Causal Loop Diagram representing variables and feedback loops that influence the use of food packaging. The modelling process has been supported by a narrative literature review and by the analysis of the behaviour over time. The results show that there are three main interlinked subsystems that drive food packaging use: the globalisation, the expansion of supermarkets and the constraints on households? time. In order to reduce food packaging, structural changes are required. Shifting away from a growth-driven food economy towards a degrowth economic model may reduce the need for food packaging. Redesigning and decentralising food systems are just some of the potential solutions.</t>
  </si>
  <si>
    <t>In the midst of a global food crisis, the late 2000s saw tensions between rising food prices and demands for biofuels coalesce into a food versus fuel debate. In response to ensuing public outcries, governmental agencies, and researchers across the globe began mobilizing around alternative biofuel feedstock. Among these materials, algae emerged as the most hopeful sustainable alternative in producing biofuels. This article examines algal biofuel production systems designed offshore and integrated with wastewater treatment and carbon dioxide absorption processes to revitalize faith in biofuels in the blue economy. It discusses what makes algal biofuels sustainable by examining the ways practitioners talk about and design these integrated systems. Against the common refrain that algae's photosynthetic and reproductive capacity makes these systems sustainable, this article underlines that there is nothing natural, innate, about algae to add to sustainable blue economies. Rather, algae become naturalized as biofuel source and bioremediation technologies through technoscientific discourses and interventions, which embed and reproduce anthropocentric approach to sustainability that centers on the ideology of growth. By drawing particular attention to the ways that integrated algal biofuel production systems depend on the constant generation of industrial waste, this article problematizes anthropocentric sustainability imaginaries and claims for imagining sustainability otherwise through the lens of blue degrowth to create a radical socio-ecological change.</t>
  </si>
  <si>
    <t>There is widespread concern that the 'economy is crashing against the Earth', already causing problems in terms of climate change, water depletion and loss of biodiversity. Yet, the global economy still will have to grow two- to four-fold to provide all future global inhabitants with the average yearly income of $10,000 that is needed to have a reasonable life expectancy and human development index. Rio+20 was intended to reconcile the need for poverty eradication with a green economy, but had limited perceived success. This paper analyses how some of the major international sustainability programs that contributed to Rio+20 could have supported a more far-reaching outcome. Two problems are identified: the programs showed significant overlap, and the programs themselves were often incremental in nature, seeking compromises and avoiding more radical approaches such as the 'degrowth agenda'. To address the first problem, we suggest how a natural process of mutual collaboration, learning and strengthening could occur: the UN Green Economy Initiative could focus on providing the socio-economic rationale for sustainability; bodies like the IPCC and the UNEP Resources Panel could focus on providing the environmental rationale and planetary limits related to sustainability; programs in the field of sustainable consumption and production as well as resource-efficient and cleaner production could focus on providing hands-on support and proof of how to change direction. There seems no clear-cut answer for the second problem. Some authors suggest relying more on action outside formal policy systems that, by nature, seek compromises. However, they also see a required role for government action, which is exactly what Rio+20 and its supportive policy programs failed to achieve and negotiate. (C) 2013 Elsevier Ltd. All rights reserved.</t>
  </si>
  <si>
    <t>As the liberal optimism of the long 1990s has faded into a world of growing inequality and resurging nationalism, there is less certainty about the prospects of economic convergence and global integration. Beyond the formidable human cost of maintaining a divided world, the possibility of incomplete globalisation also gives rise to a number of environmental risks. While environmental political theory generally sees strength in localism, history rather shows that a robust world trade system is crucial to offset local resource scarcities and that cosmopolitan norms of solidarity are essential for helping communities to rebuild after environmental catastrophe. In relation to climate change, statist thinking has led to a focus on non-scalable technologies and a silent acceptance of chronic poverty abroad as a way of avoiding a climate emergency. Contrary to such views, this paper argues that accelerating the transition to a fully integrated high-energy planet may more effectively mitigate Anthropocene risks.</t>
  </si>
  <si>
    <t>To guarantee well-being and prosperity in a world with finite resources has been one of the major challenges in recent decades. Political controversies related to this challenge have, however, not yet been settled. Under the heading of beyond growth, the debate is currently regaining momentum. The paper analyses the debate through an in-depth case study of the German Enquete Commission on Growth, Prosperity and Quality of Life (2011 to 2013). Four contestable truths and transition pathways could be identified: the market and technology-friendly discourse of Global Pioneering, the lead-country oriented discourse of Green Germany, the sufficiency-based discourse of Good Life, and the critical discourse of Global Environmental and Social Justice. These discourses-are likely to have different effects on the environment if they were to become dominant and if they were to become manifest in policies.</t>
  </si>
  <si>
    <t>The evolution of opinions in the long-standing debate on growth-versus-environment may affect support for important sustainability policies, in areas such as biodiversity loss, climate change, deforestation and freshwater scarcity. In order to understand this evolution, we develop a model describing the dynamics of four distinct opinions as identified in recent surveys, namely growthat-all-cost, green growth, agrowth and degrowth. The model is based on modifying standard replicator dynamics to match a multi-group structure. Individuals are influenced by local or global interactions with others, based on adjacent opinion groups and exposure to information about environmental change. Psychological resistance to opinion change is also accounted for. The model is calibrated with recent survey data. Numerical analysis shows which opinions survive under particular conditions. We find, among others, that under local interactions, ultimate outcomes are characterized by lack of consensus, i.e. survival of multiple opinions. In addition, equal impacts of environmental change on opinions do not always translate in joint survival of associated opinions. Under worsening environmental conditions while continuing economic growth, opinions shift from green growth to agrowth and degrowth. Fostering global interactions among individuals, causing them to be influenced by a broad spectrum of opinions, makes consensus more likely. We also consider model dynamics if feedback from opinions to policy to environmental change and back is included. This confirms robustness of the results. It should be noted that the model is not meant to predict but to explore the consequences of combinations of assumptions about social networks, psychological mechanisms, environmental dynamics, and connections between opinion distribution and environmental policy. The study represents the first analysis of opinion dynamics in the growth-vs-environment debate and suggests a number of routes for further investigation.</t>
  </si>
  <si>
    <t>This contribution investigates the anthropological foundations of European democracies' continuous entanglement with economic and military expansionism and a hierarchical separation between public and private spheres, both of which have enabled the appropriation of nature and others' labour as property on which citizens' abstract personhood could be founded. Drawing on an argument made by David Graeber, it is suggested that modern European history can be interpreted as a process of the 'generalization of avoidance', in which such abstract, property-based forms of personhood, which were initially what defined the superior party in relations of hierarchy, came to be a model for the figures of market participant and citizen within the spheres of formal equal exchange of economy and politics. From this perspective, and building on an account of different stages of capitalist history as 'subjectivation regimes', the article then analyses the transition from the 'exclusive democracy' of post-war organized capitalism in Western Europe, in which citizens' entitlement, through the collective guarantees of 'social property' (Castel), increasingly allowed individualized competitive practices of status attainment and gave rise to individualist movements for extended citizenship, to current-day flexible capitalism. This regime, seizing on those calls and instrumentalizing the desires for competitive status consumption, has effected a broad restructuring of the social as a unified field of competition in which new hierarchies and inequalities materialize in global chains of appropriation, causing a 'dividual' fragmentation of property-based personhood and generating calls for responsible citizenship as an inherent counter-movement. In conclusion, it is suggested that anthropologists have much to contribute to investigating the possibility of democratic, post-capitalist 'anthropologies of degrowth'.</t>
  </si>
  <si>
    <t>The GDP growth paradigm has come under increased scrutiny in recent years, with the rising threats of global social inequality, poverty, and environmental degradation. New thinking around ecosocialism, degrowth, happiness and the wellbeing economy insist on keeping alive the utopian imagination. It seeks to break through the constraints of traditional state-or-market development debates, by searching for ways to subordinate both the state and market to society, in harmony with non-human nature. Pioneering work on alternative development indicators has been done in recent times, the most notable being the Gross National Happiness Index, currently in practice within the small Buddhist mountain state of Bhutan. The happiness/wellbeing perspectives do not have an explicit critique of capitalism, and avoid any mention of 'socialism' or 'ecosocialism'. Is there a Chinese Wall between the Buddha and Marx - or can these perspectives be harmonized, as part of building a broader counter-hegemonic movement?</t>
  </si>
  <si>
    <t>At a few months' interval, Georgescu-Roegen's The Entropy Law and the Economic Process (1971) and Club of Rome's Limits to Growth (1972) were published. Both emphasized the dangers of economic growth, and both drew negative reactions from mainstream economists. Relying on archival evidence, we show that Georgescu-Roegen and the Club of Rome developed strategies of mutual support, which would present them at first view as natural allies. Georgescu-Roegen actually became a member of the Club of Rome, while Dennis Meadows acknowledged the influence of Georgescu-Roegen's ideas on the team of authors of Limits to Growth. But in the late 70's, the gap widened between Georgescu-Roegen's adamant defense of de-growth, and the Club of Rome's less firm view of sustainable growth. This paper explores the process leading to the self-isolation of Georgescu-Roegen, by showing that beyond a shared acknowledgment that economic and biologic systems were interdependent, technological optimism and ambitions for the global management of growth were central to the Club of Rome, while Georgescu-Roegen's personal history led him to ignore those practicalities and judge that de-growth was inescapable. (C) 2010 Elsevier B.V. All rights reserved.</t>
  </si>
  <si>
    <t>The idea of a Fifth International has been around for some time and the historical record is not encouraging. We have all been wrestling with the contradictions the Left faces. The transnational capitalist class has taken setbacks in its stride, while the Left flounders almost everywhere. No communist revolution has resulted in the capture of power by the working class. Now we are all confronted by a new, rapidly unfolding ecological crisis, the Anthropocene. I argue that the most effective response is to exit rather than attempt to overthrow capitalism and the hierarchical state by international revolution. Socialists in positions of authority in state institutions and capitalist enterprises can facilitate this process by enacting legislation that helps people to transition to new smaller-scale non-statist social units, such as producer-consumer co-operatives producing their own food and other essential services over time. Mobilizing the ideas of degrowth, anarching, and consumer-producer cooperatives in the digital age, I argue that under Anthropocene conditions democratic socialism is best constructed from the bottom up, community by community, networked in mutually nurturing relationships.</t>
  </si>
  <si>
    <t>The starting point of this article is the critique on socioeconomic and environmental implications of conventional construction practices around sustainability. The focus is on exploring the sustainability dynamics of the emerging Design Global, Manufacture Local (DGML) configuration with emphasis on building construction. Combined with the concept of conviviality which we identify in aspects of vernacular architecture we explore how it can foster meaningful sustainability practices in the construction sector. We introduce a framework of open construction systems, an expression of DGML in building construction, as a way to foster the conjunctive use of the digital commons and local manufacturing technologies for the construction of buildings through three interlocked elements-modularity, sharing and adaptability. We suggest that the open construction systems framework may point towards more sustainability in building construction.</t>
  </si>
  <si>
    <t>Community or complementary currency systems have spread all around the world. Most often, they have been promoted as tools to foster sustainable development albeit they differ in terms of specific objectives. While many case studies have tried to assess the actual impact of these systems, there has been no global analysis summarizing their global impact. This paper aims to fill the gap by exploring whether complementary currencies contribute to the three pillars of sustainable development. We use the systematic review methodology on an original dataset gathering most academic publications on the topic in English, French and Spanish. Our main findings suggest that community currencies mostly contribute to social sustainability, and that their economic benefits are somewhat limited due to their small scale and the lack of awareness on their scope. Moreover, very few studies explicitly identify environmental outcomes. Finally, this review reveals some limits regarding current methods for impact assessment in this field. Therefore it encourages more standardization to provide greater accuracy and strengthen the legitimacy of community currencies in order to foster their continued development. (c) 2015 Elsevier B.V. All rights reserved.</t>
  </si>
  <si>
    <t>Taking a global perspective this paper sets out to theoretically and empirically identify prosperity patterns for four groups of countries at different levels of economic development. It conceptualizes 'prosperity' in terms of ecological sustainability, social inclusion, and the quality of life and contextualizes this definition in global perspective. Subsequently, it operationalizes and measures these dimensions on the basis of data from sources such as the World Bank, the Global Footprint Network and the OECD for 138 countries and by applying dual multiple factor analysis. Building on earlier research that suggested that higher development levels in terms of GDP per capita are capable of providing social and individual prosperity but at the expense of environmental sustainability, we ask whether other interrelations between prosperity indicators exist on other levels of economic development. Empirically distinguishing between 'rich', 'emerging', 'developing' and 'poor countries' the paper finds that social and individual prosperity indicators largely increase with economic development while ecological sustainability indicators worsen. Our analyses further reveal that 'social cohesion' can be established under different economic and institutional conditions, that subjective wellbeing increases with income rises at all levels of economic development and that a decoupling of carbon emissions from the provision of prosperity is, in principle, achievable, while a reduction of the global matter and energy throughput poses a much greater challenge. The paper concludes by highlighting the repercussions of these findings for the trajectories that countries at different levels of economic development would need to undertake. (C) 2016 Elsevier Ltd. All rights reserved.</t>
  </si>
  <si>
    <t>In this paper we ask, what is mainstream economics education conveying to its students? Standard mainstream economics textbooks treat the environment as a specialist issue in addition to standard concerns and based on solutions that conform to those standard concerns. When viewed as socialisation for students this is a major problem. To illustrate the problems we set out key aspects of the standard format, and draw attention to the structure and contents from two well-known textbooks. Standard textbooks convey the impression that the 'environmental issue' is appropriately incorporated and exhibit two complacency-creating features. First, fundamental problems (acute global ecological breakdown, biodiversity loss, climate change crisis etc), issues and urgency cannot be adequately conveyed to students within this way of framing economics. Second, specific theory and policy solutions suggest that the problem is well in hand. We illustrate using the theory of negative externalities.</t>
  </si>
  <si>
    <t>A neoliberal capitalist discourse dominates global affairs, with devastating effects for ecological integrity and social justice. Diverse alternative discourses challenge its dominance. This paper reviews alternative discourses to surface discursive common ground and conflicts, arguing that this is an important step towards the formation of discourse coalitions that could rival the political power of neoliberal capitalism. There is common ground in how alternative discourses see the world (systems and networks), their normative relationship with nature (sustainable, regenerative or planetcentric) and with each other (cooperative and entangled), their goals (wellbeing, justice and plurality) and some of the strategies for transformation (participatory governance, a new economic system, prioritizing different human values and participatory knowledge practices). There are also important conflicts that could offer productive sites for agonistic dialogue between plural discourses. These common and conflicting memes may be seeds of the discursive transformation that is essential to support flourishing, sustainable futures.</t>
  </si>
  <si>
    <t>SDG 8 calls for promoting 'sustained, inclusive and sustainable economic growth, full and productive employment and decent work for all'. Even as it highlights the importance of labour rights for all, it also makes visible some significant tensions. We note, for example, that despite many critiques of narrow economic measures of growth, the focus here remains on GDP and per capita growth. This is problematic, we argue, because the GDP productive boundary excludes much of social reproductive work. This puts SDG8 in tension with SDG 5 which calls for the recognition of the value of unpaid care and domestic work. There has been a significant increase in the rate of working women in the formal and informal sector. However, there has not been a subsequent gender shift in the doing of social reproductive work. In this paper we argue SDG 8's focus on decent work and economic growth is inadequate; that productive employment and decent work for all men and women by 2030 needs to take into account the value and costs of social reproduction. We trace key historical debates on work to argue that both gender and labour rights have to underpin SDG 8 if its promise of inclusive, sustainable and decent work is to be realized. (C) 2018 The Authors. Published by Elsevier Ltd.</t>
  </si>
  <si>
    <t>Global food systems have increased in complexity significantly since the mid-twentieth century, through such innovations as mechanization, irrigation, genetic modification, and the globalization of supply chains. While complexification can be an effective problem-solving strategy, over-complexification can cause environmental degradation and lead systems to become increasingly dependent on external subsidies and vulnerable to collapse. Here, we explore a wide array of evidence of complexification and over-complexification in contemporary global food systems, drawing on data from the Food and Agriculture Organization and elsewhere. We find that food systems in developed, emerging, and least developed countries have all followed a trajectory of complexification, but that return on investments for energy and other food system inputs have significantly declined-a key indicator of over-complexification. Food systems in developed countries are further along in the process of over-complexification than least developed and emerging countries. Recent agricultural developments, specifically the introduction of genetically modified crops, have not altered this trend or improved return on investments for inputs into food systems. Similarly, emerging innovations belonging to the digital agricultural revolution are likewise accompanied by energy demands that may further exacerbate over-complexification. To reverse over-complexification, we discuss strategies including innovation by subtraction, agroecology, and disruptive technology.</t>
  </si>
  <si>
    <t>The present essay attempts to address the observed complex crisis of aquaculture and fisheries sectors within the broader context of global crisis, using examples of significant negative effects on natural and social environment. At the same time the underlying causes of the sectors' crisis are viewed under the lens of metabolic rift theory applied to shrimp farming, glass eel trade, and tuna fishing and farming for sushi. Current crisis in the Greek aquaculture sector is briefly reviewed as a representative example of aquaculture developmental process in western societies, followed by an attempt to address the emergence of organic aquaculture schemes. Finally, eco-sound directions and polices in aquaculture development are briefly discussed, in order to minimize environmental effects, social inequity and partially restore existing metabolic rifts.</t>
  </si>
  <si>
    <t>In recent years, there has been a growing concern and an increasing number of proactive initiatives from various stakeholders on issues related to the environment, social matters, and economic aspects and this has been the main driving force toward sustainability. However, most players that are deeply involved with environmental and social agendas indicate that these actions have been more of a temporary palliative for the current unsustainability problems than real structural solutions, especially in what concerns the relationship between short-term actions and long-term structural planning. Even though the general literature on sustainability is comprehensive, there is a paucity of papers which look at it at the organizational level, and under a cross-sectoral perspective. This paper is an attempt to address this gap. It presents the concept of 'Hybrid Bottom Line' as a new perspective in understanding and sustainability at the organizational level.</t>
  </si>
  <si>
    <t>This paper presents a macroeconomic model that combines the economic impact of climate change with the pivotal role of private debt. Using a Stock-Flow Consistent approach based on the Lotka-Volterra logic, we couple its nonlinear monetary dynamics of underemployment and income distribution with abatement costs. A calibration of our model at the scale of the world economy enables us to simulate various planetary scenarios. Our findings are threefold: 1) the +2 degrees C target is already out of reach, absent negative emissions; 2) the long-term (resp. short-term) results of climate change on economic fundamentals may lead to severe economic consequences without the implementation (resp. in case of too rapid an application) of proactive climate policies. Global warming (resp. too fast transition) forces the private sector to leverage in order to compensate for output and capital losses (resp. to lower carbon emissions), thus endangering financial stability; 3) Implementing an adequate carbon price trajectory, as well as increasing the wage share, fostering employment, and reducing private debt make it easier to avoid unintended degrowth and to reach a +2.5 degrees C target.</t>
  </si>
  <si>
    <t>The United Nations Sustainable Development Goals (UN SDGs) contain a set of 17 measures to foster sustainable development across many areas. It offers a good opportunity to reinvigorate sustainable development research for two main reasons. First, it comprises many areas of SD research, which have become mainstream thanks to the UN SDGs. Second, the fact that the UN and its member countries have committed to attaining SDGs by 2030 has added a sense of urgency to the need to perform quality research on SD on the one hand, and reiterates the need to use the results of this research on the other. Even though the basic concept of sustainability goes back many centuries, it has only recently appeared on the international political agenda. This is partly due to an awakening of the fact that the human ecological pressure on the planet is still much larger than what nature can renew or compensate for. Based on this state of affairs, this paper presents an outline of the process leading to the agreement on the UN SDGs, and looks at some of the ecological aspects as a result of continued pressure of human activities on natural resources. Furthermore, a set of research needs is proposed - also based holistically on updated research trends - discussing the degree of urgency of some measures and explaining why the UN SDGs need to be accorded greater priority in international sustainable development research efforts.</t>
  </si>
  <si>
    <t>Within this article, I investigate a number of the conceptual issues that arise when attempting to translate Herman Daly's definition of a steady-state economy (SSE) into a set of national biophysical indicators. Although Daly's definition gives a high-level view of what would be held steady in an SSE, it also leaves many questions unanswered. How should stocks and flows be aggregated? What is the role of international trade? How should nonrenewable resources be treated? And where does natural capital fit in? To help answer these questions, I relate Daly's definition to key concepts and terminology from material and energy flow accounting. I explore topics such as aggregation, international trade, the relevance of throughput, and hidden flows. I conclude that a set of biophysical accounts for an SSE should include three types of indicators (stocks, flows, and scale), track how stocks and flows are changing over a 5- to 10-year period, use aggregated data that measure the quantity of resource use (rather than its quality), measure both total and nonrenewable resource use, adopt a consumption-based approach, include hidden flows, and exclude indicators that measure characteristics of the stock of natural capital (with the notable exception of indicators that measure the regenerative and assimilative capacities of ecosystems).</t>
  </si>
  <si>
    <t>Despite forces struggling to reduce global warming growing stronger, there has been mixed success in generating substantive policy implementation, while the global spread of the coronavirus has prompted strong and far-reaching governmental responses around the world. This paper addresses the complex and partly contradictory responses to these two crises, investigating their social anatomies. Using temporality, spatiality, and epistemic authority as the main conceptual vehicles, the two crises are systematically compared. Despite sharing a number of similarities, the most striking difference between the two crises is the urgency of action to counter the rapid spread of the pandemic as compared to the slow and meager action to mitigate longstanding, well-documented, and accelerating climate change. Although the tide now seems to have turned towards a quick and massive effort to restore the status quo-including attempts to restart the existing economic growth models, which imply an obvious risk for substantially increasing CO(2)emissions-the article finally points at some signs of an opening window of opportunity for green growth and degrowth initiatives. However, these signs have to be realistically interpreted in relation to the broader context of power relations in terms of governance configurations and regulatory strategies worldwide at different levels of society.</t>
  </si>
  <si>
    <t>The era of blue growth, underpinned by neoliberal policy discourses, has been pervasive in the promulgation of European marine governance and policies in the past decade, with little or no regard for the sustainability of small-scale fisheries. In this paper, we engage with theoretical and empirical observations to reflect on how the promise of sustainable economic growth arising from the convergence of international conservation policies and the blue growth paradigm, has failed to materialise and caused huge social and economic inequities among local fishing communities and the catastrophic disruption of the socio-ecological system of fisheries. Drawing on various interventions in Malta, we illustrate how neoliberal policies, lauded and promoted as part of a national blue growth strategy, are suffocating and marginalising small-scale fishing communities by concentrating fishing opportunities into fewer, larger corporate hands, and by a hegemonic anti-small scale fishing narrative that seeks to replace traditional fishing with the 'darlings of the new blue economy', aquaculture and coastal tourism. With artisanal-commercial fishing in Malta on the verge of extinction, we call for reversal of neo-liberal policy measures to re-create a more resilient and stable fisheries economy through specific blue degrowth measures including improved access to fisheries resources and markets, and the establishment of marine protected areas that recognize the value of small-scale fisheries to conservation. This could be achieved through equity-based governance systems, including improved profit distribution systems within community economies, that grant small-scale fisheries the possibility of re-institutionalizing their sector and promoting their existence and viability into the future. Ultimately, we demonstrate that through a blue economy roadmap for small-scale fisheries, small-islands states like Malta, can rescue an important component of their maritime traditions, and be better placed to reach the obligations set out within the United Nations sustainable development goals.</t>
  </si>
  <si>
    <t>In recent years, the strategic role certain metals play is seen as central to the geopolitics promulgated by state agents in the North. While a switch to renewable energy and an increase in energy efficiency might be instrumental to reducing dependence on fossil energy, it increases dependence on metals. This paper starts from an analysis of the likely availability of metals in the near future and then proceeds to investigate political concerns raised by considering the geological fundamentals of social development at the peripheries of the capitalist world-system. The inequality of metal stocks, future metal requirements and the ensuing political challenges are investigated, taking copper as an example. The final section is dedicated to the discussion of regulatory challenges in view of multiple constraints on metal extraction. This section also highlights the preconditions of a socially legitimate transition to a renewable energy system in the coming period of socio-ecological transformation.</t>
  </si>
  <si>
    <t>Modernity is characterized by social complexity, the development of the nation state, disembedded processes of market exchange, an intrinsic logic of growth, increasing throughputs of energy and materials, and an expanding range of environmental impacts. Modern health systems reflect, at every level, the process of `disenchantment' associated with reductive scientific rationality, as well as an ontology of methodological and analytical individualism, which privileges the integrity of the 'body' as opposed to networked 'figurations' of linked individuals within nested ecological systems. Biophysical limits to growth present a systemic challenge to all aspects of modern society, including health systems. Opportunities for an alternative low-throughput' health system would center on reconciling wicked dilemmas of modernity, including (1) the increasing vulnerability of high-overhead, materially and energetically intensive global healthcare systems funded through the welfare state in a future defined by ecological limits to economic growth, and (2) the diminishing returns of a curative health system that treats individual human bodies while incurring negative health outcomes at the level of society and ecology.</t>
  </si>
  <si>
    <t>Since the 2008/09 Great Financial Crisis, we have witnessed a prolonged period of persistent global economic slowdown termed the Great Stagnation. This study examines how this new normal is associated with critical environmental dynamics (i.e., biodiversity, water, forest, agriculture, emissions) in areas and groups with different socio-environmental characteristics (i.e., income groups, continents, forest cover, biome, environmental performance index). Mixed results are shown. For instance, we find a deterioration in terrestrial and marine biodiversity, especially in middle- and high-income countries in Africa and Europe. This includes a reduction in the global fish stock, driven by countries in Africa. In contrast, the Great Stagnation is associated with reductions in PM2.5 (lower- and upper mid-income countries), CH4 emissions (upper mid-income countries and Europe), forest loss (upper mid-income countries and Asia), and increases in species habitat index (across most groupings). Our evidence indicates that periods of economic slowdown, such as the great stagnation, on their own cannot ensure a transition to a sustainable socio-environmental system and may be associated with significant negative environmental effects. Managing our transition to sustainability will require concerted policy efforts across multiple environmental domains, not only on carbon emissions, and during periods of both strong and weak economic growth rates.</t>
  </si>
  <si>
    <t>This paper has a quintessentially explorative character. It aims at identifying existing as well as potential (yet missing) links between the finance industry and local businesses that aspire to more sustainable economic practices. Building on the observation that green investments have been gaining weight in global investors' strategies, we analyse how sustainable - in the most comprehensive sense of the word -green investments could ultimately be(come), when green assets are still managed according to the logic of financialised finance. This latter's technologies of commodification, securitisation and derivatives-trading allegedly oppose alternative economic practices that pursue economic sustainability through social and environmental gains. In contrast, we investigate how the finance industry relates to alternative financial practices, products and organisations that offer sustainability-oriented financing services, - for example, regional banks, cooperatives and the like, - with a specific focus on green, social and solidarity businesses. Both approaches subscribe to apparently contradictory ideologies. We establish a beneficial dialogue between the opposing models of green capitalism and alternative economies so as to identify potential points of intersection. The context of Luxembourg's local/regional economies provides a great opportunity to empirically access three levels of investigation: the private sector, the public sector and an international financial centre, a key facilitator for green finance, thus utilising insights from the concept of bricolage. Whilst supporters of Luxembourg's emerging green finance profile recognise its positive impact on the small country's national branding, in combination with economic stimuli, more critical commentators point to pure green washing effects.</t>
  </si>
  <si>
    <t>Universal basic income - the idea of guaranteeing a minimum level of income for all - has a long history of been framed as a radical proposal, a way to address issues ranging from wealth distribution and economic justice through to degrowth and gender equality. Yet an increasing number of proponents, especially in international development and public policy circles, see basic income as an efficient technological solution to poverty and economic insecurity. Critical development studies scholars have overwhelmingly problematized such 'rendering technical' of complex social, economic and political issues. In this paper, we use a critical development lens to point to two areas of particular danger to the transformative potential of basic income: coloniality and class relations. We do so through two case studies: a proposed basic income for Indigenous Australians and the support of UBI by high-net-worth individuals in California's Silicon Valley. Using these two cases, we argue that despite best intentions, without critical engagement and nuance around questions of power, the radical potential of basic income may be jeopardized, with basic income becoming another technological quick-fix of development and policy interventions. (C) 2019 Elsevier Ltd. All rights reserved.</t>
  </si>
  <si>
    <t>In response to the increasing pressure of global resource management and environmental issues and a slowdown in the related economic growth, China has proposed an inclusive green growth strategy based on coordination between society, the economy, and the environment. The alignment of resources with the socio-economic development goals is a key issue that must be addressed for inclusive green growth. A comprehensive directional distance function and slacks-based measure model are proposed to evaluate the inclusive green growth levels of 285 cities in China from 2003 to 2015. The Luenberger indicator is used to decompose the drivers of inclusive green growth. Our research shows that the main obstacle to China's inclusive green growth is the magnitude of technical change, which is not aligned with China's green development level. Hence, it is necessary to coordinate overall inclusive green growth levels using both technical and regional aspects. This research provides a reference not only for China's economic green development, but also for that of developing countries, enabling the coordination of economic development and environmental resource protection. (C) 2020 Elsevier B.V. All rights reserved.</t>
  </si>
  <si>
    <t>The institution of private property forms the basis for ecological disaster. The profit-seeking of the vested interests, in conjunction with their modes of valuing nature through the apparatuses of neoclassical economics and neoliberalism proceed to degrade and destroy life on Earth. I assert that the radical, or original institutional economics (OIE) of Thorstein Veblen, further advanced by William Dugger, have crucial insights to offer the interdisciplinary fields of political ecology and ecological economics which seek to address the underlying causes and emergent complications of the unfolding, interconnected, social, and ecological crises that define our age. This inquiry will attempt to address what appears to be either overlooked or under-explored in these research communities. Namely, that the usurpation of society's surplus production, or, the accumulation of capital, is a parasite that sustains itself not only through the exploitation of human labor, but by exploiting society and nature more broadly, resulting in the deterioration of life itself. I shall argue that the transformation of the obvious predator that pursues power through pecuniary gain into a parasite, undetected by its host, is realized in its most rapacious form in the global hegemonic system of neoliberal capitalism.</t>
  </si>
  <si>
    <t>Climate change, biodiversity loss, and other well-known social and environmental problems pose grave risks. Progress has been insufficient, and as a result, scientists, global policy experts, and the general public increasingly conclude that bold change is required. At least two kinds of bold change are conceivable: reform of existing societal systems (e.g., financial, economic, and governance systems), including their institutions, policies, and priorities; and transformation, understood here as the de novo development of and migration to new and improved systems. The latter has barely been explored in the scientific literature and is the focus of this concept paper. The main theses explored are that transformation is prudent, given risks, attractive, given potential benefits, and achievable, given political, social, and financial constraints. A body of literature is cited in support, but that body is necessarily small given the novelty of the topic. In particular, there are almost no papers in the scientific literature addressing the how to? of transformation, a central theme of this paper. Thus, this paper serves in part to raise topics and bring attention to possibilities and new directions.</t>
  </si>
  <si>
    <t>In recent years, bio-energy with carbon capture and storage (BECCS) has been awarded a key role in climate mitigation scenarios explored by integrated assessment models and referenced in reports by the Intergovernmental Panel on Climate Change. Because a majority of scenarios limiting global warming to 2 degrees C or 1,5 degrees C include vast deployment of BECCS, a critical discussion has emerged among experts about the moral implications of thus introducing an unproven technology into the policy realm. In this paper, we analyse this discussion as it has played out between 2013 and 2019, with a focus on how expert narratives are constructed in the mass media about the possibilities for decarbonisation within the current political-economic order. We find there are almost no narratives that support massive deployment of BECCS, and that all narratives presuppose limits to decarbonisation imposed by the current political-economic system. The perception of such limits lead some to argue, through deterministic and apolitical narratives, for the necessity of negative emissions technologies, while others argue instead that degrowth is the only solution. Thus, there is a distinct lack of positive narratives about how capitalism can bring about decarbonisation.</t>
  </si>
  <si>
    <t>In the aftermath of the 1930s Great Depression, and as the Second World War was drawing to a close, Karl Polanyi concluded a critical analysis of market capitalism on an optimistic - and with the benefit of hindsight we can add premature - note, remarking that the 'primacy of society' over the economic system had been 'secured'. Eighty years later, amidst the unresolved turmoil of another comparable global capitalist economic crisis and accumulating signs of a growing environmental crisis, both a direct legacy of the operation of the 'market economy', the remedy advocated by governments and policy-makers is effectively a return to 'business as usual'. Notwithstanding various manifestations of public expression of dissatisfaction with the consequences of global 'free-market' capitalism, which include increasing inequality, poverty, unemployment, depletion of scarce natural resources, environmental destruction, pollution and waste, the default policy setting remains to restore global economic growth, to generate further increases in production and cultivate ever-rising rates of consumption, even if the risk is 'common ruin'. However, there are a number of realistic, progressive and radical alternatives proposed by critical analysts, including a political program for 'de-growth', a reinvention of communism and detailed policy proposals outlining the measures necessary to promote a transition to a 'post-capitalist' society with a sustainable economy.</t>
  </si>
  <si>
    <t>To what extent can worldwide carbon pricing foster the transition towards a low-carbon economy and mitigate the effects of global warming? We address this question by assessing the financial impacts and macroeconomic implications of carbon pricing and public subsidies. More specifically, we evaluate the extent to which such policies are sustainable by computing the probability of remaining below two thresholds that we argue to be indicative of the stability of our current economy and climate: (1) a temperature anomaly above +2 degrees C (a commonly acknowledged target, including in the 2015 Paris Agreement, to potentially avoid nonlinearities in the climate system) and (2) a large global debt-to-output ratio of 270%. Key policy insights The upper-bound of the carbon pricing corridor advocated in the High-Level Commission on Carbon Prices (2017. Report of the high-level commission on carbon prices. Washington, DC: World Bank), when implemented together with additional public subsidies on abatement costs in the private sector, is likely to successfully ensure sustainable economic growth by the end of the century. The probability that these climate policies will allow us to cap the average Earth temperature deviation at below +2.5 degrees C by the end of this century is about 50%. Without a strong public commitment, the impact of climate change on gross output and capital, which captures nonlinear effects such as tipping points, appears to be powerful enough to pull the world economy towards a debt-deflationary field, potentially leading to forced degrowth in the second half of the twenty-first century.</t>
  </si>
  <si>
    <t>This study analyses the framing processes of the Indignados movement in Barcelona, as an exemplar of the latest wave of protests, and argues that it expresses a new ecological-economic way out of the crisis. It finds that the movement was not just a reaction to the economic crisis and austerity policies, but that it put forward a metapolitical critique of the social imaginary and (neo) liberal representative democracy. The diagnostic frames of the movement denunciate the subjugation of politics and justice to economics, and reject the logic of economism. The prognostic frames of the movement advance a vision of socio-ecological sustainability and of 'real democracy', each articulated differently by a 'pragmatist' and an 'autonomist' faction within the movement. It argues that frames are overarching outer boundaries that accommodate different ideologies. Ideologies can nevertheless also be put into question by antagonizing frames. Furthermore, through the lens of the Indignados critique, the distinction between materialist and post-materialist values that characterizes the New Social Movement literature is criticized, as 'real democracy' is connected to social and environmental justice as well as to a critique of economism and the 'imperial mode of living'. Copyright (C) 2016 John Wiley &amp; Sons, Ltd and ERP Environment</t>
  </si>
  <si>
    <t>The academic debate on economic growth, the environment and prosperity has continued for many decades now. In 2015, we conducted an online survey of researchers' views on various aspects of this debate, such as the compatibility of global GDP growth with the 2 degrees C climate policy target, and the timing and factors of (never-) ending growth. The 814 respondents have a wide range of backgrounds, including growth theory, general economics, environmental economics, ecological economics, environmental social sciences, and natural sciences. The two main aims are: (1) to provide an overview of agreements and disagreements across research fields, and (2) to understand why opinions differ. The survey results indicate substantial disagreement across research fields on almost every posed question. Environmental problems are most frequently mentioned as a very important factor contributing to an end of economic growth. Furthermore, we find that researchers are more skeptical about growth in the context of a concrete problem like the compatibility with the 2 degrees C climate target than when considering environmental problems more generally. Many respondents suggest ideology, values and worldviews as important reasons for disagreement. This is supported by the statistical analysis, showing that researchers' political orientation is consistently correlated with views on growth.</t>
  </si>
  <si>
    <t>As long as economic growth is a major political goal, decoupling growth from resource use and emissions is a prerequisite for a sustainable net-zero emissions future. However, empirical evidence for absolute decoupling, i.e. decreasing resource use and emissions at the required scale despite continued economic growth, is scarce and scattered across different research streams. In this two-part systematic review, we assess how and to what extent decoupling has been observed and what can be learnt for addressing the sustainability and climate crisis. Based on a transparent approach, we systematically identify and screen more than 11 500 scientific papers, eventually analyzing full texts of 835 empirical studies on the relationship between economic growth (GDP), resource use (materials and energy) and greenhouse gas emissions. Part I of the review examines how decoupling has been investigated across three research streams: energy, materials and energy, and emissions. Part II synthesizes the empirical evidence and policy implications (Haberlet al2020Environ. Res. Lett.15065003). In part I, we examine the topical, temporal and geographical scopes, methods of analysis, institutional networks and prevalent conceptual angles. We find that in this rapidly growing literature, the vast majority of studies-decomposition, 'causality' and Environmental Kuznets Curve analysis-approach the topic from a statistical-econometric point of view, while hardly acknowledging thermodynamic principles on the role of energy and materials for socio-economic activities. A potentially fundamental incompatibility between economic growth and systemic societal changes to address the climate crisis is rarely considered. We conclude that the existing wealth of empirical evidence merits braver conceptual advances than we have seen thus far. Future work should focus on comprehensive multi-indicator long-term analyses, conceptually grounded on the fundamental biophysical basis of socio-economic activities, incorporating the role of global supply chains as well as the wider societal role and preconditions of economic growth.</t>
  </si>
  <si>
    <t>This paper develops a theoretical framework to assess the feasibility of global environmental sustainability solutions based on one or more value changes. The framework represents four sustainability paradigms (weak sustainability WS, a-growth AG, de-growth DG, strong sustainability SS) and five value changes (i.e. a sense of responsibility for nature, future generations, or the current generation in developing countries; aversion to inequality for the current generation or future generations). It defines solutions in terms of consumption, environment use, and welfare for representative individuals in both developed (OECD) and developing (non-OECD) countries. Solutions are characterised by efficiency (i.e. Pareto and Kaldor-Hicks) with respect to welfare and by intra- and inter-generational equality for consumption, environment use, and welfare, by confirming internal consistency and consistency with alternative equity approaches for utilitarianism (i.e. Harsanyi), egalitarianism (i.e. Arneson for welfare; Dworkin for consumption or environment use; Sen for consumption and environment use), and contractarianism (i.e. Rawls). Theoretical and operational insights are described for alternative sustainability paradigms and equity approaches. In terms of feasibility based on improved technology, decreased population, and modified consumption, the ordering is responsibility for future generations &gt; responsibility for the current generation in developing countries &gt; aversion to inequality for the current generation &gt; aversion to inequality for future generations and AG &gt; SS &gt; DG &gt; WS: responsibility for nature is unfeasible. In terms of internal consistency, responsibility for future generations &gt; responsibility for the current generation in developing countries = aversion to inequality for the current generation = aversion to inequality for future generations and SS &gt; AG &gt; DG; WS is internally inconsistent. In terms of consistency with an equity approach, responsibility for future generations &gt; responsibility for the current generation in developing countries = aversion to inequality for future generations &gt; aversion to inequality for the current generation and SS &gt; AG &gt; DG &gt; WS.</t>
  </si>
  <si>
    <t>Reducing working hours in an economy has been discussed as a policy which may have benefits in achieving particular economic, social and environmental goals. This study proposes five different scenarios to reduce the working hours of full-time employees by 20% with the aim of cutting greenhouse gas emissions: a three-day weekend, a free Wednesday, reduced daily hours, increased holiday entitlement and a scenario in which the time reduction is efficiently managed by companies to minimise their office space. We conceptually analyse the effects of each scenario on time use patterns through both business and worker activities, and how these might affect energy consumption in the economy. To assess which of the scenarios may be most effective in reducing carbon emissions, this analytical framework is applied as a case study for the United Kingdom. The results suggest that three of the five scenarios offer similar benefits, and are preferable to the other two, with a difference between the best and worst scenarios of 13.03 MTCO(2)e. The study concludes that there is a clear preference for switching to a four-day working week over other possible work-reduction policies. (C) 2016 Elsevier B.V. All rights reserved.</t>
  </si>
  <si>
    <t>We demonstrate that ultraclean single, double, and triple quantum dots (QDs) can be formed reliably in a carbon nanotube (CNT) by a straightforward fabrication technique. The QDs are electrostatically defined in the CNT by closely spaced metallic bottom gates deposited in trenches in SiO2 by sputter deposition of Re. The carbon nanotubes are then grown by chemical vapor deposition (CVD) across the trenches and contacted using conventional resist-based electron beam lithography. Unlike in previous work, the devices exhibit reproducibly the characteristics of ultraclean QDs behavior even after the subsequent electron beam lithography and chemical processing steps. We specifically demonstrate the high quality using CNT devices with two narrow bottom gates and one global back gate. Tunable by the gate voltages, the device can be operated in four different regimes: (i) fully p-type with ballistic transport between the outermost contacts (over a length of 700 nm), (ii) clean n-type single QD behavior where a QD can be induced by either the left or the right bottom gate, (iii) n-type double QD, and (iv) triple bipolar QD where the middle QD has opposite doping (p-type). Our simple fabrication scheme opens up a route to more complex devices based on ultraclean CNTs, since it allows for postgrowth processing.</t>
  </si>
  <si>
    <t>In 2002, the year it was published, The Environmentalism of the Poor was one of the first books examining in a multidisciplinary perspective three parallel environmental movements around the world. Eleven years later, we re-examine these movements - the Cult of Wilderness, the Gospel of Eco-Efficiency and the Mantra of Environmental Justice, - focusing on the increased visibility of struggles representing Environmental justice and The Environmentalism of the Poor. Even if they are often disconnected from an organizational standpoint, glocal manifestations of resistance have emerged since the 1990s. Today, environmental movements assert common values related to place, identity, and culture. Activists' concepts such as ecological debt, environmental justice, environmental liabilities, land grabbing, environmental gentrification, corporate accountability, climate justice, food sovereignty, or economic degrowth are the keywords of the networks of the global Environmental justice movement. At the same time, such concepts support the rural and urban movements that remake place for marginalized groups, re-assert traditional practices, and protect territory from contamination, land appropriation, and real estate speculation. Some possibilities exist for cooperation between Environmental justice and the other varieties of environmentalism. Here, comparative research can help unravel the use of valuation languages different from green economic growth or sustainable development. (C) 2014 Elsevier B.V. All rights reserved.</t>
  </si>
  <si>
    <t>This article builds a bridge between the endogenous economic growth theory, the biophysical economics perspective, and the past and future transitions between renewable and nonrenewable energy forms that economies have had to and will have to accomplish. We provide an endogenous economic growth model subject to the physical limits of the real world, meaning that nonrenewable and renewable energy production costs have functional forms that respect physical constraints, and that technological level is precisely defined as the efficiency of primary-to-useful exergy conversion. The model supports the evidence that historical productions of renewable and nonrenewable energy have greatly influenced past economic growth. Indeed, from an initial almost-renewable-only supply regime we reproduce the increasing reliance on nonrenewable energy that has allowed the global economy to leave the state of economic stagnation that had characterized the largest part of its history. We then study the inevitable transition towards complete renewable energy that human will have to deal with in a not-too-far future since nonrenewable energy comes by definition from a finite stock. Through simulation we study in which circumstances this transition could have negative impacts on economic growth (peak followed by degrowth phase). We show that the implementation of a carbon price can partially smooth such unfortunate dynamics, depending on the ways of use of the income generated by the carbon pricing.</t>
  </si>
  <si>
    <t>The extension of quantitation methods for small peptides to ions above 5 kDa, and eventually to global quantitative proteomics of intact proteins, will require extensive refinement of current analytical approaches. Here we evaluate postgrowth Cys-labeling and N-14/N-15 metabolic labeling strategies for determination of relative protein expression levels and their posttranslational modifications using top-down mass spectrometry (MS). We show that intact proteins that are differentially alkylated with acrylamide (+71 Da) versus iodoacetamide (+57 Da) have substantial chromatographic shifts during reversed-phase liquid chromatography separation (particularly in peak tails), indicating a requirement for stable isotopes in alkylation tags for top-down MS. In the N-14/N-15 metabolic labeling strategy, we achieve 98% N-15 incorporation in yeast grown 10 generations under aerobic conditions and determine 50 expression ratios using Fourier transform ion cyclotron resonance MS in comparing these cells to anaerobically grown control (N-14) cells. We devise quantitative methods for top-down analyses, including a correction factor for accurate protein ratio determination based upon the signal-to-noise ratio. Using a database of 200 yeast protein forms identified previously by top-down MS, we verify the intact mass tag concept for protein identification without tandem MS. Overall, we find that top-down MS promises work flows capable of large-scale proteome profiling using stable isotope labeling and the determination of &gt; 5 protein ratios per spectrum.</t>
  </si>
  <si>
    <t>Digitalization can increase resource and energy productivities. However, the production and usage of information and communication technologies (ICTs) require materials and energy, and the application of ICTs fosters economic growth. This paper examines whether digitalization helps or hinders an absolute decoupling of environmental throughput from economic growth. The paper combines the literature on green IT and ICT for green with studies on decoupling, i.e., the relationship between economic growth, technological change, and environmental throughput. The paper identifies several strains of the decoupling debate and connects them to the environmental implications of digitalization. We focus on the relation between digitalization and (1) the question of finite non-renewable energies, (2) the environmental Kuznets curve, (3) the role of energy consumption for economic growth, (4) efficiency improvements vis-a-vis rebound effects, and (5) the role of general purpose technologies for resource and energy demand. We find that the empirical basis regarding digitalization's relation to these four aspects is still weak and hence, further research is needed. Comparing the mitigating and the aggravating impacts of digitalization, we conclude that a more active political and societal shaping of the process of digitalization is needed to make ICT work for global environmental sustainability.</t>
  </si>
  <si>
    <t>For over two decades, the concept of sustainable development has been salient in political discourse. But its promise of reconciling economic development, social welfare, and environmental sustainability has proven rather elusive. In recent years, we've seen numerous competing concepts emerge in debates about sustainable economic development. While many advance ideas of a green economy and green growth, others talk about wellbeing, gross national happiness, inclusive wealth, harmony with nature, de-growth, steady-state economy, and buenvivir (living well). This rhetorical diversity shows that there is no single vision for reconciling environmental sustainability and economic development. But the varied terminology itself obscures actual points of agreement and disagreement. This article reports on a bilingual 'Q study' of international debates about sustainable economic development. It reveals that three discourses underpin these debates: Radical Transformationism; Cooperative Reformism; and Statist Progressivism. The article dissects these discourses and contextualizes their key points of contention in wider sustainability debates over the past two decades.</t>
  </si>
  <si>
    <t>The United Nations Conference on Sustainable Development (or Rio+20) was conceived at a time of great concern for the health of the world economy. In this atmosphere 'green economy' was chosen as one of two central themes for the conference, building on a burgeoning body of literature on the green economy and growth. This research examines the relationship and influence between the double crisis and the rise of 'greening' as part of the solution. The aim is to understand what defines and distinguishes the proposals contained in twenty-four sources on the green economy (including policy documents by international agencies and think tanks, and research papers), and what is the meaning and implication of the rising greening agenda for sustainable development as it enters the 21st century. Through a systematic qualitative analysis of textual material, three categories of discourse that can illuminate the meaning and implication of greening are identified: 'almost business as usual', 'greening', and 'all change'. An analysis of their relationship with Dryzek's classification of environmental discourse leads to the identification of three interrelated patterns: (1) scarcity and limits, (2) means and ends, and (3) reductionism and unity-which deepen our understanding of the tensions between emerging propositions. The patterns help explain the meaning and implications of greening for sustainable development, revealing an economisation and polarisation of discourses, the persisting weak interpretation of sustainable development, and a tension between the fixing or shifting of dominant socioeconomic paradigms that underpin its conceptualisation.</t>
  </si>
  <si>
    <t>Shipping carries virtually all internationally traded goods. Major commercial ports are fully integrated into transnational production and distribution systems, enabling the circulation of massive flows of energy and materials in the global economy. Port activity and development are usually associated with positive socio-economic effects, such as increased GDP and employment, but the industry's continuous expansion produces adverse outcomes including air and water pollution, the destruction of marine and coastal environments, waterfront congestion, health risks, and labor issues. In its quest to marry economic growth and environmental sustainability in the maritime industries, proponents of the newly coined blue growth paradigm assume the negative impacts of ports and shipping to be fixable mostly through technological innovation. This paper questions the validity of the premise that the unlimited growth of the port and shipping industries is compatible with environmental sustainability and analyses the feasibility of technological improvements to offset the sector's associated negative impacts. Based on insights from ecological economics and political ecology, ports can be described as power-laden assemblages of spaces, flows, and actors, which produce unequally distributed socio-ecological benefits and burdens at multiple scales. Focusing on the case of the Port of Barcelona, this study argues that the continuous expansion of port activity increases seldom accounted-for negative socio-environmental impacts, acquiring an uneconomic character for port cities and regions. In contrast, de-growth is presented as a radical sustainability alternative to ocean-based growth paradigms. The paper concludes by discussing its prospective 'blue' articulation in the context of maritime transportation while offering some avenues for future research and policymaking.</t>
  </si>
  <si>
    <t>The holoplanktonic jellyfish Pelagia noctiluca is renowned for periods of high abundance, causing considerable problems to tourism and aquaculture. Little is understood about the drivers of its periodic presence and absence or how it survives unfavourable periods. Studying the effect of starvation, we evaluated the main metabolic expenses (reproduction, respiration and excretion) during those periods. P. noctiluca could shrink in size, losing up to 85% of their mass (6.6-7.1% loss day(-1)), while continuing to release eggs quasi-daily over a 28-day period. Egg production was proportional to size (mean 759 eggs day(-1) at 6 cm bell diameter), with up to 19 526 eggs released in a single spawn, thereby providing huge potential for population growth despite undergoing starvation. Small food rations decreased the rate of shrinking to 3.1% day(-1), prolonging life (49 days), potentially enhancing the chances of encountering more prey and regrowing. Metabolism increased with wet mass (allometric exponent: 0.93 for respiration, 0.82 for ammonium), however reproduction was the greatest carbon expenditure for individuals larger than 9 cm bell diameter. Temperature (9-29 degrees C) also significantly increased both respiration and, to a greater extent, excretion (Q(10) = 2.25 and 4.76). Consequentially a warming ocean may negatively affect survival rates unless prey abundance balances the increased metabolic demands.</t>
  </si>
  <si>
    <t>Human economic activities and following carbon emissions have been recognized to be a real threat to the environment. The current levels of consumption-based carbon footprints in all developed economies grossly exceed the sustainable level. Scientists have concluded that in addition to technological solutions, downscaling of consumption and far-reaching changes in lifestyles will be needed to achieve environmental sustainability. In this study, we provide a tangible real-world example that reveals the scale of the needed change from a perspective of a European welfare state citizen. Universal basic income (UBI) represents an income that is just enough to fulfil basic needs, such as food, shelter, and medication. In our case country, Finland, UBI is in practice at the same level as the income of the lowest income decile. The purpose of this study is to present and analyse the carbon footprints at a consumption level that corresponds to UBI. We compare the carbon footprints at this low-income level to average Finnish carbon footprints and discuss their sustainability in the light of global carbon budgets. We use an input-output approach based on the Finnish ENVIMAT model. The average carbon footprint at the UBI level is 4.8 tCO(2)-eq and it focuses on necessities. It's significantly lower than the average carbon footprint in Finland, 9.4 tCO(2)-eq, but still far from the level compatible with the current climate change mitigation targets. The results emphasize how challenging it is to find true low-carbon solutions for living in affluent countries. Lifestyle changes and technological leaps need to be combined and fostered by legislation.</t>
  </si>
  <si>
    <t>In recent years crossing the Alps has become a central issue in European transport policy. The increase in global transport flow has contributed to bringing two themes to the centre of attention: making transalpine transportation easier and reducing the negative impact of this on the Alpine environment. The resulting debate has shown that there are conflicting transport policy proposals. The main reasons behind such differences are not so much the different evaluations of the trends in transalpine transport, and not only the diverging local and national interests, but rather the implicit reference to three alternative policy paradigms: 'competition', 'sustainability' and 'de-growth'. The aim of this paper is twofold: 1) to identify the links between policy paradigms and the transalpine transport policy framework; 2) to propose a multilevel and multi-criteria approach to transalpine transport policy. The explicit consideration of policy paradigms and the structured participation of citizens and stakeholders are at the heart of such a new and more widely shared approach.</t>
  </si>
  <si>
    <t>The safe and just space framework devised by Raworth calls for the world's nations to achieve key minimum thresholds in social welfare while remaining within planetary boundaries. Using data on social and biophysical indicators provided by O'Neill etal., this paper argues that it is theoretically possible to achieve a good life for all within planetary boundaries in poor nations by building on existing exemplary models and by adopting fairer distributive policies. However, the additional biophysical pressure that this entails at a global level requires that rich nations dramatically reduce their biophysical footprints by 40-50%. Extant empirical studies suggest that this degree of reduction is unlikely to be achieved solely through efforts to decouple GDP growth from environmental impact, even under highly optimistic conditions. Therefore, for rich nations to fit within the boundaries of the safe and just space will require that they abandon growth as a policy objective and shift to post-capitalist economic models.</t>
  </si>
  <si>
    <t>Most ecosystem services, which are essential for human well-being, are globally declining, while the production of consumption goods, measured by GDP, is still growing. To adequately account for this opposite development in public cost-benefit analyses, it has been proposed-based on a two-goods extension of the Ramsey growth model-to apply good-specific discount rates for manufactured consumption goods and for ecosystem services. Using empirical data for ten ecosystem services across five countries and the world at large, we estimated the difference between the discount rates for ecosystem services and for manufactured consumption goods. In a conservative estimate, we found that ecosystem services in all countries should be discounted at rates that are significantly lower than the ones for manufactured consumption goods. On global average, ecosystem services should be discounted at a rate that is 0.9 0.3 %-points lower than the one for manufactured consumption goods. The difference is larger in less developed countries and smaller in more developed countries. This result supports and substantiates the suggestion that public cost-benefit-analyses should use country-specific dual discount rates-one for manufactured consumption goods and one for ecosystem services.</t>
  </si>
  <si>
    <t>We conducted an empirical analysis of the dynamic relationship between growth and profitability for small- and medium-sized construction companies that faced long-term economic stagnation in Korea. The period of the analysis spanned 2000 to 2014, and the full period was divided into two halves: before the 2008 global financial crisis and after it. Our empirical model was based on the system generalized method of moments model, and 264 construction companies were used as the study sample. The results of the empirical analysis are as follows. (1) A profitability-driven management strategy limits company growth, thus prolonging the economic downturn; (2) When the macroeconomic environment is relatively stable, high growth in the previous period fosters profitability in the current period. This implies that the phenomenon of dynamic increasing returns is present in the Korean construction industry, and learning through growth enhances productivity and profitability. Consequentially, a strategy oriented towards short-term profitability (popular with small- and medium-sized Korean construction companies) makes the corporate management less resilient, causing them to select de-growth during the long-term stagnation by decreasing their scale of operations. Accordingly, it is important for companies to maintain the balance between growth and profitability.</t>
  </si>
  <si>
    <t>Passenger and freight transport are responsible for nearly a quarter of global primary energy use and energy related greenhouse gas (GHG) emissions. Given the rapid rise in transport in industrializing countries, particularly China and India, this fraction is expected to increase in the coming decades. In the context of the need to reduce transport energy and GHG emissions, this paper addresses the following question: Should most of our efforts to reduce transport energy use and GHG emissions concentrate on reducing emissions (or energy) per unit of transport task (e.g. kg CO2-equivalent per passenger-km), or should we rather focus on reducing the passenger transport task itself? In addressing this question we limit our examination to surface passenger transport, since this makes up a significant proportion of all transport GHG emissions. We show by consideration of the available literature that it is most unlikely that technical solutions alone can deliver anywhere near the reductions needed. We then examine proposed non-technical solutions and conclude that major transport policy changes that reduce passenger travel levels themselves will be most effective in producing timely and deep transport emission cuts in existing economies. We end by discussing the prospect for these approaches in the transport sector and the broader economic consequences. (C) 2013 Elsevier Ltd. All rights reserved.</t>
  </si>
  <si>
    <t>Taking GDP as the standard economic indicator for economic welfare, recent Resources-Economy studies indicate the dematerialization of the economy, the so-called decoupling effect. This conclusion seems to alleviate concerns over resource scarcity and limits to growth, and feeds optimism for green growth and sustainability prospects. However, the validity of GDP as the sole and unambiguous measure of the ultimate outcome of the economy has been severely disputed. There is nowadays increasing interest in broader welfare measurements that capture more aspects of economic output and hence constitute better approximations of well-being. The present paper provides an overview of the above discussion and sets out to explore the relevance of three alternative welfare indicators - the Human Development Index (HDI), the Index of Sustainable Economic Welfare (ISEW) and the Genuine Progress Indicator (GPI) - as a basis for evaluating the dependency of welfare and its major engine, the economy, on natural resources. Increasing welfare appears to require a disproportionate use of resources. Strong and increasing dependency on resources at the global level and in giant countries such as China and India may have serious implications for current sustainability policies and the United Nations Sustainable Development Goals.</t>
  </si>
  <si>
    <t>Is it possible for countries to eradicate poverty while also meeting environmental goals? Despite the passage of international agreements calling for these issues to be addressed simultaneously, little is known about the direct relationship between them. This study addresses this gap by proposing a new and composite indicator that integrates measures for both poverty and environmental outcomes (carbon emissions) into a single variable, the carbon intensity of poverty reduction (CIPR). This variable defines the trade-off between the proportional changes of emissions per capita and of the share of the population above the poverty line. In parallel an analytic framework is developed to formulate propositions concerning the possible effects of growth and inequality on the CIPR. The propositions are tested empirically using data from 135 countries across a 30-year time period (1981-2012). The findings confirm that the carbon intensity of poverty reduction is heterogeneous across countries. This heterogeneity is partly explained by economic growth, which is found to have a negative effect on the CIPR up to a certain income level, defined here as a turning point. Above that turning point, economic growth increases the CIPR. By contrast, inequality reduction is shown to have a significant negative effect on the CIPR. This study contributes to the literature on sustainable development by analytically and quantitatively linking its three dimensions (social, economic and environmental) and by employing a composite indicator that directly measures the trade-off between poverty reduction and emission levels across countries.</t>
  </si>
  <si>
    <t>Closed loop or 'circular' production systems known as Circular Economy and Cradle to Cradle represent a unique opportunity to radically revise the currently wasteful system of production. One of the challenges of such systems is that circular products need to be both produced locally with minimum environmental footprint and simultaneously satisfy demand of global consumers. This article presents a literature review that describes the application of circular methodologies to education for sustainability, which has been slow to adopt circular systems to the curriculum. This article discusses how Bachelor and Masterlevel students apply their understanding of these frameworks to corporate case studies. Two assignment-related case studies are summarized, both of which analyze products that claim to be 'circular'. The students' research shows that the first case, which describes the impact of a hybrid material soda bottle, does not meet circularity criteria. The second case study, which describes products and applications of a mushroom-based material, is more sustainable. However, the students' research shows that the manufacturers have omitted transport from the environmental impact assessment and therefore the mushroom materials may not be as sustainable as the manufacturers claim. As these particular examples showed students how green advertising can be misleading, applying ideal circularity principles as part of experiential learning could strengthen the curriculum. Additionally, this article recommends that sustainable business curriculum should also focus on de-growth and steady-state economy, with these radical alternatives to production becoming a central focus of education of responsible citizens. (C) 2019 Elsevier Ltd. All rights reserved.</t>
  </si>
  <si>
    <t>Background: Critical scholars agree that contemporary globalised and industrialised food systems are in profound and deepening crises; and that these systems are generative of accelerating multiple crises in the earth's life systems. Why and how did we arrive at this point? This paper argues that, conceiving each individual human as one cell in the greater human body, we are afflicted by what John McMurtry termed 'the cancer stage of capitalism.' This provocative framing is adopted here in response to growing calls by climate, earth and physical scientists not to 'mince words' in the description and analysis of humanity's current predicament, but rather 'tell it like it is.' Methods: Proceeding from McMurtry's application of the seven defining medical properties of a 'cancer invasion [of] an individual organism' to the broader body politic and the earth's life system, this paper draws on literature from diverse disciplines to investigate the fundamental cause of food systems crises. The paper references several empirical studies and meta-reviews that indicate the hastening decline in the integrity of human and ecological health, with a particular focus on the grain-oilseed-livestock complex and the accompanying social and ecological impacts on the southern cone countries of South America. Results: The cause of food system crises is to be found in the core logic of capital accumulation, the profit imperative, and the relentless and expanding processes of commodification and financialization. The key metric of 'economic growth' is problematised and discussed. An embryonic 'social immune response' is now observable, in the diverse practices of decommodification, proposals for de-growth and commoning that together constitute an emerging 'food as a commons' movement. Conclusion: As currently framed, the Food as Commons proposal lacks coherence, rigour and a viable strategy to move beyond the current crisis. Its transformative potential can be strengthened through a more explicitly political grounding based on appeals to and support of anti-and post-capitalist movements and initiatives.</t>
  </si>
  <si>
    <t>DOI</t>
  </si>
  <si>
    <t>10.1080/01436597.2017.1314761</t>
  </si>
  <si>
    <t>10.1016/j.ecolecon.2018.11.019</t>
  </si>
  <si>
    <t>10.1080/01436597.2017.1350821</t>
  </si>
  <si>
    <t>10.1016/j.ecolecon.2019.05.014</t>
  </si>
  <si>
    <t>10.1177/0304375419853148</t>
  </si>
  <si>
    <t>10.1080/14747731.2021.1917870</t>
  </si>
  <si>
    <t>10.1177/2053019618820350</t>
  </si>
  <si>
    <t>10.1016/j.ecolecon.2019.106495</t>
  </si>
  <si>
    <t>10.1016/j.erss.2020.101893</t>
  </si>
  <si>
    <t>10.1016/j.ecolecon.2018.11.004</t>
  </si>
  <si>
    <t>10.1016/j.ecolecon.2021.107233</t>
  </si>
  <si>
    <t>10.1016/j.jclepro.2016.06.197</t>
  </si>
  <si>
    <t>10.1007/s11609-018-0368-4</t>
  </si>
  <si>
    <t>10.1016/j.ecolecon.2021.107261</t>
  </si>
  <si>
    <t>10.1016/j.envsci.2021.06.012</t>
  </si>
  <si>
    <t>10.1080/09669582.2019.1666857</t>
  </si>
  <si>
    <t>10.1080/14747731.2018.1454676</t>
  </si>
  <si>
    <t>10.1080/13569317.2019.1696926</t>
  </si>
  <si>
    <t>10.1016/j.ecolecon.2017.08.025</t>
  </si>
  <si>
    <t>10.1016/j.ecolecon.2010.04.017</t>
  </si>
  <si>
    <t>10.1016/j.ecolecon.2018.11.007</t>
  </si>
  <si>
    <t>10.1016/j.enpol.2019.111090</t>
  </si>
  <si>
    <t>10.1007/s10888-010-9159-7</t>
  </si>
  <si>
    <t>10.14512/gaia.24.4.7</t>
  </si>
  <si>
    <t>10.1080/14747731.2021.2015103</t>
  </si>
  <si>
    <t>10.1080/09692290.2021.1980418</t>
  </si>
  <si>
    <t>10.1017/S1744133119000276</t>
  </si>
  <si>
    <t>10.1007/s11625-015-0297-5</t>
  </si>
  <si>
    <t>10.1177/1463499620981544</t>
  </si>
  <si>
    <t>10.1016/j.ecolecon.2020.106628</t>
  </si>
  <si>
    <t>10.1080/14747731.2020.1812222</t>
  </si>
  <si>
    <t>10.1016/j.cosust.2017.01.007</t>
  </si>
  <si>
    <t>10.1080/09669582.2019.1660668</t>
  </si>
  <si>
    <t>10.1016/j.ecolecon.2017.11.002</t>
  </si>
  <si>
    <t>10.1016/j.futures.2018.09.002</t>
  </si>
  <si>
    <t>10.1016/j.jclepro.2016.09.154</t>
  </si>
  <si>
    <t>10.1007/s10663-021-09526-5</t>
  </si>
  <si>
    <t>10.1177/14614448211017887</t>
  </si>
  <si>
    <t>10.1016/j.ecolecon.2019.04.017</t>
  </si>
  <si>
    <t>10.1002/pssa.201084196</t>
  </si>
  <si>
    <t>10.1080/09557571.2020.1825334</t>
  </si>
  <si>
    <t>10.1080/13545701.2021.1942511</t>
  </si>
  <si>
    <t>10.1177/0486613419831109</t>
  </si>
  <si>
    <t>10.3390/su13169474</t>
  </si>
  <si>
    <t>10.1080/09644016.2014.919748</t>
  </si>
  <si>
    <t>10.3112/erdkunde.2016.04.01</t>
  </si>
  <si>
    <t>10.1007/s10784-015-9295-4</t>
  </si>
  <si>
    <t>10.1007/s11625-019-00763-z</t>
  </si>
  <si>
    <t>10.1016/S0169-4332(01)00736-X</t>
  </si>
  <si>
    <t>10.1111/conl.12713</t>
  </si>
  <si>
    <t>10.1177/0924051921994753</t>
  </si>
  <si>
    <t>10.1177/03043754211040698</t>
  </si>
  <si>
    <t>10.1111/blar.12941</t>
  </si>
  <si>
    <t>10.3390/su13063379</t>
  </si>
  <si>
    <t/>
  </si>
  <si>
    <t>10.1038/s41598-020-64958-6</t>
  </si>
  <si>
    <t>10.1016/j.jclepro.2017.02.016</t>
  </si>
  <si>
    <t>10.1016/j.foodchem.2010.01.031</t>
  </si>
  <si>
    <t>10.1016/j.jclepro.2010.01.012</t>
  </si>
  <si>
    <t>10.1039/c1ee01218e</t>
  </si>
  <si>
    <t>10.3390/su12114734</t>
  </si>
  <si>
    <t>10.1007/s11625-019-00748-y</t>
  </si>
  <si>
    <t>10.1007/s11625-020-00789-8</t>
  </si>
  <si>
    <t>10.1177/0304375418811763</t>
  </si>
  <si>
    <t>10.3390/su132111867</t>
  </si>
  <si>
    <t>10.1016/j.jclepro.2016.09.077</t>
  </si>
  <si>
    <t>10.1016/j.jclepro.2010.01.014</t>
  </si>
  <si>
    <t>10.3390/su10061899</t>
  </si>
  <si>
    <t>10.3390/su12229521</t>
  </si>
  <si>
    <t>10.1080/09669582.2019.1679822</t>
  </si>
  <si>
    <t>10.1080/13563467.2017.1417364</t>
  </si>
  <si>
    <t>10.1007/s11625-015-0300-1</t>
  </si>
  <si>
    <t>10.1016/j.ecolecon.2020.106754</t>
  </si>
  <si>
    <t>10.3197/096327118X15217309300822</t>
  </si>
  <si>
    <t>10.1016/j.ecolecon.2020.106832</t>
  </si>
  <si>
    <t>10.1177/0486613419833518</t>
  </si>
  <si>
    <t>10.1177/0312896219874092</t>
  </si>
  <si>
    <t>10.1016/j.geomorph.2018.03.018</t>
  </si>
  <si>
    <t>10.1080/09644010903396135</t>
  </si>
  <si>
    <t>10.1177/0309132517746519</t>
  </si>
  <si>
    <t>10.1080/14616688.2020.1762119</t>
  </si>
  <si>
    <t>10.3197/096327120X16033868459485</t>
  </si>
  <si>
    <t>10.1016/j.ecolecon.2018.11.006</t>
  </si>
  <si>
    <t>10.1016/j.jclepro.2016.10.195</t>
  </si>
  <si>
    <t>10.3390/su8111080</t>
  </si>
  <si>
    <t>10.1111/1758-5899.12791</t>
  </si>
  <si>
    <t>10.1177/0094582X211060381</t>
  </si>
  <si>
    <t>10.1016/j.ecolecon.2011.04.013</t>
  </si>
  <si>
    <t>10.1016/j.jclepro.2021.128549</t>
  </si>
  <si>
    <t>10.1080/13549839.2021.1931075</t>
  </si>
  <si>
    <t>10.1016/j.spc.2021.05.018</t>
  </si>
  <si>
    <t>10.1007/s11625-021-00906-1</t>
  </si>
  <si>
    <t>10.1016/j.jclepro.2017.07.014</t>
  </si>
  <si>
    <t>10.3390/su9010020</t>
  </si>
  <si>
    <t>10.1016/j.futures.2015.09.001</t>
  </si>
  <si>
    <t>10.1080/14616688.2020.1762116</t>
  </si>
  <si>
    <t>10.1016/j.resconrec.2020.105265</t>
  </si>
  <si>
    <t>10.1080/09669582.2019.1666858</t>
  </si>
  <si>
    <t>10.1016/j.resconrec.2020.104917</t>
  </si>
  <si>
    <t>10.1146/annurev-environ-101718-033119</t>
  </si>
  <si>
    <t>10.3167/nc.2020.150205</t>
  </si>
  <si>
    <t>10.1016/j.jclepro.2016.11.114</t>
  </si>
  <si>
    <t>10.1016/j.ecolecon.2019.106392</t>
  </si>
  <si>
    <t>10.1177/13684310211027095</t>
  </si>
  <si>
    <t>10.1080/09669582.2019.1660669</t>
  </si>
  <si>
    <t>10.1068/c12279</t>
  </si>
  <si>
    <t>10.1080/14693062.2021.1989362</t>
  </si>
  <si>
    <t>10.1016/j.jclepro.2012.06.022</t>
  </si>
  <si>
    <t>10.1108/DPM-01-2020-0012</t>
  </si>
  <si>
    <t>10.1177/2053019618799104</t>
  </si>
  <si>
    <t>10.1080/14616688.2021.1965202</t>
  </si>
  <si>
    <t>10.1177/03063968211064478</t>
  </si>
  <si>
    <t>10.1177/0020731415596296</t>
  </si>
  <si>
    <t>10.1007/s11625-016-0389-x</t>
  </si>
  <si>
    <t>10.14512/gaia.30.3.4</t>
  </si>
  <si>
    <t>10.1007/s11625-015-0299-3</t>
  </si>
  <si>
    <t>10.1177/00207152211034224</t>
  </si>
  <si>
    <t>10.1016/j.esr.2020.100543</t>
  </si>
  <si>
    <t>10.1016/j.spc.2021.10.010</t>
  </si>
  <si>
    <t>10.1016/j.esd.2020.09.001</t>
  </si>
  <si>
    <t>10.1111/cobi.13821</t>
  </si>
  <si>
    <t>10.3390/su12104007</t>
  </si>
  <si>
    <t>10.3390/su5010316</t>
  </si>
  <si>
    <t>10.1016/j.scitotenv.2021.147481</t>
  </si>
  <si>
    <t>10.1016/j.ecolecon.2021.107050</t>
  </si>
  <si>
    <t>10.1080/13563467.2019.1598964</t>
  </si>
  <si>
    <t>10.1016/j.ecolecon.2012.11.003</t>
  </si>
  <si>
    <t>10.1177/1470594X211003334</t>
  </si>
  <si>
    <t>10.1016/j.gloenvcha.2013.02.017</t>
  </si>
  <si>
    <t>10.1007/s10784-020-09487-3</t>
  </si>
  <si>
    <t>10.1016/j.ecolecon.2018.11.012</t>
  </si>
  <si>
    <t>10.1016/j.jclepro.2016.09.100</t>
  </si>
  <si>
    <t>10.1016/j.ecolecon.2014.08.014</t>
  </si>
  <si>
    <t>10.1016/j.futures.2012.03.020</t>
  </si>
  <si>
    <t>10.1080/14747731.2016.1217619</t>
  </si>
  <si>
    <t>10.1007/s11625-021-00940-z</t>
  </si>
  <si>
    <t>10.1002/bse.2790</t>
  </si>
  <si>
    <t>10.1080/09581596.2014.957164</t>
  </si>
  <si>
    <t>10.1016/j.futures.2016.05.012</t>
  </si>
  <si>
    <t>10.3390/su10114022</t>
  </si>
  <si>
    <t>10.1016/j.ecolecon.2018.09.023</t>
  </si>
  <si>
    <t>10.1016/j.ecolecon.2019.106436</t>
  </si>
  <si>
    <t>10.3390/su13073784</t>
  </si>
  <si>
    <t>10.1088/0951-7715/28/8/2823</t>
  </si>
  <si>
    <t>10.1016/j.ecolecon.2021.107063</t>
  </si>
  <si>
    <t>10.1007/s11625-019-00766-w</t>
  </si>
  <si>
    <t>10.1016/j.jclepro.2012.12.023</t>
  </si>
  <si>
    <t>10.1080/14747731.2016.1216820</t>
  </si>
  <si>
    <t>10.14512/gaia.24.3.10</t>
  </si>
  <si>
    <t>10.1016/j.futures.2019.02.024</t>
  </si>
  <si>
    <t>10.1177/1463499620977995</t>
  </si>
  <si>
    <t>10.1080/14747731.2019.1652470</t>
  </si>
  <si>
    <t>10.1016/j.ecolecon.2010.06.020</t>
  </si>
  <si>
    <t>10.1080/14747731.2019.1651532</t>
  </si>
  <si>
    <t>10.3390/buildings11070297</t>
  </si>
  <si>
    <t>10.1016/j.ecolecon.2015.04.023</t>
  </si>
  <si>
    <t>10.1016/j.gloenvcha.2016.02.007</t>
  </si>
  <si>
    <t>10.1080/14747731.2020.1808413</t>
  </si>
  <si>
    <t>10.1016/j.cosust.2020.09.014</t>
  </si>
  <si>
    <t>10.1016/j.worlddev.2018.09.006</t>
  </si>
  <si>
    <t>10.3389/fsufs.2021.683100</t>
  </si>
  <si>
    <t>10.1080/13504509.2014.959580</t>
  </si>
  <si>
    <t>10.1016/j.ecolecon.2018.01.034</t>
  </si>
  <si>
    <t>10.1080/13504509.2017.1342103</t>
  </si>
  <si>
    <t>10.1111/jiec.12224</t>
  </si>
  <si>
    <t>10.3390/su12166337</t>
  </si>
  <si>
    <t>10.1007/s11625-019-00769-7</t>
  </si>
  <si>
    <t>10.1111/anti.12107</t>
  </si>
  <si>
    <t>10.1057/s41285-017-0051-4</t>
  </si>
  <si>
    <t>10.1002/sd.2195</t>
  </si>
  <si>
    <t>10.1080/13549839.2018.1428792</t>
  </si>
  <si>
    <t>10.1016/j.worlddev.2019.06.013</t>
  </si>
  <si>
    <t>10.1016/j.scitotenv.2019.136367</t>
  </si>
  <si>
    <t>10.1080/00213624.2021.1908804</t>
  </si>
  <si>
    <t>10.3390/su12198047</t>
  </si>
  <si>
    <t>10.1016/j.polgeo.2021.102416</t>
  </si>
  <si>
    <t>10.1177/0263276410396878</t>
  </si>
  <si>
    <t>10.1080/14693062.2019.1698406</t>
  </si>
  <si>
    <t>10.1002/eet.1721</t>
  </si>
  <si>
    <t>10.1016/j.gloenvcha.2017.08.007</t>
  </si>
  <si>
    <t>10.1088/1748-9326/ab8429</t>
  </si>
  <si>
    <t>10.1007/s10668-018-0159-2</t>
  </si>
  <si>
    <t>10.1016/j.ecolecon.2016.10.011</t>
  </si>
  <si>
    <t>10.1021/nl402455n</t>
  </si>
  <si>
    <t>10.1016/j.ecolecon.2014.04.005</t>
  </si>
  <si>
    <t>10.5547/01956574.39.1.vcou</t>
  </si>
  <si>
    <t>10.1021/ac050993p</t>
  </si>
  <si>
    <t>10.3390/su12187496</t>
  </si>
  <si>
    <t>10.1080/1523908X.2015.1118681</t>
  </si>
  <si>
    <t>10.1068/c1310j</t>
  </si>
  <si>
    <t>10.1007/s11625-019-00764-y</t>
  </si>
  <si>
    <t>10.1093/plankt/fbu079</t>
  </si>
  <si>
    <t>10.1016/j.envsei.2020.09.006</t>
  </si>
  <si>
    <t>10.1080/01436597.2018.1535895</t>
  </si>
  <si>
    <t>10.1007/s10640-014-9792-x</t>
  </si>
  <si>
    <t>10.3390/su71215796</t>
  </si>
  <si>
    <t>10.1016/j.jclepro.2013.04.008</t>
  </si>
  <si>
    <t>10.1016/j.ecolecon.2019.106508</t>
  </si>
  <si>
    <t>10.1007/s11205-020-02332-9</t>
  </si>
  <si>
    <t>10.1016/j.jclepro.2019.02.005</t>
  </si>
  <si>
    <t>10.34172/ijhpm.2021.20</t>
  </si>
  <si>
    <t>Wer schaut's an?</t>
  </si>
  <si>
    <t>Assessment Claus</t>
  </si>
  <si>
    <t>Assessment Birte</t>
  </si>
  <si>
    <t>Kommentare Claus</t>
  </si>
  <si>
    <t>Kommentare Birte</t>
  </si>
  <si>
    <t>Birte &amp; Claus</t>
  </si>
  <si>
    <t>beschäftigt sich sehr klar mit GS &amp; GN; wenn auch Fokus auf Postwachstumsbewegung in GER. Eher diskursanalytisch</t>
  </si>
  <si>
    <t>obviously fits: about GS &amp; GN and how Degrowth can (should) think about their entanglements</t>
  </si>
  <si>
    <t>sounds like degrowth is explicitly contructed as a post-development agenda and thus fitting. Maybe a bit of a different category: whereas the 2 above were the category 'GN-GS interaction and challenges/Degrowth concept suitability for the GS' is this maybe rather the category that constructs GS thought as a source of degrowth theorizing</t>
  </si>
  <si>
    <t>Yes, fits, bc about GS&amp;GN relations. This, like 4, also rather category 'commonalities' (esp. 'conceptual commonalities')</t>
  </si>
  <si>
    <t>fits even though this is almost more explicitly only about the GS and not about GN, again category somewhat along the lines of: '(some mechanisms of) degrowth already happen/work in the GS'</t>
  </si>
  <si>
    <t>I tend to think yes, even though degrowth is not explicitly mentioned in the abstract. Is this a review article of the book? Otherwise we might also just include the book directly (and look into it for more explicit degrowth discussions) rather than this abstract</t>
  </si>
  <si>
    <t>would be very interesting to actually take a look into the article to see whether they only consider GN or also take into account GS. Based on the abstract only I'd say not to include it</t>
  </si>
  <si>
    <t>definitely relevant, and this I think is also an article we should read in more detail</t>
  </si>
  <si>
    <t>doesn't seem to consider the GS</t>
  </si>
  <si>
    <t>fits, and again rather in the category 'commonalities'/'degrowth as theorizing about something already in action in GS EJ movements' rather than about challenges</t>
  </si>
  <si>
    <t xml:space="preserve">about GS-GN interactions, also more on the 'commonalities' side (how resisting against certain profit-driven dynamics - as degrowth also wants - can benefit certain communities or areas in the GS) </t>
  </si>
  <si>
    <t>As above: Fits, and again rather in the category 'commonalities'/'degrowth as theorizing about something already in action in GS EJ movements' rather than about challenges</t>
  </si>
  <si>
    <t>doesn't seem to explicitly consider the GS, but at least explicitly says that this analysis is ('at least') valid in the GN. Another article we could take a brief look into to see whether GS is discussed beyond that in the article, but it doesn't seem to be central in any case</t>
  </si>
  <si>
    <t>doesn't seem to explicitly consider the GS (even though I think Costa Rica, for example, is part of the alliance? In that case one might check out if they say anything about post-growth in the GS)</t>
  </si>
  <si>
    <t>about GS-GN interactions, maybe also rather indeed in the first category (challenges rather than commonalities)</t>
  </si>
  <si>
    <t>fits and this is again rather the 'commonalities' position</t>
  </si>
  <si>
    <t>it explicitly talks about this being a GN perspective and references the german discourse, and the article seems to be about a topic that's rather specific to national contexts (organization of labor), rather than immediately connected with GS issues. would thus not include</t>
  </si>
  <si>
    <t>doesn't seem to explicitly engage with GS/GN (though this might also be a paper worth taking another look into and seeing whether they base their critique on global entanglements)</t>
  </si>
  <si>
    <t>Seems to fit and again more in the camp of 'commonalities' (in discourse and practice)</t>
  </si>
  <si>
    <t>like 19: doesn't talk about GS, but at least explicitly says it's 'for' the GN, and it might be worth taking a look into to see if there are any further discussions on DG in the South</t>
  </si>
  <si>
    <t>Etwas unklarer Abstract, Verhältnis zu Degrowth mir nicht ganz klar, aber nicht klar auszuschließen; De-Growth and Post-Development</t>
  </si>
  <si>
    <t>Elements of a de-colonial degrowth approach</t>
  </si>
  <si>
    <t>Environmental Justice and Degrowth;</t>
  </si>
  <si>
    <t xml:space="preserve">Empirical study; qualitative research; </t>
  </si>
  <si>
    <t>A review? In any case, it is not about de-growth, but post-development</t>
  </si>
  <si>
    <t>Global South not explicitly mentioned, but could be implicit since the paper looks at the world system</t>
  </si>
  <si>
    <t>We should definitily look at this, this is very close to what we also consider to be important</t>
  </si>
  <si>
    <t>More about rebounds</t>
  </si>
  <si>
    <t>Relation to degrowth probably not really there, but not possible to sort it out based on the abstract alone</t>
  </si>
  <si>
    <t>Extractivism, post-developmen, post-growth nexus; but degrowth not at the centre</t>
  </si>
  <si>
    <t>Post-growth and degrowth</t>
  </si>
  <si>
    <t>Seems to be some kind of book intro</t>
  </si>
  <si>
    <t>More about the WE framework than degrowth</t>
  </si>
  <si>
    <t>focus is on work within the degrowth discourse, not on degrowth or the global south</t>
  </si>
  <si>
    <t>Discusses focus on the local within the degrowth discourse; not clear in how far it has also a global focus, but cannot be sorted out based on this without checking the artcile</t>
  </si>
  <si>
    <t>Seems to be rather conceptual but contains ideas from GS and GN</t>
  </si>
  <si>
    <t>Reference to GS not very clear in abstract, but suggest it comes in the main text</t>
  </si>
  <si>
    <t>Gleiches Assssment</t>
  </si>
  <si>
    <t>Number of jointly assessed articles:</t>
  </si>
  <si>
    <t>Jointly assessed articles</t>
  </si>
  <si>
    <t>Articles assessed separately</t>
  </si>
  <si>
    <t>Number of articles only assessed by Claudius</t>
  </si>
  <si>
    <t>Number of articles only assessed by Birte</t>
  </si>
  <si>
    <t>Total number of articles</t>
  </si>
  <si>
    <t>Very specific case study, no explicit relation to degrowth (or does "growth critical" suffice? DISCUSS</t>
  </si>
  <si>
    <t>Wenn dann auch Degrowth and Post-Development, but there does not seem to be anything on degrowth in the paper, rather on post-dev (but DISCUSS)</t>
  </si>
  <si>
    <t>relevant; discusses dependencies between GN/GS</t>
  </si>
  <si>
    <t>B: Innterhalb der Degrowth community würe das als Degrowth gesehen; Cluster "Post-Devel &amp; Degrowth" Beispiel</t>
  </si>
  <si>
    <t>Interessiert uns weniger, aber sollte rein weil sehr präsent im aktuellen Diskurs</t>
  </si>
  <si>
    <t>Discussion result</t>
  </si>
  <si>
    <t>Birte</t>
  </si>
  <si>
    <t>Articles discussed because of inconsistent assessment:</t>
  </si>
  <si>
    <t>Articles included after discussion</t>
  </si>
  <si>
    <t>Articles excluded after discussion</t>
  </si>
  <si>
    <t>Consistent assessment:</t>
  </si>
  <si>
    <t>Positive assessment Claudius:</t>
  </si>
  <si>
    <t>Positive assessment Birte:</t>
  </si>
  <si>
    <t>Articles put into category "Discussion" (Birte)</t>
  </si>
  <si>
    <t>Articles put into category "Discussion" (Claudius)</t>
  </si>
  <si>
    <t>Articles put into category "Discussion"</t>
  </si>
  <si>
    <t>Positive assessments Claudius:</t>
  </si>
  <si>
    <t>Positive assessments Birte:</t>
  </si>
  <si>
    <t>D</t>
  </si>
  <si>
    <t>Claudius</t>
  </si>
  <si>
    <t>Dropdown alternatives</t>
  </si>
  <si>
    <t>Methodology II</t>
  </si>
  <si>
    <t>Methodology III</t>
  </si>
  <si>
    <t>Yes</t>
  </si>
  <si>
    <t>No</t>
  </si>
  <si>
    <t>Methodology I: Case study</t>
  </si>
  <si>
    <t>Empirical</t>
  </si>
  <si>
    <t>Theoretical</t>
  </si>
  <si>
    <t>Empirical: Quantitative</t>
  </si>
  <si>
    <t>Empirical: Qualitative</t>
  </si>
  <si>
    <t>Empirical: Mixed Methods</t>
  </si>
  <si>
    <t>Empirical: other</t>
  </si>
  <si>
    <t>Theoretical: Challenges</t>
  </si>
  <si>
    <t>Theoretical: Commonalities</t>
  </si>
  <si>
    <t>Theoretical: other</t>
  </si>
  <si>
    <t>Mathodology: Case Study?</t>
  </si>
  <si>
    <t>Discussion Comments</t>
  </si>
  <si>
    <t>Methodology: Empirical?</t>
  </si>
  <si>
    <t>Methodology: Details</t>
  </si>
  <si>
    <t>Methodology: specify other</t>
  </si>
  <si>
    <t>Assessment</t>
  </si>
  <si>
    <t>Comments</t>
  </si>
  <si>
    <t>Rolle von Degrowth und globale Dimension unklar</t>
  </si>
  <si>
    <t>No consideration of GN-GS</t>
  </si>
  <si>
    <t>European focus, no GS</t>
  </si>
  <si>
    <t>Unclear: one has to look at the model to see whether GS plays a role</t>
  </si>
  <si>
    <t>The sample is global, but the question has nothing to do with a GS-GN relationship</t>
  </si>
  <si>
    <t>This is about biodiversity, not about degrowth and GS/GN</t>
  </si>
  <si>
    <t>No indication it really deals with the global dimension of degrowth/or the GS explicitly</t>
  </si>
  <si>
    <t>Focus on SDGs, but, thereby, als GS/GN focus</t>
  </si>
  <si>
    <t>Bibliometric analysis of work on SDGs</t>
  </si>
  <si>
    <t>I know the article, yet in the abstract there is nothing about GS dimension</t>
  </si>
  <si>
    <t>No consideration of GN-GS, or even degrowth explicitly</t>
  </si>
  <si>
    <t>Focus seems to be on SDGs, but growth gets problematized, too</t>
  </si>
  <si>
    <t>Assessment of the SDGs</t>
  </si>
  <si>
    <t>No consideration of GN-GS distinction</t>
  </si>
  <si>
    <t>GS not explicitly, but implicitly mentioned</t>
  </si>
  <si>
    <t>Not mentioning of global dimension and/or GS</t>
  </si>
  <si>
    <t>No indication of a global GS-GN perspective</t>
  </si>
  <si>
    <t>No reference to GS</t>
  </si>
  <si>
    <t>No reference to GS/global dimension</t>
  </si>
  <si>
    <t>No explicit reference to degrowth</t>
  </si>
  <si>
    <t>If Korea is not counted as GS, this is not about the GS</t>
  </si>
  <si>
    <t>Not about the GS</t>
  </si>
  <si>
    <t>Unclear, look into main text</t>
  </si>
  <si>
    <t>Mainly about transalpine transport, no reference to GS</t>
  </si>
  <si>
    <t>Strong Finish focus, but in principle this is about global implications of living in the GN</t>
  </si>
  <si>
    <t>Not about degrowth</t>
  </si>
  <si>
    <t>Ist about ports, no mentioning of GS or GN</t>
  </si>
  <si>
    <t>No reference to GS at all</t>
  </si>
  <si>
    <t>Discoursive focus, but global character</t>
  </si>
  <si>
    <t>It is about digitization, not degrowth and ist global dimension</t>
  </si>
  <si>
    <t>No global focus</t>
  </si>
  <si>
    <t>Focus only on UK</t>
  </si>
  <si>
    <t>Conceptual</t>
  </si>
  <si>
    <t>No mentioning of GS, but maybe use of global samples; is this enough?</t>
  </si>
  <si>
    <t>Maybe also theoretical? CHECK FULL TEXT</t>
  </si>
  <si>
    <t>Pretty sure this is not about degrowth in the strict sense</t>
  </si>
  <si>
    <t>Most likely no consideration of GS/Global perspective</t>
  </si>
  <si>
    <t>Not about global considerations, it is only about narratives on green growth and technologies</t>
  </si>
  <si>
    <t>Focus on China, but also on green growth implementation, not degrowth</t>
  </si>
  <si>
    <t>Focus is on basic income guarantee</t>
  </si>
  <si>
    <t>No explicit reference to degrowth, or a GS-GN consideration, but check Full Text since degrowth is a keyword</t>
  </si>
  <si>
    <t>Focus on Luxembourg</t>
  </si>
  <si>
    <t>There is a consideration of the GS, but not clear whether it is about degrowth or just econ crises in the sense of 'slowdown'</t>
  </si>
  <si>
    <t>Focus on health systems, not degrowth; but check full text because it mentions degrowth as keyword</t>
  </si>
  <si>
    <t>Concrete Methodology should be checked in full text</t>
  </si>
  <si>
    <t>Focus is on Malta</t>
  </si>
  <si>
    <t>Conceptual: what has climate crises to do with corona?</t>
  </si>
  <si>
    <t>A technical article on operationalizing the steady state economy concept; but no consideration of global issues</t>
  </si>
  <si>
    <t>Exclusive focus on SDGs</t>
  </si>
  <si>
    <t>Explicitly about unintended degrowth in the sense of economic disaster</t>
  </si>
  <si>
    <t>No global focus, focus is on organizations; no explicit mention of degrowth</t>
  </si>
  <si>
    <t xml:space="preserve">No global focus; </t>
  </si>
  <si>
    <t>Degrowth appears as keyword, but it is really only about complexification of food production</t>
  </si>
  <si>
    <t>Link only explicit in main text</t>
  </si>
  <si>
    <t>Gender: not sure which category it is in</t>
  </si>
  <si>
    <t>No reference to degrowth or ist global dimension</t>
  </si>
  <si>
    <t>Focus is on textbooks</t>
  </si>
  <si>
    <t>Focus on complementary currency systems</t>
  </si>
  <si>
    <t>Not clear where reference to degrowth and global perspective</t>
  </si>
  <si>
    <t>International in the communist sense…</t>
  </si>
  <si>
    <t>History of economic thought article focused on Georgescu-Roegen</t>
  </si>
  <si>
    <t>This about a model-based analysis of discourses within the growth discourse</t>
  </si>
  <si>
    <t>explicitly talks about alliance between GS EJ and Degrowth</t>
  </si>
  <si>
    <t>model that models BAU, GG and DG for the whole world, so I suspect GS effects (though potentially the model is aggregated to the whole world and effects in specific parts cannot be seen? - worth investigating)</t>
  </si>
  <si>
    <t>System Dynamics model MEDEAS</t>
  </si>
  <si>
    <t>not about degrowth (post-growth here seems to mean something else)</t>
  </si>
  <si>
    <t>Do not see a link to global dimensions, more about degrowth generally, argumentative paper against people who have a more pragmatic approach</t>
  </si>
  <si>
    <t>very relevant to our argument - probably another paper we should take a closer look into!!</t>
  </si>
  <si>
    <t>unsure if really relevant for us, but it does talk about a global political economy and overall world order (though very abstractly and more focusing on global hegemony I suspect)</t>
  </si>
  <si>
    <t>reviews data on global GDP trends and health expenditure, doesn't seem to talk about the degrowth / GS link at all; I'd rather say No</t>
  </si>
  <si>
    <t>brings together degrowth and postdevelopment discourses</t>
  </si>
  <si>
    <t>Not about the global south it seems, only mentions 'global production and consumption of meat'; I'd say no</t>
  </si>
  <si>
    <t>Model that links ecologically unequal exchange and degrowth in a Keynesian coordination game</t>
  </si>
  <si>
    <t>Model-based: Keynesian coordination game</t>
  </si>
  <si>
    <t>Point c is explicitly about GS implications</t>
  </si>
  <si>
    <t>links degrowth and post-extractivism</t>
  </si>
  <si>
    <t>Buen Vivir and degrowth in the context of tourism to Cotacachi in Ecuador</t>
  </si>
  <si>
    <t>about localization, not about global structures</t>
  </si>
  <si>
    <t xml:space="preserve">something we need to screen for usefulness, but at least is explicit about its focus on rich countries </t>
  </si>
  <si>
    <t>we'll have to see how useful since the core argument is around smart cities, not about global issues, but it does explicitly say that the argument applies to GN and GS</t>
  </si>
  <si>
    <t>Again worth screening - the main argument seems to lay elsewhere (SDG8 unsustainable in ist current framing) but mentions GN overconsumption</t>
  </si>
  <si>
    <t>about data and digital futures in deogrwth, seems like it's not about GN/GS, I'd say no</t>
  </si>
  <si>
    <t>Links degrowth and Environmental Justice in the context of First Nations in Canada</t>
  </si>
  <si>
    <t>lol</t>
  </si>
  <si>
    <t>more about degrowth by desaster and addressing the IR community rather than the degrowth community, but worth taking a look into</t>
  </si>
  <si>
    <t>about degrowth from the margins</t>
  </si>
  <si>
    <t>take another look into to see how relevant, but at least says we need "structural changes in the operation of GN economies' - worth checking to what extent GS effects are considered</t>
  </si>
  <si>
    <t>Framework clarification</t>
  </si>
  <si>
    <t>I'd say rather no, seems a conceptual discussion about framing within transition discourses, rather than what we're interested in</t>
  </si>
  <si>
    <t>it's not about degrowth or postgrowth is it? How did it end up in this selection? The global production networks perspective seems useful, but rather as something to bring to the DG discourse than something that already seems to be in it?</t>
  </si>
  <si>
    <t>criticizes that green growth solutions in the GN are damaging to the GS (eg REDD+ projects dispossessing rural communities) and degrowth would be better</t>
  </si>
  <si>
    <t>I think they refer to specific case studies when talking about REDD+ projects but don't seem to be conducting their own case study</t>
  </si>
  <si>
    <t>criticizes the Blue growth strategy on the Faroe Islands, referring to EJ, but Faroe Islands are not GS right? So I wouldn't see how this fits</t>
  </si>
  <si>
    <t>not sure about the "challenges" category here, maybe it's a bit too broad</t>
  </si>
  <si>
    <t>I'd keep it out since it does make an argument about 'Western-style modernization' and growth but in the context of a book review (of books that are not about degrowth)</t>
  </si>
  <si>
    <t>About degrowth and Buen Vivir but very critical of degrowth taking up the concept</t>
  </si>
  <si>
    <t>Very interesting because it links to the discourse that I'd call 'commonalities discourse' but is critical of it, rather than supportive of it</t>
  </si>
  <si>
    <t>about supply chain, so this is interesting. Case study for Spain</t>
  </si>
  <si>
    <t>Life cycle assessment  method (I guess that quanti or maybe mixed?)</t>
  </si>
  <si>
    <t>this doesn't seem to be the abstract, and it doesn't seem to be about degrowth (recovery forecast after the financial crisis)</t>
  </si>
  <si>
    <t>assesses the degrowth discourse, among others along its geographical focus</t>
  </si>
  <si>
    <t>Literature review and assessment/meta study</t>
  </si>
  <si>
    <t>maybe worth taking a look into? But then we should also def. look into the declaration of the first DG conference in the GS in Mexico (2018 I believe)</t>
  </si>
  <si>
    <t>not sure, the dataset they use is global but they rather look at the relationship between environmental indicator and economic/life satisfaction indicators.. Is this relevant for us?</t>
  </si>
  <si>
    <t xml:space="preserve">case study of Blue degrowth/alternative economic practices in the GS (Istanbul) </t>
  </si>
  <si>
    <t>Links degrowth and intersectional decolonial EJ</t>
  </si>
  <si>
    <t>Very relevant to our argument - probably another paper we should take a closer look into!!</t>
  </si>
  <si>
    <t>I feel like this might be a mix of 2 case studies and a theoretical argument (challenges)</t>
  </si>
  <si>
    <t>Explicitly models an energy transition that would start in the GN, model-based calculations for Spain</t>
  </si>
  <si>
    <t>Is this a case study? Or simply a model calibrated to a certain country?</t>
  </si>
  <si>
    <t xml:space="preserve">we'd have to take a closer look into this, what the 2 case studies are and whether manufacture local is still assumed in a GN context or whether it deals with global structures </t>
  </si>
  <si>
    <t>not sure, I think rather not since it doesn't seem to engage with the global issue specifically and also it's an introduction to a special issue, so not a freestanding article in any case</t>
  </si>
  <si>
    <t>I'd think rather not because it's a case study about a GN place, and explicitly precisely about local, not international, structures</t>
  </si>
  <si>
    <t>I'd say rather no since even though they explore GS case studies, they do so through the lens of their own model, which 'includes de-growth principles' but doesn't seem to be a degrowth model per se.</t>
  </si>
  <si>
    <t>addresses the challenge of how to deal with overtourism (which I assume will have to discuss the impacts on GS communities)</t>
  </si>
  <si>
    <t>literature-based analysis through Polanyian lens</t>
  </si>
  <si>
    <t>explicitly mentions global interdependence (in the context of health and degrowth)</t>
  </si>
  <si>
    <t>it uses a case study of a GN case, but it seems to make a broader argument about the sense of place. I am not sure how much this links to what we want to do, but might be worth taking a look into</t>
  </si>
  <si>
    <t>I don't see any connection to the global issue; the 2014 conference was in Germany (hence all the responses will be very GN)</t>
  </si>
  <si>
    <t>Case study of Japan but illustrative of the Asia-Pacific region; challenges of how to achieve degrowth in that region</t>
  </si>
  <si>
    <t>only talk about global wealth distribution, might not be especially relevant for us but worth taking a look</t>
  </si>
  <si>
    <t>proposes social phenomenology for degrowth</t>
  </si>
  <si>
    <t>argues for Buen Vivir in the tourism movement to contribute to degrowth</t>
  </si>
  <si>
    <t>very different focus (question to what extent Polanyi prefigured the degrowth movement)</t>
  </si>
  <si>
    <t xml:space="preserve">About EJ and degrowth, context of Croatia </t>
  </si>
  <si>
    <t>unclear if they present empirical findings that are published or that they themselves collected.</t>
  </si>
  <si>
    <t>about Sweden, but it would be interesting to see if there is any discussion of global repercussions if there is degrowth in Sweden</t>
  </si>
  <si>
    <t>I'd say this rather speculates about potential global repercussions of absolute decoupling under a Fourth Industrial Revolution; not about global repercussions of degrowth, so I'd say no</t>
  </si>
  <si>
    <t>about North-South synergies in concepts (postdevelopment stufF)</t>
  </si>
  <si>
    <t>System dynamics model (Low Grow)</t>
  </si>
  <si>
    <t>mentions degrowth and international supply chains</t>
  </si>
  <si>
    <t>Or: other? Explores design criteria</t>
  </si>
  <si>
    <t>very local, urban focus; not about global interdependencies I'd say</t>
  </si>
  <si>
    <t>looks at the shifts in consumer preferences in the beginning of covid that might be beneficial for degrowth in the context of disrupted supply chains. Not sure how much it takes a view of those so sit 'upstream' of those supply chains. Still worth taking a look</t>
  </si>
  <si>
    <t>Paper seems very generic and not very much about GS, although it links to the development discourse, so I guess we should include it?</t>
  </si>
  <si>
    <t>deals with degrowth in tourism, claiming that host locations should restrict global mobility and encourage local mobility</t>
  </si>
  <si>
    <t>it doesn't say degrowth or post-growth explicitly in the abstract, but worth taking a look into for it's link to global political economy</t>
  </si>
  <si>
    <t>another contribution to tourism</t>
  </si>
  <si>
    <t>circularity discourses from the North and South</t>
  </si>
  <si>
    <t>talks about global climate change but I don't see an explicit discussion of global dependencies, so would rather keep out</t>
  </si>
  <si>
    <t>focus on Germany but just like above when talking about degrowth in Sweden we could check whether global dependencies are mentioned.</t>
  </si>
  <si>
    <t>really interesting but doesn't seem to relate to our topic, I'd vote no</t>
  </si>
  <si>
    <t>argues against degrowth, in favor of a more traditional understanding of development. Would not include this</t>
  </si>
  <si>
    <t>case study of degrowth in tourism via community-owned tourism in Ecuador</t>
  </si>
  <si>
    <t>compares degrowth and weaker forms of sustaintainability and makes case for geographical scope, so might fit</t>
  </si>
  <si>
    <t>introduction to a special issue, would not include</t>
  </si>
  <si>
    <t>similar to the Bristol Pound paper - a very specific localized case study in a GN setting, don't see the relevance for our project, would not include</t>
  </si>
  <si>
    <t>details unclear bc it is not about any GN GS challenge at least</t>
  </si>
  <si>
    <t>about tourism and degrowth again, would include</t>
  </si>
  <si>
    <t>Negative assessments Claudius:</t>
  </si>
  <si>
    <t>Negative assessments Birte:</t>
  </si>
  <si>
    <t>Mentions degrowth only on the fly</t>
  </si>
  <si>
    <t>No explicit link to degrowth</t>
  </si>
  <si>
    <t>No explicit consideration of degrowth in a global context, but on a new firm level taxonomy</t>
  </si>
  <si>
    <t>Not sure whether this is really about degrowth in the strict sense</t>
  </si>
  <si>
    <t>Check whether there is a consideration of the GS</t>
  </si>
  <si>
    <t>Focus on the German Enquete Commission; check if global effects are considered</t>
  </si>
  <si>
    <t>No mentioning of degrwoth, but might be in main text</t>
  </si>
  <si>
    <t>Might fall out</t>
  </si>
  <si>
    <t>It is not about degrowth in the GS</t>
  </si>
  <si>
    <t>Unclear: global sample, global topic, but not explicit consideration of GS-GN: GS "just part of the sample"; not about degrowth</t>
  </si>
  <si>
    <t>Need to check whether GS is truly considered, cannot be clearly removed based on abstract</t>
  </si>
  <si>
    <t>Classification of yes</t>
  </si>
  <si>
    <t>Core</t>
  </si>
  <si>
    <t>Not core</t>
  </si>
  <si>
    <t>Unclear</t>
  </si>
  <si>
    <t>No core</t>
  </si>
  <si>
    <t>Review</t>
  </si>
  <si>
    <t>One has to check full text, might be relevant</t>
  </si>
  <si>
    <t>Would need to have a closer look at the main body: it might be that indicators are appleid to dependency relations</t>
  </si>
  <si>
    <t>rather about leverage points, doesn't explicitly really relate to the degrowth literature as such, and the only mentioning of global entanglements is the application of the blueprint at 'international scales'</t>
  </si>
  <si>
    <t>Potentially worth taking a look at since they talk about degrowth and halting global biodiversity decline; also since most highly biodiverse ecosystems are in the GS I believe; I'd say yes. Worth taking a look to what extent GS/GN debates are picked up in this text</t>
  </si>
  <si>
    <t xml:space="preserve">seems very GN and law focused, I don't think it will be  relevant, would exclude </t>
  </si>
  <si>
    <t>Interesting case: clearly about DG &amp; postdevelopment, but written as an external critique of degrowth, not from the perspective of degrowth itself</t>
  </si>
  <si>
    <t>Doesn't tackle the 'big question' of DG in GN but seems a building block of a potential answer, more so than some of the other papers above that were in the category 'not core' (but less clearly core category than yet others.. Also we might talk about the classification of methodology here: it's empirical rather than theoretical, but still would fall in the 'commonalities' category for me</t>
  </si>
  <si>
    <t>seems very conceptual to me, the only mention of global is in 'global climate change', it seems to really be about carbon markets and Polanyi more than about DG and GS/GN</t>
  </si>
  <si>
    <t>also seems to be a paper that is not, in the abstract at least, explicit about GS, and the GND proposal is very North-specific I believe. Would exclude</t>
  </si>
  <si>
    <t>not really a degrowth paper because it argues against degrowth… is this then part of 'the degrowth discourse'? However, it's also not about degrowth so should be no in any case</t>
  </si>
  <si>
    <t>about global metabolism but not so much explicitly about degrowth (sustainable consumption can also fit into the mainstream sustainability discourse). Degrowth is one of the keywords though.. Right now I would actually keep it in (as no core) and then review it again to see if this text actually cites any DG lit, discusses DG in any way etc</t>
  </si>
  <si>
    <t>I'd say rather no since the focus is on tracing degrowth in the EU Horizon strategy, so by definition it's about the EU and not global issues</t>
  </si>
  <si>
    <t xml:space="preserve">like the Sweden paper above: interesting to see how to what extent the model only covers effects for Canada or also for other places in the world (I expect not). </t>
  </si>
  <si>
    <t>Discuss</t>
  </si>
  <si>
    <t>not entirely sure what this is doing but it talks about global peace, global 'equity-as-opportunities' (whatever that is) and degrowth</t>
  </si>
  <si>
    <t>This doesn't even have a DOI and a very short abstract. Keep out? // This is the article, it does seem to at least comment on GS/GN relations and the limits to global decoupling of GN outsources their manufacturing to GS.. Maybe keep in as "not core"? https://www.researchgate.net/publication/331480306_Degrowth_A_Defence</t>
  </si>
  <si>
    <t>about degrowth and tech. Not really our focus</t>
  </si>
  <si>
    <t>Not super relevant to our question but worth investigating how they frame the local-global links</t>
  </si>
  <si>
    <t>it doesn't say degrowth or post-growth explicitly in the abstract, but maybe worth taking a look into for it's link to post-development discourses (IF degrowth does appear in the text)? NOTE: I checked the keywords, and not even there it contains the word degrowth or post-growth. not sure how this ended in our list. would rather not include it then</t>
  </si>
  <si>
    <t>Kinda like the case study with Istanbul above: very clearly a core reference if one would want to make an argument about commonalities of GS practices with DG, but unsure to what extent they themselves make this argument explicitly</t>
  </si>
  <si>
    <t>wind propulsion as a decarbonization pathway - doesn't seem like there is a GN GS angle to this, so I'd say no</t>
  </si>
  <si>
    <t>About degrowth and big tech, but does talk about anti-colonial solutions; digital colonization, maybe keep in as 'not core'</t>
  </si>
  <si>
    <t>I would keep it</t>
  </si>
  <si>
    <t>I would keep it because of the reference to footprints</t>
  </si>
  <si>
    <t>Agree with you assessment</t>
  </si>
  <si>
    <t>I would also keep it</t>
  </si>
  <si>
    <t>conceptual</t>
  </si>
  <si>
    <t>But I'd say also potentially part of the 'Commonalities' category; discussion result: check again when reading full text whether it is core; but it is basically more about what happens in the GS</t>
  </si>
  <si>
    <t>theoretical &amp; empirical (case study); see above: maybe put into core after full text check</t>
  </si>
  <si>
    <t>Practice in South; after full text check whether core</t>
  </si>
  <si>
    <t>Central insights?</t>
  </si>
  <si>
    <t>SecStage Assessment of 1st stage no-core</t>
  </si>
  <si>
    <t>SecStageCore: central insights</t>
  </si>
  <si>
    <t>SecStageCoreComments</t>
  </si>
  <si>
    <t>SecStageCore Classification  (Method-Details)</t>
  </si>
  <si>
    <t>Put into core</t>
  </si>
  <si>
    <t>Drop</t>
  </si>
  <si>
    <t>Challenges</t>
  </si>
  <si>
    <t>Commonalities</t>
  </si>
  <si>
    <t>Other</t>
  </si>
  <si>
    <t>How does the paper frame degrowth w.r.t. GS? (only when drop)</t>
  </si>
  <si>
    <t>Global system dynamics model that argues that Green Growth is not suitable avenue to meet the climate goals of the Paris Agreement, but that degrowth is necessary to achieve this; the model used is an integrated assessment model, but not a CGE (which gets critisized) but a simulation mode that comprises in input-output modulel; it takes into account energy availability and argues that energy consumption must be reduced right from the beginning; it GG is chosen, there will be an enforced reduction of output due to a lack of (clean) energy available, which is why degrowth right from the start is necessary</t>
  </si>
  <si>
    <t>Global South no discussed explicitly, it just remains part of the world economy; the model treads the world economy as one single region, aggregating 41 countries, so no explicit consideration of the GS</t>
  </si>
  <si>
    <t>IPE paper; argues that if the non-substitutability hypothesis regarding renewable energies is correct, i.e. renewable energy will be unable to substitute for many of the services that fossil fuels provide and would therefore require an energy-constrained world relative to the fossil fuel era, then a global transformation and a change in military activities/relationships must come about.</t>
  </si>
  <si>
    <t>Minor role, just discusses changes in the world political order (and esp. The role of China), and the need to fund energy transition in the global south</t>
  </si>
  <si>
    <t>Use a basic needs framework, which argues against the idea that our living standards need to improve; "To contribute to the degrowth debate we focus in this paper on current generations in rich countries and their concerns about possible short- to medium term wellbeing outcomes of degrowth." In the conclusion: "The dialogue between rich and poor people globally is necessary because of their different relations to degrowth – the incomes and material living standards of groups across the world whose basic needs are not currently being met would need to be allowed to rise in the future until their basic needs are satisfied whilst those of the rich will need to decline rapidly. At a country level, degrowth trajectories will need to vary in rich versus poorer countries, even if the current development discourse is being replaced by “post-development” approaches"</t>
  </si>
  <si>
    <t>They consider it, but their focus is on richt countries; they only conclude that a dialogue between people from rich and poor countries is necessary, since degrowth comes with different implications for them</t>
  </si>
  <si>
    <t>Degrowth scholars should consider the ways that technologies can assist transformations, here in the context of smart cities (in the GN and GS)</t>
  </si>
  <si>
    <t>No consideration, despite mentioning it a couple of times</t>
  </si>
  <si>
    <t>SDG8 is said to be incompatible with the concept of strong sustainability; the paper suggests a conceptual alternative, including indicators to operationalize and measure growth dependency, as well as delineate avenues to provide welfare measures beyond growth</t>
  </si>
  <si>
    <t>Regularly mentioned, temporary growth might be needed in the GS, and the GN should make room for this; but growth as such not a good measure;</t>
  </si>
  <si>
    <t>"The meager remaining budget should go to poor countries, who have done relatively little to cause climate destabilization and will suffer disproportionately from it."; "The North-South dimension of inequality is well recognized in the climate conversation: the Global North is the largest legacy producer of greenhouse gases, and the Global South will experience the most severe impacts from climate destabilization."</t>
  </si>
  <si>
    <t>Unequal ecological exchange, the fact that GN has historically caused most of CO but GS needs to bear most consequences; "Does this conclusion apply to all countries or just the wealthy nations of the Global North? While Global South countries must achieve massive emissions reductions, the degrowth paradigm is explicitly directed at the rich. [...] Furthermore, as academics from a wealthy country, we find it problematic to advocate for degrowth in the Global South."</t>
  </si>
  <si>
    <t>Very nice citation, could be used in the paper</t>
  </si>
  <si>
    <t>We should have a closer look to frame the introduction since the idea is similar than ours; they also stress that there is little evidence on effects of degrowth on developing countries</t>
  </si>
  <si>
    <t>Notes that few papers in the sample consider the effect of degrowth on developing countries</t>
  </si>
  <si>
    <t>Xue, J., Arler, F., Næss, P., 2012. Is the degrowth debate relevant to China? Environment. Dev. Sustain. 14, 85e109. http://dx.doi.org/10.1007/s10668-011-9310z.</t>
  </si>
  <si>
    <t>Not specifically; it is only said that the main burden of responsability lies on the GN; plus, this is a case study on Spain</t>
  </si>
  <si>
    <t>Not really</t>
  </si>
  <si>
    <t>Nothing of particular relevance for the key question</t>
  </si>
  <si>
    <t>Kallis, G., Kostakis, V., Lange, S., Muraca, S., Paulson, S., &amp; Schmelzer, M. (2018). Research on degrowth. Annual Review of Environment and Resources, 43(1), 291–316. doi:10.1146/annurev-environ-102017-025941</t>
  </si>
  <si>
    <t>Just some references to the claims that degrowth is primarily something for the GN</t>
  </si>
  <si>
    <t>Just mentions GS here and there on the fly</t>
  </si>
  <si>
    <t>Does not consider GS</t>
  </si>
  <si>
    <t>Neither about degrowth, nor about the global south</t>
  </si>
  <si>
    <t>Mentions the relevance of unequal ecological exchange</t>
  </si>
  <si>
    <t>Some of the examples were from the GS, but nothing substantial w.r.t. the relation to degrowth</t>
  </si>
  <si>
    <t>The dichotomy of weak and strong sustainability is said to have emerged in Northern thinking, and the former might alienate people living in the GS and in poverty; but nothing really substantial</t>
  </si>
  <si>
    <t>This is about how degrowth is done in the GS</t>
  </si>
  <si>
    <t>If properly regulated, tourism can be a community-driven, grass-roots-like economic activity in good alignment with the degrowth model</t>
  </si>
  <si>
    <t>No consideration at all</t>
  </si>
  <si>
    <t>Considers historical originas of the CE (circular economy) concept in both the GN and GS explicitly; here they note that the Northern discourse pays insufficient attention to indigeneous concepts such as ubuntu, ecoloigcal swaraj, buen vivir, etc.</t>
  </si>
  <si>
    <t>Only as a potential toursism destination and supplier of tourism services; this paper is about the agenda underlying claims for accepting tourism as a human right, not about GS and degrowth</t>
  </si>
  <si>
    <t>p. 3: "Understanding the role of power and power asymmetries and the resulting inequality and injustice is necessary precisely because commodification and appropriation of socio-ecological systems and ecosystem services—the enablers of dominant production-consumption systems—are experienced unequally along axes of race, caste, class, gender, as well as nationality (Nixon 2011; Malm and Warlenius 2019; Moore 2019). This skewed allocation of costs constitutes what is described as unequal ecological exchange; and many argue this is a significant “ecological debt” owed by the industrialized nations and/or privileged groups within many countries to less industrialized countries and/or less privileged population segments"; their approach makes use of intellectual heritage of structuralism</t>
  </si>
  <si>
    <t>It discusses structural disadvantages and exploitation, but mentions degrowth only on the fly (and, thus, cannot count as being part of the degrowth discourse)</t>
  </si>
  <si>
    <t>It is about the mass cruise tourism industry and its future; it is not about degrowth in the GS, or the implications for the GS</t>
  </si>
  <si>
    <t>None</t>
  </si>
  <si>
    <t>No particular consideration of the GS</t>
  </si>
  <si>
    <t xml:space="preserve">From "Sharing, togetherness…": </t>
  </si>
  <si>
    <t>Degrowth thinking is beginning to emerge in the English-language human geography literature (Kallis and March, 2015; notably Krueger et al., 2017), but it lags French and German conference proceedings on the subject (D’Alisa et al., 2015: xxiii). Moreover, the English-language debate is characterised by origins in ecological economics (Princen, 2005; Jackson, 2009), offering limited appreciation of the social structures, skills and learning entailed when groups of citizens organise to practice degrowth (Muraca and Schmelzer, 2017).</t>
  </si>
  <si>
    <t>This is about sharing and togetherness in the context of cohousing; there is nothing said about the GS explicitly</t>
  </si>
  <si>
    <t>"s Escobar (2015: 31) observes, we must ‘resist falling into the trap of thinking that while the North needs to degrow, the South needs “development”. There is an important synergy to be gained from discussing degrowth and alternatives to development in tandem, while respecting their geopolitical and epistemic specificities’. A similar argument is employed here to the co-constitution of sharing practices and lived expressions of togetherness."</t>
  </si>
  <si>
    <t>Muraca B and Schmelzer M (2017) Historical roots of the search for alternatives to growth in three regions. In Borowy I and Schmelzer M (eds) History of the Future of Economic Growth: Historical Roots of Current Debate in Sustainable Degrowth. New York: Routledge, 174-197.</t>
  </si>
  <si>
    <t>Interesting operationalizations for the Swedish case, but global implications not discussed</t>
  </si>
  <si>
    <t>Not</t>
  </si>
  <si>
    <t>Does not consider the GS at all</t>
  </si>
  <si>
    <t xml:space="preserve">Growth has been associated with considerable losses in global biodiversity, which is a catastrophe; </t>
  </si>
  <si>
    <t>Only mentioned briefly in the context of the externalization of ecological costs by the GN</t>
  </si>
  <si>
    <t>A life cycle assessment: "This work presents a methodology to determine the degrowth needed in the food sector at any national, regional, or local level, aiming to achieve compliance levels with the Paris Agreement targets."; the policies the work is meant to produce are directed at governments in the GN</t>
  </si>
  <si>
    <t>the case study as such is for Spain; but the paper mentions explitily that many environmental damages in the GS are due to externalized environmental costs from the consumption lifestyles in the GN; effects on GS are implied, e.g. in the scenarios with a re-territorization of food production, but not discussed explicitly; from the conclusion: "In this line, a key research question to be answered is which countries should follow degrowth, which countries can still benefit from an economic growth, and which countries are closest to a steady state economy. It is clear that many countries in Western Europe and North America, the so-called Global North, need to degrow their resource use and environmental impacts before establishing a steady state economy. It is also clear that most of the countries in sub-Saharan Africa can still benefit substantially from economic growth, and that many countries in the Global South should follow a path of decelerating growth. Nevertheless, this leaves a vast gray area in between where the appropriate development paths are unclear and future works on this field should try to clarify."</t>
  </si>
  <si>
    <t>"With this framework, I consider climate resilience and climate change concerns for peace beyond violent conflict. Although climate change impacts and peace experiences are certainly a matter of global concern, this paper focuses on the so-called Global North. This focus frames climate resilience in terms of agency, especially in relation to responsibility for climate action. Through this focus, I address crucial aspects of structural violence in relation to experiences of peace and climate change: people face situations of vulnerability linked to power imbalances, Global North countries have overwhelming driven climate change, and degrowth literature and practices target high-consumption and highly industrialized societies." and: "Though these ideas stem from critiques of development in the so-called Global South and similar movements can be found in various parts of the world (Martínez-Alier 2012; Kothari et al. 2014), degrowth thus far is largely directed toward high-consumption and highly industrialized societies of the Global North (Latouche 2009)."</t>
  </si>
  <si>
    <t>This is a rebuttal to a critique of degrowth</t>
  </si>
  <si>
    <t>It is mentioned that the richest countries and people are most responsible for emissions; it is also mentioned that the GS is main victim to over-extraction</t>
  </si>
  <si>
    <t>This is about IR, and a critique of the tendency to assume continuation of the status quo (in terms of a growth economy); it is not concerned with our main question</t>
  </si>
  <si>
    <t>Only mentions that GS will suffer/is suffering most from climate change</t>
  </si>
  <si>
    <t>It is focused on Norway, does not deal with GS issues</t>
  </si>
  <si>
    <t>Ist about how a concept from the GS gets appropriated</t>
  </si>
  <si>
    <t>Just mentions that open source tech is easier accessible for developing countries</t>
  </si>
  <si>
    <t>Second stage assessment</t>
  </si>
  <si>
    <t>Articles put into "no core" category</t>
  </si>
  <si>
    <t>Articles droped after being listed "no core"</t>
  </si>
  <si>
    <t>Articles put into core after being listed "no core"</t>
  </si>
  <si>
    <t>Total core articles</t>
  </si>
  <si>
    <t>SecStage "no core" articles assessed by Claudius</t>
  </si>
  <si>
    <t>SecStage "no core" articles assessed by Birte</t>
  </si>
  <si>
    <t>Claudius: Articles droped after being listed "no core"</t>
  </si>
  <si>
    <t>Birte: Articles droped after being listed "no core"</t>
  </si>
  <si>
    <t>Claudius: Articles transferred into "core"</t>
  </si>
  <si>
    <t>Birte: Articles transferred into "core"</t>
  </si>
  <si>
    <t>Articles put into "Core" category right from the start</t>
  </si>
  <si>
    <t>I find the article rather confusing in general.. It says it argues that the failed Yasuni Initiative "exemplifies the limits of sumak kawsay and degrowth as proposals for an alternative to development" but I'm not sure how the article then actually does that..</t>
  </si>
  <si>
    <t>frames it in the context of ecologically unequal exchange, but says that degrowth has not yet "developed a critique of dependency" and "has not developed conceptual frameworks that permit an understanding of how degrowth could pro- vide support to developing new imaginaries in countries that do not desire or are not willing to repeat the process of capital accumulation" (S.3)</t>
  </si>
  <si>
    <t>No consideration of degrowth w.r.t. GS</t>
  </si>
  <si>
    <t>comares different decarbonization scenarios of the transport sector with the MEDEAS world model, finds: "The Degrowth scenario, by drastically reducing total transportation demand combined with vehicle shifts which mimic behavioural changes within a degrowth paradigm, manages to significantly reduce liquids consumption in transport"</t>
  </si>
  <si>
    <t xml:space="preserve">This study shows that the existence of a multi-country Well-being Turning Point (WTP) cannot be fully proven for HDI (II-PPP, LEI, EI), GGW, HPI, SSI and BLI Indexes. </t>
  </si>
  <si>
    <t xml:space="preserve">No framing of DG w.r.t. GS. The only thing it does is discuss are some oil-exporting outlier countries which are GS, but no explicit linking of this discussion to DG </t>
  </si>
  <si>
    <t>no elaborate framing of DG w.t.r. GS, but notes that in their review, "Only 5% of published research on DG comes from authors based in developing countries". Frames DG as not particularly interesting to GS countries (p.14)</t>
  </si>
  <si>
    <t>"Our analysis demonstrates that the four knowledge domains exam- ined: CE, DG, GG and the emerging domain labelled SDGR, have made important contributions to research relating to the 17 UN SDGs, but each domain is skewed towards one or two main SDG’s"</t>
  </si>
  <si>
    <t>p.693: "This conversation is about growth in the global north, as is our analysis that follows, because income, wealth and ecological impact are so unequally distributed across the globe, because the global north is responsible for the lion’s share of impacts, and because northern countries are wealthy enough to absorb slow or zero growth without excessive welfare loss" --&gt; DG as primarily by and for the GN</t>
  </si>
  <si>
    <t xml:space="preserve">finds that in their high-income panel working time is significantly associated with environmental pressures </t>
  </si>
  <si>
    <t>I would actually even take this out of the 1st stage nocore, since it's not about degrowth - the term is not mentioned once and the literature not referenced (except for 1 paper)</t>
  </si>
  <si>
    <t>"This analysis is particularly relevant to the energy-intensive lifestyles prevalent in the most highly developed regions of the world, but it is also relevant to the poorer parts of the world. With respect to the latter, the argument is not so much that the poorest need to reduce energy consumption so much as they should consider whether low-tech options, which people in developing nations may currently use out of necessity, are actually a means of escaping the conventional development path that is in the process of locking developing nations into high- carbon, industrial modes of existence (Deb, 2009). This approach is especially promising when the low-tech options do not necessarily imply a lower quality of life." (p.6)</t>
  </si>
  <si>
    <t>assumes an energy descent future (by choice or by necessity) and tries to argue for low-tech options that may still provide a high quality of life in such circumstances</t>
  </si>
  <si>
    <t>no framing of DG wrt GS</t>
  </si>
  <si>
    <t>Argues that ‘Degrowth’ and ‘the diverse economy’ should be considered as alternative socio-economic visions for a more radical Circular Economy</t>
  </si>
  <si>
    <t>hard so say, it seems to be a sympathetic critique of degrowth rather than someone who considers himself as writing from a degrowth perspective. For him DG is not radical enough and he says DG "makes no reference to the fact that a sustainable and just society cannot be achieved unless rich world “living standards” and GDP are more or less literally decimated" (p.5)</t>
  </si>
  <si>
    <t>Degrowth should be more radical, more cultural, his 'The Simpler Way' is for him the way to go</t>
  </si>
  <si>
    <t>Millenials in the GN are more critical of capitalist growth norms</t>
  </si>
  <si>
    <t>not really about DG, the term is only mentioned 3 times, no framing wrt GS, would maybe even take out of 1st stage</t>
  </si>
  <si>
    <t>more of an outside assessment but still interesting: "If anything, the rich are likely to try to isolate themselves even more from the rest of society in case they feel threatened, in particular by moving overseas. It is also not surprising that the literature on degrowth has had almost nothing to say about how such strategies would play out at the international level (including what mechanisms that would be needed to prevent other states from taking military advantage of countries pursuing degrowth) or how exactly economic growth is to be ‘unlearned’ at the micro level. Recognising the difficulties associated with ima- gining degrowth as an effective way of saving the global environment is not the same as defend- ing ‘status quo’ or embracing neoliberalism."</t>
  </si>
  <si>
    <t>we need accelerated globalization for economic convergence, not degrowth</t>
  </si>
  <si>
    <t>identifies 'Global Environmental and Social Justice' as one stream of the 'Beyond Growth' debate, stating that "profit making and the systemic outsourcing of environmental and social problems to marginalized groups and the Global South are identified as major obstacles to achieving well-being and prosperity" (p.184) and that "industrialized and newly industrialized countries are to be blamed for having developed at the cost of less advanced countries" (ibid)</t>
  </si>
  <si>
    <t>The debate around 'Beyond growth'  cannot be simply divided in 'pro growth' and 'anti growth' but is more nuanced - author finds 4 distinct discoursive streams, 2 of which she sees as especially policy relevant</t>
  </si>
  <si>
    <t>No framing of degrowth wrt GS; it's a paper written from a Marxist perspective that mentions degrowth rather than a paper from a degrowth perspective</t>
  </si>
  <si>
    <t>Bhutan-style happiness- and other alternative development indices should become more Marxist</t>
  </si>
  <si>
    <t>No framing of DG wrt to GS; again a paper from a Marxist perspective thinking (briefly and not deeply) about how Marxist scholars could mobilize DG, but not related at all to any GS matters</t>
  </si>
  <si>
    <t>"Mobilizing the ideas of degrowth, anarching, and consumer-producer cooperatives in the digital age, I argue that under Anthropocene conditions democratic socialism is best constructed from the bottom up, community by community, networked in mutually nurturing relationships"</t>
  </si>
  <si>
    <t>supports the commonalities narrative in its introduction of DG wrt GS: "The nascent movement for degrowth endeavours to deliver a decolonised vision of wellbeing, seeking inspiration from various cultures and knowledge traditions, including the Latin American concept of Buen Vivir (living well), ecological swaraj in India, and the philosophy of ubuntu (humanity towards others) in South Africa (Paulson, 2017)." (p.377)</t>
  </si>
  <si>
    <t>overall more about the gendered gaps in the SGD, esp with regard to SDG8 on decent work, rather drawing from degrowth in ist argument than using it as THE main lens</t>
  </si>
  <si>
    <t>Not really written 'from' a degrowth perspective, but frames DG wrt GS as: "Importantly, and not to fall into the trap of implicating degrowth in a retrotopian swing backwards to mass poverty, this discourse has to be coupled with notions of global social justice, promoting economic growth for poor nations and degrowth for the rich ones." (p.16)</t>
  </si>
  <si>
    <t>compares the covid crisis with the climate crisis and argues that there are "some signs of an opening window of opportunity for green growth and degrowth initiatives" even though there is also a strong push to 'back to normal'</t>
  </si>
  <si>
    <t>not really a DG paper and no framing of DG wrt GS</t>
  </si>
  <si>
    <t>investigates ‘low-throughput’ health systems, but not really written as a 'degrowth health systems' paper that frames its relation to the GS in any particular way (though it draws from degrowth and indigenous health systems so implicitly maybe it sees a certain relation here, but I think that's leaning too far out the window in terms of central insights)</t>
  </si>
  <si>
    <t>Not a degrowth paper (doesn't mention degrowth once in the article, only cites 3 degrowth authors to kinda disagree with them, saying that not growth is the problem but private property)</t>
  </si>
  <si>
    <t>Private property is the core problem of ecological crises</t>
  </si>
  <si>
    <t>degrowth is only mentioned tangentially (&amp; not explained) and no framing of GS in the entire paper</t>
  </si>
  <si>
    <t>explores the (rare) literature on the 'how to' of transformation towards an entirely new system</t>
  </si>
  <si>
    <t>Cites Martinez-Alier's Environmentalism of the Poor as a case against 'environmentalism is a post-materialist value that you only care about once your material needs are covered', but not really explicitly in the context of talking about degrowth. But if anything this would rather go more toward a commonalities narrative...</t>
  </si>
  <si>
    <t>"This paper represents the first systematic frame analysis study on the Indignados movement, drawing from empirical research conducted in Barcelona."</t>
  </si>
  <si>
    <t>compares 4 sustainability paradigms in a formal model on their feasibility, efficiency, consistency etc</t>
  </si>
  <si>
    <t>This is not a degrowth paper. I think it makes some assumptions of what DG thinks about non-OECD countries in its model set-up, but I don't feel like this author understands degrowth very well, nor does he write from a DG perspective…</t>
  </si>
  <si>
    <t>Comment: I would put this into core even though the word 'degrowth' doesn't feature in the text. But these 2 are clearly degrowth authors, this publication comes right out of ICTA, and I would think that the degrowth community would clearly identify this as degrowth literature. Whatever these two say about the South and global inequties etc is de facto representative of a certain fraction of the degrowth movement and community</t>
  </si>
  <si>
    <t>Interesting case: the paper doesn't frame DG wrt GS but it empirically REPORTS how certain people frame DG, including wrt GS. So it's not core, but it's potentially worth citing more in depth than what we could put into this excel sheet</t>
  </si>
  <si>
    <t>Q methodology on green political economy, finding 3 factors, 2 of which I would identify as DG positions</t>
  </si>
  <si>
    <t>doesn't really use degrowth as a main framing but cites lots of DG lit. References the Critique of GDP and frames the GS-GN question in terms of a threshold point: "This criticism has fostered assertions by many economists that the most highly-developed countries have approached a “threshold point” (or ceiling) of consumption, where further economic growth (thus, an increase in GDP) is not accompanied by a further increase in well-being, but rather by decreasing welfare trends (Zolotas, 1981; Max-Neef, 1995; Daly, 2000; Jackson, 2009; Victor, 2010). As GDP grows beyond a certain level, it may have a negative impact on some components of well-being, re- sulting in a reduction in the net welfare enjoyed by the population. This claim has found empirical verification for some developing countries (Clarke and Islam, 2005)." (p.3)</t>
  </si>
  <si>
    <t>NOTE: I think it's not 'core' literature in our definition of the term but potentially something we should read more closely and cite in our paper, since they do find for example that material intensity is even more closely coupled with the social welfare indices than with GDP (see discussion section), which would be a HUGE challenge that should be considered... since we're interesting in the challenges frame, that would be something to take into account or maybe open the debate with</t>
  </si>
  <si>
    <t>Raus, weil Review -&gt; das Buch sollten wir berücksichtigen</t>
  </si>
  <si>
    <t>They say that 'there will be pronounced differences in drivers between the developed and developing nations due to clear contrasts in their priorities, prevailing conditions, and external dependencies (social, political and economic)' but also that 'for brevity, and recognizing substantial uncertainty, we discuss general trends without attempting to identify local variations in detail' (p.7). Yet, there is one paragraph in there that I believe IS highly relevant to our argument (p.10): "In a post-growth context, declines in long-distance trade stemming from falling aggregate demand and energy supply constraints will reinforce the localization of economic activity and increasing reliance on resources in close proximity to centers of consumption. Generally, globali- zation has thus far encouraged the economies of developing nations to focus on commodity exports, often achieved through aggressive depletion of natural resources (Aggarwal, 2006). If international trade diminishes significantly, countries highly dependent on export revenues could face serious economic hardships. Responses in governance and social organization might be able to transition such countries to more diversified and resilient economies, perhaps reducing the depletion of natu- ral resources (Klitgaard and Krall, 2012; Videira et al., 2014). Conversely, trade-exposed countries might resort to increased depletion of domestic resources to compensate for the loss of export earn- ings and imported goods. The import-dependent developed nations will likely be hit particularly hard by a reduction in trade and will consequently face greater requirements for post-growth eco- nomic adaptation. These shifting patterns in trade and resource utilization will have both positive and negative ecological effects through multiple complex pathways."</t>
  </si>
  <si>
    <t>they argue that DG will most likely come by desaster rather than by design, and that the post-growth world will be characterized by instability and hazards, and then point out these hazards in various areas. Interesting article to potentially take a closer look into (even if not striclty core by our criteria)</t>
  </si>
  <si>
    <t>Article not on sci-hub</t>
  </si>
  <si>
    <t xml:space="preserve">Maybe worth putting back into core after all; doesn't talk so much about GS-GN dependencies, but might offer an implicit narrative for WHY this was not such an important question so far based on a narrative of DG's focus on the local: "The ultimate objective of the degrowth theory is the construction of ‘con-
vivial societies that are autonomous and economical in both the North and the South" (p.78); "The local – and even the sub-local level – i.e. communities, neighbourhoods etc. – is considered as the optimal scale where alternatives to consumerism can be experimented" (p.79). I feel like the lack of discussing global entanglements here tells us something about DG (at least in its initial conception) in its own right) </t>
  </si>
  <si>
    <t>critically reflects on the status that 'the local' has in the DG literature</t>
  </si>
  <si>
    <t>stresses the link bw degrowth and the post-development critique: "The de-growth movement vigorously supports the “post-development” critique" (p.1745); at the same time, says that there should be space for the South to grow: " From a more environmental perspective, the de-growth movement calls for a decrease in material and energy consumption in countries that exceed their “allowable ecological footprint” (Ridoux, 2006:92) and acknowledges the allowance for Southern countries or societies, where ecological impacts are low relative to their biocapacity, to increase their material consumption and thus their ecological footprint, an idea explicitly favoured by Georgescu-Roegen" (p.1743)</t>
  </si>
  <si>
    <t>Rather foundational article from back in 2010 that explains some basics of the emerging degrowth paradigm at the time</t>
  </si>
  <si>
    <t>Relevant to look at, but not core</t>
  </si>
  <si>
    <t>Not core - relevant</t>
  </si>
  <si>
    <t>The topic is so much focused on the local that it is relevant of whether you are on the GS or GN -&gt; illustrative for why there is not so much consideration of GN-Gs, esp. In the early literature</t>
  </si>
  <si>
    <t>This should still be considered since it is a relavant case w.r.t. to the reception of the degrowth discourse</t>
  </si>
  <si>
    <t>Maybe look at it in a bit more detail</t>
  </si>
  <si>
    <t>We should consider this since findings are relevant (e.g. intro or discussion)</t>
  </si>
  <si>
    <t>Core- methodology</t>
  </si>
  <si>
    <t>Core - narrative</t>
  </si>
  <si>
    <t>Empirical - case study</t>
  </si>
  <si>
    <t>Empirical - quanti</t>
  </si>
  <si>
    <t>Empirical - quali</t>
  </si>
  <si>
    <t>Empirical - MixedMethods</t>
  </si>
  <si>
    <t>SecStageCore Classification  (Narrative)</t>
  </si>
  <si>
    <t>SecStageCore Classification  (Methodology)</t>
  </si>
  <si>
    <t>There has been criticisms of the degrowth discourse prioritizing ecological over gender concerns; they develop a framework of organizing care in a degrowth society that calls for gender justics and ecological sustainability without prioritizing the one over the other</t>
  </si>
  <si>
    <r>
      <t xml:space="preserve">Akbulut, Bengi, Federico Demaria, Julien-François Gerber, and Joan Martínez-Alier. 2019. “Who Promotes Sustainability? Five Theses on the Relationships between the Degrowth and the Environmental Justice Movements.” </t>
    </r>
    <r>
      <rPr>
        <i/>
        <sz val="8"/>
        <color rgb="FF211E1E"/>
        <rFont val="NewBaskerville"/>
      </rPr>
      <t xml:space="preserve">Ecological Economics </t>
    </r>
    <r>
      <rPr>
        <sz val="8"/>
        <color rgb="FF211E1E"/>
        <rFont val="NewBaskerville"/>
      </rPr>
      <t xml:space="preserve">165: 106418. </t>
    </r>
  </si>
  <si>
    <t>The main topic is not about the relation of GS and GN, yet the authors make references to this problem regularly, and built their work very explicitly onto concpets from the GS, e.g.: "Degrowth scholarship takes the ecological untenability of the Western “imperial mode of living” (Brand and Wissen 2018), which is based on the externalization of environmental and labor pressure toward other parts of the planet, as a starting point."; " To develop our argument, we draw from theoretical and analytical work on the organization of care by researchers and activists located in the Global North (mainly Europe) and the Global South (mainly Latin America)."; "our broadened analytical framework allows us to strengthen the visibility of decolonial positions from the Global South in finding alternative modes of reasoning about care (Quiroga Díaz 2012, 2015)."; "degrowth does not address each region of the world or each sector of the economy equally, but has been proposed by and for global middle and upper classes (Akbulut et al. 2019), which are mainly (but not only!) located in the Global North."; "In embracing social and ecological justice in a globalized economy, a feminist degrowth approach necessarily must take the implications of a degrowth transformation in the geopolitical South, its effects on the international division of labor and nature, and (de)coloniality into account (Lang 2017b; Sosa Elízaga 2018; Dengler and Seebacher 2019)."</t>
  </si>
  <si>
    <t>SEE ALSO ZOTERO The paper delineates a theoretical relation between the German Postwachstums and the Post-Development discourse. It does argue that the degrowth discourse must consider a postcoloinal perspective on global inequality, and also makes some comments about conceptual contributions that are necessary for degrowth to make a contribution to the post-development discourse.</t>
  </si>
  <si>
    <t>Not sure about the commonalities thing, it is more conceptual</t>
  </si>
  <si>
    <t xml:space="preserve">Puts the conceptual relation to post-colonial (and feminist) scholarship at centre stage, and confirms a lack of engagement with the North-South relationship in the degrowth discourse.
Main question: “How does degrowth need to be pursued to promote intragenerational socio-ecological justice without falling into the trap of reproducing (neo-)colonial continuities?” 
“The second criticism problematizes degrowth as concept proposed by the Global North being imposed on the Global South. We embrace degrowth as Northern supplement to existing Southern concepts (e.g. buen vivir, ubuntu, radical ecological democracy), transformative movements (e.g. environmental justice movements, transition movements) and lines of thought (e.g. post-development, postcolonial feminisms).” </t>
  </si>
  <si>
    <t xml:space="preserve">The article stresses the relevance of the post-development research agenda; it present ecological swaraj from India and Degrowth from Europe, so it frames degrowth as coming from the GN, and it interprets it through a post-development lense (as an “alternative to development”)
It takes, however, a post-development focus, and degrowth as one example for a concept that can contribute to a post-development agenda
“[Degrowth] was born in the Global North, and it is being developed for that context, though the questioning of a one-way future consisting only of economic growth is also inspired by – and relevant for – the Global South.32” </t>
  </si>
  <si>
    <t xml:space="preserve">Calls for an alliance between Environmental Justice movements in the Global South, and degrowth movements in the Global North; they should learn from each other and develop new practices together
Not surprisingly, it diagnoses principal complementarity among the approaches, with many theoretical approaches being consistent; it also makes important comments about who needs to degrow, but all on a theoretical level
The article actually argues to go beyond a North-South binary distinction, but calls for “pluriversal world-making practices”.
They also call for a new epistemology, where knowledge embodied in practice also counts
“Environmental Justice struggles are often assumed to be primarily located in the global South, while degrowth is seen as located in, and relevant only to the North (especially Europe) (Muradian, 2019, this issue). This portrayal misses the fact that EJ struggles are emergent both in the North and South and degrowth is relevant as a “keyword” to inspire visions for alternative development in the global South as well (Latouche, 2004; Gerber and Raina, 2018a, 2018b).” 
“it is important to clear some common misunderstandings. One of these is that degrowth movement seeks to impose degrowth onto societies that might need to rely on growth to achieve some minimum levels of material wellbeing for large portions of their population. Proponents of degrowth clarify that this is not the case.” </t>
  </si>
  <si>
    <t>Do interviews with renewable energy enterprises in the Global South; they find that these enterprises often use performance indicators that differ from conventional measures, and that those that are most critical with conventional measures have strong social motivations and are critical of economic growth. 
The paper also discusses 14 alternative performance indicators suggested by the enterprises during the interviews - this bottom-up approach contrasts with the top-down approach of many international institutions (thereby highlighting, albeit more implicitly, a complementarity to post-development discourses)
It stresses the relevance of small firms, especially in the Global South, since they help finding the GS “its own path” towards a good life</t>
  </si>
  <si>
    <t xml:space="preserve">A literature review, motivated by a lack of studies on global injustices and exploitation of women. “In this article, thus, concrete proposals for prospective research on gender and the Global South are outlined.”  They also argue for a new type of epistemology, where these phenomena are studied from the perspective of those who are currently marginalized.
“The analysis identifies seven research areas where ecological economics can better integrate these matters, namely: the study of post-growth policies for the Global South; the unequal exchanges that sustain an imperial mode of living; the deconstruction of ecological economic concepts that reproduce problematic Western or gendered assumptions; the study of the clash of metabolisms in peripheries of the Global South; the metabolism of care-work in growth economies; the leading role of women in ecological distribution conflicts, and the reproduction of gender inequalities in alternative post-growth spaces.” </t>
  </si>
  <si>
    <t xml:space="preserve">Studies environmental conflicts in Andean countries
Also points to potential theoretical convergence with post-development approaches
“Our purpose is to reach conclusions from the analysis of many cases of environmental conflicts in the Andean countries in a framework of comparative, statistical political ecology drawing from three main concepts in ecological economics: “social metabolism”, “ecological distribution conflicts” and “valuation languages”” 
“New concepts have been developed at national scales (such as post-extractivism) which are close to post-growth or degrowth or “prosperity without growth” in rich countries in the North. In the South (and in the Andean Countries) such concepts do not arise from theoretical meditations or from the practice of small neo-rural or squatting communities (as often in the North). They are born from the livelihood struggles of large populations, which are subject” 
“Grassroots “post-extractivism” is a South American idea born or reinforced by so many ecological distribution conflicts. It is addressed to the whole world, and it is not less relevant for ecological economists than Degrowth, a Steady State Economy, or Prosperity without Growth.” </t>
  </si>
  <si>
    <t>A qualitative case study</t>
  </si>
  <si>
    <t>A qualitative case study in India, which shows (1) an alternative framing of technology underpinned by normative principles connected to those of degrowth and (2) that alternative technological paradigms are possible and can co-exist with other hegemonic paradigms.
Not explicitly a post-development paper, but cites many ideas and is consistent with such approaches
The paper argues that there is a growth fetichism imported to the South from the North, but that the former has the means to reframe technologies such to escape the otherwise resulting dependencies (see citations in Zotero)</t>
  </si>
  <si>
    <t xml:space="preserve">(ich fand den artikel nicht so super gut, auch wenn er eine interessante struktur hat)
A conceptual critique of the concept of “inclusive development”. The authors argue that growth necessarily comes with exploitation and appropriation, and that economic growth is inconsistent with social and relational inclusion. True re-allocation is argued to require a post-growth agenda; this analytical focus point to over-consumption and over-accumulation of global Centers at the expense of the peripheries.
“In this article, we have argued that Agenda 2030 rests on irreconcilable processes of economic growth (which builds on social exploitation, environmental destruction and political exclusion) and Inclusive Development (ID) (which calls for social, ecological and relational inclusion).” </t>
  </si>
  <si>
    <t xml:space="preserve">A qualitative case study on a tourism mega project in Indonesia.
They take a philosophical concept of the Global South and show how it is consistent with a post-growth interpretation
“The present article seeks to further probe the relationship of post-growth and tourism by focusing on an important resistance movement against a tourism development megaproject in the Benoa Bay in Bali,” 
It highlights that concepts usually cited as being sympathetic to degrowth might be internally heterogeneous: “Just like Buen Vivir (Gudynas, 2014) and GNH (Gerber &amp; Raina, 2018a), THK is therefore not a uniform and coherent idiom in itself, but a fundamental “battle ground” that reflects how the valuation languages of ecological sustainability, economic gains/ losses, and heritage and spirituality are understood by the conflicting actors. Accordingly, the different interpretations of THK generate very different visions of development for Bali.” </t>
  </si>
  <si>
    <t>Again unsure on naarative: it is a conceptual paper on complementarities; if anything, it is more of the commonalities type due to the reference to BuenVivir, but I think it is something different than the clear commonalities papers we had above</t>
  </si>
  <si>
    <t>Especially in the conclusion there are some very interesting comments, which can be very helpful in justifying our conclusions. Regarding the narrative, I am again not 100% sure what to choose…</t>
  </si>
  <si>
    <t>Contains very useful references, short but very informative (see Zotero)</t>
  </si>
  <si>
    <t>“This paper seeks to initiate a conversation between degrowth (DG) and postdevelopment (PD) frameworks by placing them within the larger field of discourses for ecological and civilizational transitions and by bridging proposals emerging from the North with those from the Global South.” (Escobar, 2015, p. 1)
He has an interesting part on commonalities and tensions (p. 6f)</t>
  </si>
  <si>
    <t>Auch hier: ich hätte es als konzeptionelles Narrativ verstanden, wenn eins von unseren sachen, dann commonalities (wobei das dann wiederum heterogenität in dieser gruppe erzeugt)</t>
  </si>
  <si>
    <t>New comments</t>
  </si>
  <si>
    <t>Other on the edge;) Vielleicht doch eher commonalities, da sie die eine challenge zumindest ansprechen</t>
  </si>
  <si>
    <t>Lit review is empirical work! Read again their methodological section to see if we can learn something from them for presenting our work</t>
  </si>
  <si>
    <t>Nice cite on p. 8</t>
  </si>
  <si>
    <t>A case study from Ecuador on how tourism initiatives following a Buen Vivir orientation can lead to degrowth.
The research was short-term ethnography, with semi-structured interviews being the prime method taken
Again with links to postcolonial work, but in general not path breaking and a lot of “Blabla”</t>
  </si>
  <si>
    <t>Qualitative case study (ethnography, semi-structured interviews)</t>
  </si>
  <si>
    <t>Concerned with the environmental struggles of First Nations people in Canada, and how they relate conceptually to the Environmental Justice and Degrowth concept. They find many commonalities, e.g. w.r.t. local government of ressources, challenging capitalism, autonomy and voluntary simplicity.
Thereby, postcolonialism is, again, a very important topic
“By walking through the history, aims, and strategies of these grassroots campaigns and the traditional governance structures they promote and operate within, this paper illustrates how these struggles not only embody concerns highlighted by both Environmental Justice and Degrowth, but inextricably interweave them.” (Frost, 2019, p. 133)</t>
  </si>
  <si>
    <t>Could also be qualitative.</t>
  </si>
  <si>
    <t>The paper critisizes the idea of a green economy, especially in its form of REDD+ and PES programs, i.e. paying countries in the GS to uphold sinks and carbon-offset trading. It is argued that such approach is unsuccessful and that not technocratic, but only counter-hegemonic grassroot movements can help to overcome the climate challenge. 
Degrowth from the North, and Buen Vivir from the South are, thereby, very important counter-hegemonic discourses against the growth-centered green economy.
Erscheint mir schon sehr stark activism research zu sein</t>
  </si>
  <si>
    <t>They argue that the Environmental Justice movement shoud more beyond its four mainstream principles, but has to take a intersectional decolonial approach.
The application is the formulation of the SDGs, where the authors critisize the still existing attention given to economic growth via SDG 8. But many causal claims remain, in fact, unsubstantiated. Also, degrowth does not feature prominently.
Also, while they speak of a case study (oil in Ecuador), the vast portion of this paper is theoretical and, in my view, not very specific.</t>
  </si>
  <si>
    <t>The case study is not a case study</t>
  </si>
  <si>
    <t>Das fand ich wirklich gut und die dritte Section hat viele gute Gedanken</t>
  </si>
  <si>
    <t>“The grand challenge for not just Japan but the entire Asia-Pacific region is how to survive a zero-growth future.” (Groen, 2019, p. 1)
The vantage point is the outlook that population growth will stop sometime. This will be a challenge for “the current global economic model of population growth–led demand,” (Groen, 2019, p. 2). Thus, while it also views it as being necessary for ecological reasons, the paper is built rather on the conviction that “[a]s the world races towards a population equilibrium, widely held to occur later this century, a point of zero population growth and arguably zero economic growth appears inevitable.” (Groen, 2019, p. 2)
While there are many interesting thoughts, the paper does not really contain any definite answers, only very general pleas for further research.</t>
  </si>
  <si>
    <t>It is a literature review (I think this counted as empirical quali)</t>
  </si>
  <si>
    <t>They view Covid-19 as a reset to an overheated economy and “explore the prefiguration of a ‘reset’ underlined by the principles of degrowth through Buen Vivir” (Everingham and Chassagne, 2020, p. 4) “In the context of tourism, we wish to explore the opportunities might such a reset have on destructive forms of travel that neither benefit local natural environments nor host communities themselves.” (Everingham and Chassagne, 2020, p. 4)</t>
  </si>
  <si>
    <t>A case study on an alliance between degrowth and environmental justice movement in Croatia. This highlights particularities of applying degrowth in a semi-peripheral context: degrowth advocates must think about a strategy of how to transform the current system.
People are more positive with regard to its environmental rather than its socialredistributive aspect
Method: semi-structured interviews
“What seems to be required is for degrowth theory to explicitly propose a socio-metabolic alternative, materialist and radical enough to include the populous EJ movements of the Global South, coupled with different power relations and models of recognition and participation that would provide a common political platform for a globally relevant and locally tangible shift to just sustainability.” (Domazet and Ančić, 2019, p. 127)</t>
  </si>
  <si>
    <t>Ich finde dieser Artikel ist eigentlich zu weit weg um “core” zu sein</t>
  </si>
  <si>
    <t xml:space="preserve">Claudius
Key question: how can minimum thresholds for all people on the planet be ensured? The paper argues that the need for poor countries to improve upon their situation requires rich countries to reduce their biophysical footprints by 40-50%, which requires a different mode of living.
“in what follows i will build on O’Neill et  al.’s data to argue that it is theoretically possible to achieve a good life for all within planetary boundaries in poor nations by using existing policy options. However, the safe and just space framework requires de-growth strategies among rich nations and at an aggregate global level.” (Hickel, 2019, p. 20)
Several of the policy scenarios are very utopian, but the paper puts the relation between North and South at centre stage.
Methodologically, however, the approach seems problematic, since it does not consider the mechanisms through which income - or the ability to meet certain demands - gets generated, and only operates with correlations
“When it comes to achieving a good life for all within planetary boundaries, poor nations are the ‘easy’ part. it is rich nations that present the real challenge. F” (Hickel, 2019, p. 30)
</t>
  </si>
  <si>
    <t>Not sure about the narrative; it is also about trade-offs and conflicts</t>
  </si>
  <si>
    <t>Theoretical but formal model, so we might either make a new category or make transparent in the text that this is the only (?) formal model, the other papers in 'theoretical' category are rather conceptual</t>
  </si>
  <si>
    <t>Evtl eher wieder in non-core relevant verschieben?</t>
  </si>
  <si>
    <t>put into core; check case study methods (interviews?)</t>
  </si>
  <si>
    <t>drop entirely from our sample because not really in line with core tenets of the degrowth literature (weird population determinism)</t>
  </si>
  <si>
    <t>generally see it as aligned: degrowth principles work well with buen vivir principles in tourism</t>
  </si>
  <si>
    <t>drop from entire sample</t>
  </si>
  <si>
    <t>gives great importance to "local resistance to mining projects at the peripheries" (p. 10) as a degrowth perspective on metal production &amp; demand.</t>
  </si>
  <si>
    <t>Vantage point is the scarcity of ressources, especially metals, which have been essential for economic development. 
“The absolute limitation of metal production that will probably be reached in the near future for crucial metals such as copper represents a historically new challenge for the debate on regulation (see also Zittel and Exner 2013).” (Exner et al., 2015, p. 8)</t>
  </si>
  <si>
    <t>Core_Final</t>
  </si>
  <si>
    <t>Including those that were "put into core"</t>
  </si>
  <si>
    <t>Total nb of articles passed to second round</t>
  </si>
  <si>
    <t>Total nb of articles excluded</t>
  </si>
  <si>
    <t>Test Sep:</t>
  </si>
  <si>
    <t>What about the new articles?</t>
  </si>
  <si>
    <t>If core: narrative</t>
  </si>
  <si>
    <t>If core: methodology</t>
  </si>
  <si>
    <t>Cited references: assessment</t>
  </si>
  <si>
    <t>Relevant</t>
  </si>
  <si>
    <t>Irrelevant</t>
  </si>
  <si>
    <t>Buen Vivir: Today’s tomorrow</t>
  </si>
  <si>
    <t>Prosperity without growth?</t>
  </si>
  <si>
    <t>Buen Vivir, Degrowth and Ecological Swaraj: Alternatives to sustainable development and the Green Economy</t>
  </si>
  <si>
    <t>The Environmentalism of the Poor</t>
  </si>
  <si>
    <t>Degrowth: From theory to practice</t>
  </si>
  <si>
    <t>Degrowth: A vocabulary for a new era</t>
  </si>
  <si>
    <t xml:space="preserve">The Post-Development Dictionary agenda: Paths to the pluriverse. </t>
  </si>
  <si>
    <t>The Entropy Law and the Economic Process</t>
  </si>
  <si>
    <t>Decroissance: A Project for a Radical Transformation of Society</t>
  </si>
  <si>
    <t>The post-development reader</t>
  </si>
  <si>
    <t>Agreement</t>
  </si>
  <si>
    <t>Agreement on yes</t>
  </si>
  <si>
    <t>Agreement on no</t>
  </si>
  <si>
    <t>Share Yes Claudius</t>
  </si>
  <si>
    <t>Share Yes Birte</t>
  </si>
  <si>
    <t>Totals</t>
  </si>
  <si>
    <t>Agreement on yes (chance)</t>
  </si>
  <si>
    <t>Agreement on no (chance)</t>
  </si>
  <si>
    <t>Kappa</t>
  </si>
  <si>
    <t>Cohens Kappa</t>
  </si>
  <si>
    <t>This is a basic article about the concept of Buen Vivir, which is considered an intellectual achievement from Latin American people that possesses the potential to delineate an alternative to the concept of development that moves beyond Western cultural dominance.
The article is not particularly concerned about degrowth, but discusses the relation to Buen Vivir briefly (p. 446): “Words are not innocent, and the insistence to use degrowth is problematic in the Global South. A first reaction is to interpret degrowth as a call to reduce the consumption and means of life of the poor. BuenVivir is broader category, where degrowth is not an objective, but a consequence.” (Gudynas, 2011, p. 446)</t>
  </si>
  <si>
    <t>The paper is written from a GS, focusing on Buen Vivir as a central contribution from people from the GS</t>
  </si>
  <si>
    <t>A critique of the green economy concept, with a nice enumeration on p. 364-365; Buen Vivir, ecological Swaraj (RED) and degrowth are then discussed as more promising alternative; I found reading this - very theoretical - article to be very insightful. As many others, it stresses the complementarity between degrowth and other concepts from the GS, but also the danger of co-optation.
“Degrowth calls for a rejection of the obsession with economic growth as a panacea for the solution of all problems. It should not be interpreted in its literal meaning (decrease of GDP) because that phenomenon already has a name: it is called recession.” (Kothari et al., 2014, p. 368)
“[Degrowth] was born in the Global North, and it is being developed for that context, though the questioning of a one-way future consisting only of economic growth is also inspired by – and relevant for – the Global South (Demaria et al., 2013)” (Kothari et al., 2014, p. 368)</t>
  </si>
  <si>
    <t>A history-of-thought article, meant to re-construct and examine the “the main conceptual roots of Décroissance and its visions for a radical transformation of society” (Muraca, 2013, p. 147).
It considers decroissance as a concept that originates from Southern Europe, and used widely by Social Movements - interestingly just as, e.g., Buen Vivir was described in other articles.
It provides a detailed typology of degrowth movements, highlighting their heterogeneity.
The focus is on the movement, not its relation to the Global South; as one central inspiration, however, the article mentions post-development
In all, however, the paper does not deal with the GS enough to be considered relevant in our sense.</t>
  </si>
  <si>
    <t>If not core: central insights</t>
  </si>
  <si>
    <t>If not core: consideration of GS</t>
  </si>
  <si>
    <t>Already considered</t>
  </si>
  <si>
    <t>This is a popular book, which centers around different topics than degrowth in the GS, or GS-GN relations, although some arguments are relevant. They are, however, usually not very original, which is why I think this should not be part of the relevant sample.
“The Stern Review costs represent a cost to global GDP based on global emission reductions. For all sorts of reasons, the costs to advanced nations could and indeed should be considerably higher. In the first place, current emission levels are higher in richer nations, so there is further to go in terms of reductions. In addition, the historical responsibility for climate change rests firmly with the developed nations. Richer countries have a moral duty to be doing much more than poorer countries in achieving stabilization. This will have to include abating no” (Jackson, 2009, p. 84)</t>
  </si>
  <si>
    <t>This book is older, and some updates are available; while it does not mention degrowth at all, it is still relevant in many respects, due to its global perspective. However, since it is not explicitly about degrowth, I would put it only into the relevant sample, if not remove it completely and stick to the journal updates published later (e.g. Anguelovski, I., &amp; Martínez Alier, J. (2014). The ‘Environmentalism of the Poor’ revisited: Territory and place in disconnected glocal struggles. Ecological Economics, 102, 167–176)</t>
  </si>
  <si>
    <t>An important historical source, one of the forerunners of the degrowth movement (the book was published before event the very initial degrowth discourse kicked off); it might be interesting as a formal inspiration for more mathematical and quantitative contributions in the future, but then again, the GS is not of central concern here; thus, it is interested mainly from a history of ideas perspective, which is, however, not the main focus;</t>
  </si>
  <si>
    <t>This is one of the foundational work of post-development. This explains the many references, given the strong ties between degrowth and post-development we found; at the same time, it cannot be said to represent the degrowth discourse as such, and its main focus is different; the exact relationship between degrowth and post-development has been a more explicit subject in several publications part of the core or relevant sample</t>
  </si>
  <si>
    <t>take out of core again?</t>
  </si>
  <si>
    <t>Farewell to growth</t>
  </si>
  <si>
    <t>In defence of degrowth</t>
  </si>
  <si>
    <t>What is Degrowth? From an Activist Slogan to a Social Movement?</t>
  </si>
  <si>
    <t>Post-Growth in the Global South? Some Reflections from India and Bhutan</t>
  </si>
  <si>
    <t>Environmental Justice and Economic Degrowth: An Alliance between Two Movements</t>
  </si>
  <si>
    <t>“This Commentary makes three main claims. First, we suggest that “post-growth” is the combined theorization and application of degrowth, agrowth, steady-state economics and post-development – each one of these four notions having its own context of validity. Second,we argue that defined in this sense, post-growth is very much relevant to the global South. While the degrowth critique applies to the global middle and upper classes, irrespective of their location, an agrowth approach focusing on democratically defined targets applies to the global poor. […] Third, we put forth seven ways to think post-growth in the global South.” (Gerber and Raina, 2018, p. 5)</t>
  </si>
  <si>
    <t>it says it presents a case study, but it rather presents some generic information on Bhutan as an illustration rather than a full-fledged case study, hence I would call this theoretical</t>
  </si>
  <si>
    <t>One sub-chapter dedicated to GS. Narrative: DG ideas originate in the South; DG is about re-localization and economic autonomy - this applies to the South as well; North needs to de-growth to allow any sort of space for South; South should not get trapped into a growth/development path
“Paradoxically,the idea of de-growth was, in a sense, born in the South and, more specifically, in Africa. The project for an autonomous and economical society in fact emerged from the critique of development.” (p.65)
“Reducing Africa's ecological footprint (and GDP) is neither necessary nor desirable. But we should not therefore conclude that a growth society should be built there. De-growth concerns the countries of the South to the extent that they have committed themselves to building growth economies and that de-growth can prevent them from being trapped in the blind alley into which that adventure is leading them. Far from unreservedly singing the praises of the informal economy, I think that the societies of the South can, if there is still time, 'undevelop' themselves, or in other words avoid the obstacles that prevent them from realizing their full potential. First of all, it is clear that de-growth in the North is a precondition for the success of any form of alternative in the South.” (Latouche, 2009, p. 67)</t>
  </si>
  <si>
    <t>only mentioned once briefly</t>
  </si>
  <si>
    <t>Rather general overview article, but it does mention the South a couple of time and  frames DG w.r.t. GS:
class-based perspective: DG needs to happen in rich classes in North AND South
DG needs a reallocation between North and South and payment for historical debt (ecological and other)
DG as an ally of environmental justice movements in the South</t>
  </si>
  <si>
    <t>Also generally a rather generic article but contains some framings of DG w.r.t. GS;
stresses the culturalist critique origin stream of DG
coherence DG and postdevelopment narratives
allowing the south to grow (in terms of material and energy flows)
DG as anti-economics or anti-economism; lack of technical work
potentials for alliances mentioned again</t>
  </si>
  <si>
    <t>Again another general introduction that includes some framing of DG w.r.t. GS:
stresses the culturalist (and as a first) origin of DG, and ecol econ steady state perspective was rather merged with that
demands leaving space for the South to grow
but still says it needs development alternatives for the south developed by the south
alliance EJ movements and environmentalism of the poor</t>
  </si>
  <si>
    <t>Article seems somewhat all over the place but does contain some framings of DG w.r.t. GS:
mentions environmental debt and ecologically unequal exchange; debt should be repaid or at least not deepened
“obvious alliance" (p.65) between degrowth (which was then a small social movement in France and Italy) and EJ movements in the South</t>
  </si>
  <si>
    <t>Focus on this single chapter, refer to Birte's comments on the cultural origins and relations to Post-Development</t>
  </si>
  <si>
    <t>An edited volume, which also contains two short section on Buen Vivir and Ubuntu. It is meant to clarify the basic concepts, intellectual roots, and potential futures for the degrowth movement. And while it touches upon concepts concerning the GS, it is not geared towards a thorough analysis of it, which is why I would consider it to be not relevant to the present endeavor.
I think we can mention that Ubuntu etc are mentioned as alliances and the framing you copy pasted below
“A frequent criticism to the degrowth proposal is that it is applicable only to the overdeveloped economies of the Global North. The poorer countries of the Global South still need to grow to satisfy basic needs. Indeed, degrowth in the North will liberate ecological space for growth in the South. Poverty in the South is the outcome of the exploitation of its natural and human resources at low cost by the North. Degrowth in the North will reduce the demand for, and the prices of, natural resources and industrial goods, making them more accessible to the developing South. However, degrowth should be pursued in the North, not in order to allow the South to follow the same path, but first and foremost in order to liberate conceptual space for countries there to find their own trajectories to what they define as the good life. In” (D'Alisa et al., 2015, p. 33)</t>
  </si>
  <si>
    <t>It is strategically relevant since it calls Ubuntu et al as allies</t>
  </si>
  <si>
    <t>Not explicitly written from a degrowth perspective; but it has a huge impact on the community, so it is relevant</t>
  </si>
  <si>
    <t>Cited reference analysis</t>
  </si>
  <si>
    <t>Articles in the cited rerference category</t>
  </si>
  <si>
    <t>Articles that were already part of the sample</t>
  </si>
  <si>
    <t>Articles considered core contributions</t>
  </si>
  <si>
    <t>Articles considered relevant (but not core) contributions</t>
  </si>
  <si>
    <t>Articles that were considered irrelevant</t>
  </si>
  <si>
    <t>Overall summary</t>
  </si>
  <si>
    <t>Papers considered</t>
  </si>
  <si>
    <t>Papers removed in first stage</t>
  </si>
  <si>
    <t>Papers removed in second stage</t>
  </si>
  <si>
    <t>Sample of core contributions</t>
  </si>
  <si>
    <t>Total relevant articles</t>
  </si>
  <si>
    <t>Sample of relevant papers (including core)</t>
  </si>
  <si>
    <t>Papers that are relevant, but not core</t>
  </si>
  <si>
    <t>Publication Year</t>
  </si>
  <si>
    <t>Authors</t>
  </si>
  <si>
    <t xml:space="preserve">Latouche, S </t>
  </si>
  <si>
    <t>Escobar, A</t>
  </si>
  <si>
    <t>Kallis, G</t>
  </si>
  <si>
    <t>Martinez-Alier, J</t>
  </si>
  <si>
    <t>Demaria F; Schneider, F; Sekulova, F;Martinez-Alier, J</t>
  </si>
  <si>
    <t>Martinez-Alier J; Pascual, U; Vivien, F-D; Zaccai, E</t>
  </si>
  <si>
    <t>Schneider F; Kallis, G; Martinez-Alier, J</t>
  </si>
  <si>
    <t>Gerber J-F; Raina, R</t>
  </si>
  <si>
    <t>Gudynas, E</t>
  </si>
  <si>
    <t>Jackson, T</t>
  </si>
  <si>
    <t>Kothari, A; Demaria, F; Acosta, A</t>
  </si>
  <si>
    <t>Sekulova, F; Kallis, G; Rodríguez-Labajos, B; Schneider, F</t>
  </si>
  <si>
    <t>D'Alisa, G; Demaria, F; Kallis, G</t>
  </si>
  <si>
    <t>Demaria, F; Kothari, A</t>
  </si>
  <si>
    <t>Georgescu-Roegen, N</t>
  </si>
  <si>
    <t>Muraca, B</t>
  </si>
  <si>
    <t>Rahnema, M; Bawtree, V</t>
  </si>
  <si>
    <t>Source Title</t>
  </si>
  <si>
    <t>Addresses</t>
  </si>
  <si>
    <t>Affiliations</t>
  </si>
  <si>
    <t>ECOLOGICAL ECONOMICS</t>
  </si>
  <si>
    <t>ENVIRONMENTAL VALUES</t>
  </si>
  <si>
    <t>JOURNAL OF CLEANER PRODUCTION</t>
  </si>
  <si>
    <t>CAPITALISM NATURE SOCIALISM</t>
  </si>
  <si>
    <t>DEVELOPMENT</t>
  </si>
  <si>
    <t>MONOGRAPH</t>
  </si>
  <si>
    <t>EDITED VOLUME</t>
  </si>
  <si>
    <t>[Latouche, S] University of Paris-Sud, Paris, France</t>
  </si>
  <si>
    <t>[Escobar, Arturo] Univ N Carolina, Dept Anthropol, Chapel Hill, NC 27599 USA; [Escobar, Arturo] Univ Valle, Grp Invest Nac Cultura Memoria, Cali, Colombia</t>
  </si>
  <si>
    <t>[Kallis, Giorgos] Univ Autonoma Barcelona, ICTA, Barcelona 08193, Spain; [Kallis, Giorgos] ICREA, Catalonia, Spain</t>
  </si>
  <si>
    <t>[Demaria, Federico] Univ Autonoma Barcelona, Res &amp; Degrowth, Inst Ciencia &amp; Tecnol Ambientals, Campus UAB, E-08193 Barcelona, Spain; [Schneider, F] Univ Autonoma Barcelona, ICTA, Barcelona 08193, Spain; [Sekulova, Filka] Univ Autonoma Barcelona, ICTA, Bellaterra 08193, Spain; [Martinez-Alier, Joan] Univ Autonoma Barcelona, ICTA, Barcelona 08193, Spain</t>
  </si>
  <si>
    <t>[Martinez-Alier, Joan] Univ Autonoma Barcelona, ICTA, Barcelona 08193, Spain; [Pascual, Unai] Univ Cambridge, Dept Land Econ, Cambridge CB2 1TN, England; [Vivien, Franck-Dominique] Univ Reims, Dept Econ, Reims, France; [Zaccai, Edwin] Univ Libre Bruxelles, Inst Environm Management &amp; Land Planning, B-1050 Brussels, Belgium</t>
  </si>
  <si>
    <t>[Schneider, F] Univ Autonoma Barcelona, ICTA, Barcelona 08193, Spain; [Kallis, Giorgos] ICREA, Barcelona, Spain; [Kallis, Giorgos] Univ Autonoma Barcelona, ICTA, Barcelona 08193, Spain; [Martinez-Alier, Joan] Univ Autonoma Barcelona, ICTA, Barcelona 08193, Spain</t>
  </si>
  <si>
    <t>[Gerber J-F] International Institute of Social Studies, 2518AX The Hague, Netherlands; [Raina, R] Shiv Nadar University, Gautam Buddha Nagar, Uttar Pradesh 201314, India</t>
  </si>
  <si>
    <t>[Martinez-Alier, Joan] Univ Autonoma Barcelona, ICTA, Barcelona 08193, Spain</t>
  </si>
  <si>
    <t>[Gudynas, E] CLAES Centro Latino Americano de Ecologia Social, Montevideo, Uruguay</t>
  </si>
  <si>
    <t>[Jackson, T] University of Surrey, Surrey, England</t>
  </si>
  <si>
    <t>[Demaria, Federico] Univ Autonoma Barcelona, Inst Environm Sci &amp; Technol, Res &amp; Degrowth, Barcelona, Spain; [Kothari, Ashish] Kalpavriksh Environm Act Grp, Pune, Maharashtra, India; [Acosta, A] Facultad de Ciencias, Pontificia Universidad Javeriana, Bogota, Colombia</t>
  </si>
  <si>
    <t>[Sekulova, Filka] Univ Autonoma Barcelona, ICTA, Bellaterra 08193, Spain; [Kallis, Giorgos] ICREA, Barcelona, Spain; [Kallis, Giorgos] Univ Autonoma Barcelona, ICTA, Barcelona 08193, Spain; [Rodriguez-Labajos, B]; [Schneider, F] Univ Autonoma Barcelona, ICTA, Barcelona 08193, Spain</t>
  </si>
  <si>
    <t>[D'Alisa, G] Univ Autonoma Barcelona, ICTA, Barcelona 08193, Spain; [Demaria, Federico] Univ Autonoma Barcelona, Inst Environm Sci &amp; Technol, Res &amp; Degrowth, Barcelona, Spain; [Kallis, Giorgos] ICREA, Barcelona, Spain; [Kallis, Giorgos] Univ Autonoma Barcelona, ICTA, Barcelona 08193, Spain</t>
  </si>
  <si>
    <t>[Demaria, Federico] Univ Autonoma Barcelona, Inst Environm Sci &amp; Technol, Res &amp; Degrowth, Barcelona, Spain; [Kothari, Ashish] Kalpavriksh Environm Act Grp, Pune, Maharashtra, India</t>
  </si>
  <si>
    <t>[Georgescu-Roegen, N] Vanderbilt Univ, in Nashville, Tennessee, USA</t>
  </si>
  <si>
    <t>[Muraca, B] Oregon State University, Oregon, USA</t>
  </si>
  <si>
    <t>[Rahnema, M] American University in Paris, Paris, France; [Bawtree, V] World is Not for Sale, Provence, France</t>
  </si>
  <si>
    <t>Crisis, liminality and the decolonization of the social imaginary</t>
  </si>
  <si>
    <t>The decolonization of the social imaginary has been proposed as an important dimension of the transition towards a degrowth society. However, although omnipresent in the degrowth literature, the terms social imaginary and social imaginary significations have not been adequately explained. This creates a level of mystification that limits the analytical value of the degrowth framework. In addition, there is very little theoretical work on how actual social imaginaries can be decolonized and transformed. This paper first tries to clarify those concepts. Subsequently, it develops a theoretical framework for explaining such transitions of the imaginary. In developing this framework, the paper focuses on moments of crisis, since crises have been historically associated with change and transition. It argues that crises are important because they destabilize social imaginaries and open up a stage of suspension-a liminal stage-in which the rise of new social practices can facilitate the emergence of new social imaginary significations and institutions that can contribute to the alteration of the social imaginary at large. The paper draws on case studies related to the Greek crisis, the biggest ever faced by a country of the Global North after the Second World War.</t>
  </si>
  <si>
    <t>Beyond the nation-state narrative: an empirical inquiry into the cross-country and cross-income-group carbon consumption patterns</t>
  </si>
  <si>
    <t>The concern for inequality, growth and development is undoubtedly crucial in the context of climate change mitigation and adaptation. However, most studies either rely on the nation-state estimates of carbon emissions to propose a uniform nation-wide growth (or degrowth) strategy, or they tailor the method to assess the inequality of one country at a time, making a cross-country cross-income comparison difficult. To fill this analytical gap, we synthesize the existing methods of emission calculations and calculate the level of carbon emissions associated with given income deciles of household consumption in five countries, namely China, Germany, India, the UK and USA. We find that the within-country inequality varies among countries, with the ratio between the top and bottom income deciles ranging from three to nine at the household level. We also find that the carbon emissions of the top income group in urban China is almost comparable to that of their peer group in the US, UK and Germany. Based on these results, we discuss the use of the remaining global carbon budget in the context of development and inequality.</t>
  </si>
  <si>
    <t>Scientists' warning against the society of waste</t>
  </si>
  <si>
    <t>The metabolism of contemporary industrialized societies, that is their energy and material flows, leads to the overconsumption and waste of natural resources, two factors often disregarded in the global ecological equation. In this Discussion article, we examine the amount of natural resources that is increasingly being consumed and wasted by humanity, and propose solutions to reverse this pattern. Since the beginning of the 20th century, societies, especially from industrialized countries, have been wasting resources in different ways. On one hand, the metabolism of industrial societies relies on non-renewable resources. On the other hand, yearly, we directly waste or mismanage around 78% of the total water withdrawn, 49% of the food produced, 31% of the energy produced, 85% of ores and 26% of non-metallic minerals extracted, respectively. As a consequence, natural resources are getting depleted and ecosystems polluted, leading to irreversible environmental changes, biological loss and social conflicts. To reduce the anthropogenic footprint in the planet, and live in harmony with other species and ourselves, we suggest to shift the current economic model based on infinite growth and reduce inequality between and within countries, following a degrowth strategy in industrialized countries. Public education to reduce superfluous consumption is also necessary. In addition, we propose a set of technological strategies to improve the management of natural resources towards circular economies that, like ecosystems, rely only upon renewable resources. (c) 2021 The Authors. Published by Elsevier B.V. This is an open access article under the CC BY-NC-ND license (http:// creativecommons.org/licenses/by-nc-nd/4.0/).</t>
  </si>
  <si>
    <t>Sustainability in a global circular economy: Insights on consumer price sensitivity</t>
  </si>
  <si>
    <t>Circular economy (CE) is seen as a way of achieving global sustainability. This study demonstrates how consumer decisions, particularly in relation to price sensitivity, have a significant influence on CE adoption and therefore on global sustainability. An integrated planetary model representing the world through 15 ecological-industrial compartments is considered. The functioning of the model is governed by food web dynamics and a macro-economic model. A circulation industry compartment recycles used products going to waste. The consumer price sensitivity for the circulated goods is captured by considering the consumers' cumulative CE participation (CCEP). Different CCEP patterns are studied for a variety of consumption increase rates. The results show that greater preference for circulated goods avoided system collapse, and corresponding CCEP patterns identify the sustainable zone (TSZ). A parametric study of combinations of CCEP patterns and consumption growth rates showed that with the higher consumption growth rate (four to six times linear increase of consumption over simulation horizon), the TSZ shrinks (50%). Moreover, at higher consumption growth rates, more economic incentives are required to obtain a similar ecosystem response. Finally, at a very high level of CE adoption, the overall population becomes less wealthy. Thus, preventing the consumption growth rather than promoting the CE through subsidies is more desirable from economic and ecological perspectives.</t>
  </si>
  <si>
    <t>Biodiversity conservation in a post-COVID-19 economy</t>
  </si>
  <si>
    <t>The impacts of the COVID-19 pandemic extend to global biodiversity and its conservation. Although short-term beneficial or adverse impacts on biodiversity have been widely discussed, there is less attention to the likely political and economic responses to the crisis and their implications for conservation. Here we describe four possible alternative future policy responses: (1) restoration of the previous economy, (2) removal of obstacles to economic growth, (3) green recovery and (4) transformative economic reconstruction. Each alternative offers opportunities and risks for conservation. They differ in the agents they emphasize to mobilize change (e.g. markets or states) and in the extent to which they prioritize or downplay the protection of nature. We analyse the advantages and disadvantages of these four options from a conservation perspective. We argue that the choice of post-COVID-19 recovery strategy has huge significance for the future of biodiversity, and that conservationists of all persuasions must not shrink from engagement in the debates to come.</t>
  </si>
  <si>
    <t>Can Sustainable Development Save Mangroves?</t>
  </si>
  <si>
    <t>The Earth is warming, ecosystems are being overexploited, oceans are being polluted, and thousands of species are going extinct-all fueled by the need for a permanent increase in production for more consumerism and development. Business as usual continues untouched, while increasing attention has been given to the sustainable development concept. Despite their importance as life supporting ecosystems, forests, oceans, and wetlands are being destroyed at an accelerating rate. The conservation and restoration of mangroves, for example, are also vital for the planet to face catastrophic global warming. Based on a non-systematic literature review, we address how true mangrove conservation is incompatible with so-called sustainable development. We turn to the urgent changes needed to avoid environmental and societal collapse, promoted by the Western economic development paradigm, and address why the sustainable development approach has failed to stop environmental degradation and protect resources for next generations. Proposed solutions involve the rejection of the capital-oriented, nature-predatory systems, degrowth, a deep transformation of our energy matrix, and a shift in our nutrition to lower levels of the food chain. These are based on a profound sense of responsibility over the planet, respecting all life forms, ecosystem dynamics, and life sustaining properties of the biosphere.</t>
  </si>
  <si>
    <t>Sustainability and Employability in the Time of COVID-19. Youth, Education and Entrepreneurship in EU Countries</t>
  </si>
  <si>
    <t>This paper aims to identify several changes in the labor market structure in COVID-19 pandemic times. The context of the research is represented by the influence of the COVID-19 pandemic in the economic field, especially at the labor market level. This difficult situation could generate a negative impact in the sphere of traditional jobs and economic sectors. The main challenge for sustainable development in this new global situation is represented by human sustainability. Related to human sustainability, we emphasized the role played by the labor market and employability in mantling an optimal function at the social and economic level. For measuring the impact of the COVID-19 pandemic in the economic sphere, we used a quantitative design based on descriptive and inferential statistics. The research variables are represented by unemployment rates in the EU-28, employability rates, educational levels, gender, economic growth, labor mobility, material deprivation, economic freedom, and human development indicators. Empirical findings present the situation of a deep economic crisis generated by economic degrowth and by high levels of unemployment rates in the EU-28. Moreover, we have observed several predictors of employability in the new pandemic context as: material deprivation by age (in the field of young people), employment rate by education (tertiary education), and economic freedom. Another important finding is related to the gender perspective. Statistical correlations estimate a positive linear correlation between gender (women) and low rates of employability in the EU-28. All these empirical results could prove valuable for scholars interested in the relations between employability and sustainability and for political decision makers involved in the effort of reducing the negative effects of the COVID-19 pandemic within national and trans-national economic systems.</t>
  </si>
  <si>
    <t>not about degrowth &amp; GS relations</t>
  </si>
  <si>
    <t>not about degrowth</t>
  </si>
  <si>
    <t>maybe 2 paragraphs relevant, but degrowth only mentioned 2x</t>
  </si>
  <si>
    <t>not about GS</t>
  </si>
  <si>
    <t>Decolonizing degrowth in the post-development convergence: Questions, experiences, and proposals from two Indigenous territories</t>
  </si>
  <si>
    <t>A growing coalition of degrowth scholar-activist(s) seeks to transform degrowth into an interdisciplinary and international field bridging a rising network of social and environmental justice movements. We offer constructive decolonial and feminist critiques to foster their productive alliances with multiple feminisms, Indigenous, post-development and pluriversal thought and design (Escobar, 2018), and people on the ground. Our suggested pathway of decolonial transition includes re-situating degrowth relative to the global south and to Indigenous and other resistance movements. We see this decolonial degrowth as a profoundly material strategy of recovery, renewal, and resistance (resurgence) through practices of re-rooting and re-commoning. To illustrate what we mean by resurgence we draw from two examples where people are engaged in ongoing struggles to protect their territories from the impacts of rampant growth-Zapatista and allied Indigenous groups in Mexico, and three Adivasi communities in the Attappady region of southern India. They are building economies and ecologies of resurgence and simultaneous resistance to growth by deterritorialization. We argue that a decolonized degrowth must be what the growth paradigm is not, and imagine what does not yet exist: our separate and collective socio-ecological futures of sufficiency and celebration in the multiple worlds of the pluriverse. Together, the two cases demonstrate pathways to autonomy, sufficiency, and resurgence of territories and worlds, through persistence, innovation, and mobilization of traditional and new knowledges. We offer these as teachers for the transition to decolonial degrowth.</t>
  </si>
  <si>
    <t>Jin-jiyan-azadi. Matristic culture and Democratic Confederalism in Rojava</t>
  </si>
  <si>
    <t>This article explores the significance of Jineoloji, an emancipatory praxis elaborated by the Kurdish Women's Movement, for contemporary degrowth and pluriverse politics. Considering Jineoloji as the most original dimension of the Democratic Confederalist model of government in Northern and Eastern Syria (compared to other revolutionary projects), the article contributes to recent debates around the central place of depatriarchization in pluriverse debates. In the first part, we highlight a renewed interest in matriarchy, which has emerged at the intersection of ecofeminist with post-development and degrowth thought, noting how this resonates with the rediscovery of Mesopotamia's matristic culture, which has been key to Democratic Confederalism and its radical critique of capitalist modernity and the nation State. We also highlight the inherent contradictions of the matristic model and formulate the question whether, and under what conditions, it bears potential for emancipatory political ecologies. The second part briefly describes the article's sources and method, namely militant ethnography carried out with the Kurdish Women's Movement, both in Rojava and in the European diaspora, cross-referenced with an analysis of some key texts of Jineoloji. The third part investigates the process by which the matristic perspective is being currently performed in Rojava through Jineoloji: a pedagogy for women's self-defense, the autonomous re-appropriation of communalist and ecological praxis, and men's liberation from hegemonic masculinity. We conclude that Jineoloji does not configure as a model of society to be recovered from a pre-patriarchal age, but as an original tool for liberating social potential towards gender, decolonial and ecological revolutions.</t>
  </si>
  <si>
    <t>Envisioning just transformations in and beyond the EU bioeconomy: inspirations from decolonial environmental justice and degrowth</t>
  </si>
  <si>
    <t>The European Union (EU) is adhering to decarbonization of its economy to tackle what is narrowly framed as 'environmental issues' of our socioecological and civilizational crises-including, but not limited to, climate change and biodiversity loss. A shift to bio-based economy (bioeconomy) is an important component of this effort. This paper applies theoretical ideas from decolonial environmental justice and degrowth, placed in the wider context of transformations, to analyse the EU bioeconomy policy within the global context, and to draw lessons and recommendations for just transformations in the EU bioeconomy policy. I identify five dominant logics and approaches in the EU bioeconomy that act as barriers for just transformations and propose alternative ones that can support such transformations. Barriers and alternatives include (1) framing 'nature' as a resource and service provider for humans, who are seen as separate from nature, and the need to abandon human-nature duality; (2) dominance of economic green growth and technoscientific policy solutions, and the need to place planetary justice at the centre of tackling socioecological crises; (3) a limited approach to justice, and the need to act upon climate and epistemic justice, including self-determination and self-governing authority; (4) the EU's ambition for global leadership and competitiveness in global bioeconomic markets and governance, and the need to redefine global governance towards partnerships based on the principles of solidarity, mutual respect, reconciliation and redistribution of power and wealth; (5) hegemonic politico-economic structures and actor coalitions in charge of the EU bioeconomy, and the need for decentralized bottom-up leadership coalitions that promote direct democracy, local autonomy and sovereignty beyond state. I conclude with reflections on the politics of change and risks of co-optation, with a hope to inspire decolonial and just socioecological transformations in and beyond bioeconomy.</t>
  </si>
  <si>
    <t>10.1177/2514848618819478</t>
  </si>
  <si>
    <t>10.1007/s11625-022-01099-x</t>
  </si>
  <si>
    <t>10.1007/s11625-022-01091-5</t>
  </si>
  <si>
    <t>The EU bioeconomy reforms are inconsistent with ideas of degrowth and post-colonial studies</t>
  </si>
  <si>
    <t>Focuses on how the concept of Jineolojî from Mesopotania can be used for a dep-patriachy, which is argued to be essential for the degrowth movement</t>
  </si>
  <si>
    <t>This paper was motivated by the “First South/North International Degrowth Encounter in Mexico City and the linked 15th Meeting of the International Society for Ecological Economics in Puebla, Mexico in September 2018” (Nirmal and Rocheleau, 2019, p. 466)
The paper is written from an indigenous perspective, criticizing the Western/Norther dominance in the degrowth movement
It is HARDCORE ethnographic
“The most cogent social, political, and ecological critiques of degrowth note the individualistic nature of voluntary simplicity couched as personal choice.” (Nirmal and Rocheleau, 2019, p. 467)</t>
  </si>
  <si>
    <t>J</t>
  </si>
  <si>
    <t>Maximova, J</t>
  </si>
  <si>
    <t>Maximova, Jurmila</t>
  </si>
  <si>
    <t>From Rights to Duties and Responsibilities: A Challenge for Contemporary Democracies</t>
  </si>
  <si>
    <t>LOGOS-VILNIUS</t>
  </si>
  <si>
    <t>English</t>
  </si>
  <si>
    <t>Article</t>
  </si>
  <si>
    <t>rights; duties; responsibility; values; democracy; global environmental crisis</t>
  </si>
  <si>
    <t>In the paper, the author assumes that the concept of human and civil rights, as established in democratic societies today, represents a suitable starting point for reflecting on the crisis of political and economic systems in terms of various forms of current environmentalism. The paper aims to identify the relationship between rights and duties in current democratic societies, highlighting the need to reassess how societies set values in the context of the environmental crisis that humanity is facing. A balanced emphasis not only on rights but also on corresponding duties and global responsibilities for the next generations is a prerequisite for such a change. One of the numerous alternatives emerging today in the context of rethinking the establishment of social and political systems in democracies is the concept of degrowth which was developed at the beginning of the 21st century and is based on reducing economic growth. In terms of methodology, the paper employs a method of philosophical and conceptual analysis of key categories as well as further discussion of the subject matter.</t>
  </si>
  <si>
    <t>[Maximova, Jurmila] Constantine Philosopher Univ Nitra, Fac Arts, Dept Gen &amp; Appl Eth, Nitra, Slovakia</t>
  </si>
  <si>
    <t>Constantine the Philosopher University in Nitra</t>
  </si>
  <si>
    <t>Maximova, J (corresponding author), Constantine Philosopher Univ Nitra, Fac Arts, Dept Gen &amp; Appl Eth, Nitra, Slovakia.</t>
  </si>
  <si>
    <t>jmaximova@ukf.sk</t>
  </si>
  <si>
    <t>Slovak Research and Development AgencySlovak Research and Development Agency [APVV-10-0116]; Science Grant Agency project VEGA [2/0072/21]</t>
  </si>
  <si>
    <t>This work was supported by the Slovak Research and Development Agency under the contract No. APVV-10-0116. This work was supported by the Science Grant Agency project VEGA 2/0072/21.</t>
  </si>
  <si>
    <t>LOGOS</t>
  </si>
  <si>
    <t>VILNIUS</t>
  </si>
  <si>
    <t>LAISVES PR 60, VILNIUS, LT-05120, LITHUANIA</t>
  </si>
  <si>
    <t>Logos</t>
  </si>
  <si>
    <t>10.24101/logos.2021.80</t>
  </si>
  <si>
    <t>Humanities, Multidisciplinary</t>
  </si>
  <si>
    <t>Arts &amp; Humanities - Other Topics</t>
  </si>
  <si>
    <t>WOS:000766265100010</t>
  </si>
  <si>
    <t>A history of thought piece written from a postcolonial perspective, but not a particularly well-written one, in my view. Main take away was: there is a danger that concepts such as BuenVivir run as “raw material” to the GN, and are then “processed” to fit into Northern concepts, such as Degrowth. At the same time, the author is also positive: “although the threat of co-optation and mimesis is real, through continued dialogue it may be possible to overcome it.” (Nourani Rinaldi, 2022, p. 251); in all more part of a Postdevelopment rather than degrowth discourse</t>
  </si>
  <si>
    <t>DEGROWTH AND BUENVIVIR, CONVERGING PARADIGMS? DEBATES ON THE POST-DEVELOPMENT IN EUROPE AND LATIN AMERICA</t>
  </si>
  <si>
    <t>Debates on post-development continue to occupy a prominent place both within the academic and social spheres. Within this context, post-development approaches such as Buen Vivir - which emerged in Andean America - and degrowth - originating initially in Europe and specifically in France are usually treated as equivalent proposals that share the same ground and represent similar alternatives. This work, interrogating the relevant literature on both approaches, investigates the reality of this assumption, analyzing the scope of possible convergences and/or divergences between them.</t>
  </si>
  <si>
    <t>November</t>
  </si>
  <si>
    <t>Sustainability marketing beyond sustainable development: towards a degrowth agenda</t>
  </si>
  <si>
    <t>Drawing on ecological economics, post-development studies, and political ecology, this paper argues that sustainable development notions have run their course within sustainability marketing debates and proposes degrowth as an alternative framework to steer disciplinary debates in new directions. We chart unexplored territory, offering sustainability marketing scholars tools to navigate degrowth-minded policies, transformative frameworks, and business models. In doing so, our work contributes to existing sustainability marketing debates in three ways: first, we respond to the paucity of studies engaging with the political economy of sustainability marketing. Second, we make visible the tensions and contradictions that arise as marketers seek to reconcile imperatives of economic growth and sustainability. Finally, we foreground degrowth as an emerging sustainability proposition, with potential for inspiring the radical set of transformations required to avert catastrophic climate change and keep global temperatures well below +2 degrees C (relative to pre-industrial levels), as pledged in the Paris Agreement.</t>
  </si>
  <si>
    <t>10.1080/0267257X.2022.2084443</t>
  </si>
  <si>
    <t>No reference to Global South</t>
  </si>
  <si>
    <t>THE TRANS-DEVELOPMENT AS MANIFESTATION OF THE TRANS-MODERNITY. BEYOND SUBSISTENCE, DEVELOPMENT AND POST-DEVELOPMENT</t>
  </si>
  <si>
    <t>In the XXI century four different worldviews coexist, pre-modernity, modernity, post-modernity and trans-modernity, each of which corresponds to a paradigm of welfare, subsistence, development, post-development and trans development. In this paper we analyzed the four worldviews and the four paradigms and we notes as trans-modernity is the result of the synthesis between pre-modernity, modernity and post-modernity and as trans-development is the result of the synthesis between subsistence, development and post-development. In addition we define such concepts and degrowth and good living concepts that we consider as manifestations of trans-development, and we exemplify its praxis in the eco-village Findhorn and the indigenous community of Sarayaku.</t>
  </si>
  <si>
    <t>Decolonial feminisms and degrowth</t>
  </si>
  <si>
    <t>Degrowth has become a major topic of interdisciplinary scholarship and practice that critiques the ideology of growth, reimagining social and economic relations and measures of well-being outside economic rationality. While the movement engages with gender politics peripherally in coalition with feminist schools of thought and activist groups, e.g., the feminisms and degrowth alliance, I argue the politics of gender, race, and labor are fundamentally tied to the development of a modern capitalist global system and therefore must be central in the understanding and praxis of non-capitalist alternatives. In this article, I examine how a decolonial feminist approach can address this condition by challenging the epistemes and ontologies that constitute modern colonial systems of power and furthering plural understandings and practices of being, seeing, and knowing across the North-South divide. By engaging in decolonial feminist praxis, degrowth stands to better address, dislodge, and reimagine the elements and relations that maintain an ideology of growth, building instead towards a stronger coalition across movements that encourages socially just and ecologically sustainable futures.</t>
  </si>
  <si>
    <t>10.1016/j.futures.2022.102902</t>
  </si>
  <si>
    <t>Whose future is it anyway? Struggles for just energy futures</t>
  </si>
  <si>
    <t>This Special Issue addresses the challenges, claims, and contradictions in struggles for just energy futures. The eight articles share a critical position towards modernist assumptions and classical top-down approaches in the field of energy justice research. The authors draw on different empirical examples to discuss how energy futures are (and must be) the subject of conflict in societies. In analysing these conflicts, they focus on possible implementations of the just -transition concept, on the role of social movements and protest actors, and on the relevance of energy conflicts to the practice and theory of democracy.</t>
  </si>
  <si>
    <t>10.1016/j.futures.2022.103018</t>
  </si>
  <si>
    <t>Nur ein editorial</t>
  </si>
  <si>
    <t>Re-animalising wellbeing: Multispecies justice after development</t>
  </si>
  <si>
    <t>This article addresses contemporary socio-ecological crises by proposing a shift from the logics of protection-sacrifice that characterise developmentality, and by developing the idea of 're-animalisation' as a pathway to multispecies justice. The pursuit of 'development' has been a key hallmark of the modern idea of progress. Long-standing critiques of the socio-ecological and other adverse impacts of development have not made much headway in effecting meaningful change. Engaging with this impasse, I argue that specific zoopolitical notions of human wellbeing that are co-constitutive with developmentality are at the foundation of today's socio-ecological troubles and multispecies justice concerns. Bringing together post-development and animal studies scholarship, I discuss the twinned logics of protection-sacrifice that underlie the pursuit of human wellbeing at societal scales, and that have come to characterise more-than-human responses as well. I build on this, in conversation with environmental philosopher Val Plumwood and degrowth scholar Giorgos Kallis, to suggest that achieving multispecies justice requires a renewed focus on the human in the form of a fundamental re-placement of the social in the rest of the nature. To this end, I offer thought experiments on re-visioning wellbeing via an approach of 're-animalisation' to provoke reflection on crafting new foundations for equitable multispecies presents and futures.</t>
  </si>
  <si>
    <t>10.1177/00380261221084781</t>
  </si>
  <si>
    <t>Focus clearly different</t>
  </si>
  <si>
    <t>A Manifesto for (De) growth Disruptive (De)Growth Repository of Southern Ecosystems</t>
  </si>
  <si>
    <t>Hunguta formed after the open call for the 2019 Oslo Architecture Triennale, taking the Xitsonga word for 'decrease' as its name. The multidisciplinary collective engages with degrowth practices in the context of the Global South. The project in Sub-Saharan Africa - developed through months and in dialogue with local communities -, was transformed into an atlas exhibited in Oslo in 2019. Through images, diagrams, and photographs, the collective both tests and challenges degrowth principles in a manifesto on the dynamic repository of southern ecosystems. In doing so, the atlas questions the absolute viability and application of degrowth principles in territories subjected to exploitation and 'slow growth' over decades - if not centuries.</t>
  </si>
  <si>
    <t>Farmers' Markets as Resilient Alternative Market Structures in a Sustainable Global Food System: A Small Firm Growth Perspective</t>
  </si>
  <si>
    <t>A sustainable food system is a key target of the global Sustainable Development Goals (SDGs). The current global food system operates on market mechanisms that prioritise profit maximisation. This paper examines how small food businesses grow and develop within grassroot economies that operate on different market mechanisms. Focusing on artisan food producers and farmers' markets, this research highlights the potential of resilient, small-scale, diverse markets as pathways to sustainable food systems. An applied critical realist, mixed-methods study was conducted at a macro (Irish food industry), meso (farmers' markets in the region of Munster, Ireland) and micro (artisan food producers and their businesses) level. The resulting framework provides a post-growth perspective to sustainability, proposing that farmers' markets represent an alternative market structure to the dominant industrial market, organised on mechanisms where producers 'Mind what they make' and 'Make peace with enough'. In their resilience, these markets can provide pathways for structural change. This implies a call to action to reorientate policies targeting small food businesses to move beyond the concept of firms as profit-maximizing enterprises and to instead focus on a local food policy framework that reinforces the regional 'interstices' within which small food businesses operate to promote diversity, resilience and sustainability in the food system.</t>
  </si>
  <si>
    <t>10.3390/su141811626</t>
  </si>
  <si>
    <t>Insufficient consideration of GS</t>
  </si>
  <si>
    <t>National responsibility for ecological breakdown: a fair-shares assessment of resource use, 1970-2017</t>
  </si>
  <si>
    <t>Background Human impacts on earth-system processes are overshooting several planetary boundaries, driving a crisis of ecological breakdown. This crisis is being caused in large part by global resource extraction, which has increased dramatically over the past half century. We propose a novel method for quantifying national responsibility for ecological breakdown by assessing nations' cumulative material use in excess of equitable and sustainable boundaries. Methods For this analysis, we derived national fair shares of a sustainable resource corridor. These fair shares were then subtracted from countries' actual resource use to determine the extent to which each country has overshot its fair share over the period 1970-2017. Through this approach, each country's share of responsibility for global excess resource use was calculated. Findings High-income nations are responsible for 74% of global excess material use, driven primarily by the USA (27%) and the EU-28 high-income countries (25%). China is responsible for 15% of global excess material use, and the rest of the Global South (ie, the low-income and middle-income countries of Latin America and the Caribbean, Africa, the Middle East, and Asia) is responsible for only 8%. Overshoot in higher-income nations is driven disproportionately by the use of abiotic materials, whereas in lower-income nations it is driven disproportionately by the use of biomass. Interpretation These results show that high-income nations are the primary drivers of global ecological breakdown and they need to urgently reduce their resource use to fair and sustainable levels. Achieving sufficient reductions will likely require high-income nations to adopt transformative post-growth and degrowth approaches. Copyright (C) 2022 The Author(s). Published by Elsevier Ltd. This is an Open Access article under the CC BY-NC-ND 4.0 license.</t>
  </si>
  <si>
    <t>Deepening democracy for the governance toward just transitions in agri-food systems</t>
  </si>
  <si>
    <t>In this paper, we explore the relation between democracy and justice in governing agri-food transitions. We argue that a deeper understanding of democracy is needed to foster just transitions. First, we present a multi-dimensional understanding of justice in transitions and relate it to scholarship on democratizing transitions. Then, we argue that three paradigm shifts are required to overcome current unsustainable dynamics: (1) from expert toward pluralist understandings of knowledge; (2) from economic materialism toward post-growth strategies; and (3) from anthropocentrism toward reconnecting human-nature relationships. We explicate what these paradigm shifts entail for democratizing transitions from distributive, procedural, recognition and restorative justice perspectives. Finally, we highlight six challenges to institutionalizing deep democratic governance. These entail balancing tensions between: multiple justice dimensions, democracy and urgency, top-down and bottom-up directionalities, local and global scales, realism and idealism, and roles of incumbent scientific systems. This requires thoroughly rethinking transition studies' normative and democratic ambitions.</t>
  </si>
  <si>
    <t>10.1016/j.eist.2022.04.012</t>
  </si>
  <si>
    <t>Nascent structure memory erased in polymer stretching</t>
  </si>
  <si>
    <t>Stretching of semicrystalline polymer materials is fundamentally important in their mechanical performance and industrial processing. By means of dynamic Monte Carlo simulations, we compared the parallel stretching processes between the initially bulk amorphous and semicrystalline polymers at various temperatures. In the early stage of stretching, semicrystalline polymers perform local and global melting-recrystallization behaviors at low and high temperatures, while the memory effects occur upon global melting-recrystallization at middle temperatures. However, the final crystallinities, crystalline bond orientations, chain-folding probabilities, residual stresses, and crystallite morphologies at high enough strains appear as the same at each temperature, irrelevant to the initially amorphous and semicrystalline polymers, indicating that the common post-growth melting-reorganization processes determine the final products. In addition, both final products harvest the highest crystallinities in the middle temperature region because the postgrowth stage yields the vast nuclei followed with less extent of crystal growth in the low temperature region and few nuclei followed with large extent of crystal growth in the high temperature region. Our observations imply that a large enough strain can effectively remove the thermal history of polymers, similar to the thermal treatment at a high enough temperature; therefore, the fracture strength of semicrystalline polymers depends upon their final structures in stretching, not related to their nascent semicrystalline structures. Published under an exclusive license by AIP Publishing.</t>
  </si>
  <si>
    <t>10.1063/5.0083952</t>
  </si>
  <si>
    <t>Articulating system change to effectively and justly address the climate crisis</t>
  </si>
  <si>
    <t>Activists and world leaders increasingly call for bold climate action. Yet proposals remain far from the transformative systemic changes required. While many remain in denial that system change is necessary, others who call for system change fail to articulate what that change would entail. It is critical that the climate movement identifies and promotes specific strategies for change. Identifying synergistic proposals associated with ecosocialism and degrowth, we describe a set of policies, programs, and strategies that have the potential to justly minimize warming and that could become key demands of climate movement organizations attempting to influence governments in the Global North. While there are stigmas associated with ecosocialism and degrowth, the described strategies can be promoted without using these terms. Articulating specific strategies for system change is necessary to challenge the powerful actors and interests that continue to maintain the status quo and our current climate trajectory.</t>
  </si>
  <si>
    <t>10.1080/14747731.2022.2106040</t>
  </si>
  <si>
    <t>LAND AFTER LUXURY</t>
  </si>
  <si>
    <t>Land After Luxury's speculative project explores questions of restitution and agroeconomic growth in the context of (post)colonial Puerto Rico. An apparent sovereign territory, the Caribbean island continues to be subjected to forced degrowth, austerity measures, and legacies of extraction, including leisure spaces. Inherited from the plantation and agricultural appropriation logic after the U.S. invasion in 1898, the project considers the current golf course landscapes as symbolic places of colonial representation and offers agroecological and architectural interventions to support a sovereign form of localized growth.</t>
  </si>
  <si>
    <t>different idea of degrowth</t>
  </si>
  <si>
    <t>Economic Change as Cultural Change? The Economy for the Common Good as a Possible Enabler of a Culture of Mutual Connectedness</t>
  </si>
  <si>
    <t>The article analyzes the development of new post-capitalist practices with their possible effects on the transformation of self-images and self-conceptions using the example of the economy for the common good. To this end, the connection between the current subject order, the present social crises and the complex entanglement of the prevailing mode of production and life is explained. A socio-ecological transformation would therefore also have to be linked to the emergence of an alternative subject culture which is oriented towards cooperation and community. The Association of Common Good Economy (Verein der Gemeinwohl-Oekonomie) and common good-oriented companies are used in this research as a space to observe social-cultural practices and new forms and conventions of cooperation in their acceptance and dissemination. On the one hand, it shows that these companies, with their values based on cooperation, social and global justice and ecological responsibility, and with their participatory organizational structures, offer opportunities for countercultural practices and make utopias tangible, so that social change and self-change are being made possible on a small scale. On the other hand, by means of detailed examples the inconsistencies of social-cultural practices and the hybrid mixture of subject forms become clear and comprehensible in their specific context.</t>
  </si>
  <si>
    <t>10.31244/zfvk/2021/02.03</t>
  </si>
  <si>
    <t>THE FLOOR AFTER LUXURY</t>
  </si>
  <si>
    <t>The speculative project The Land After Luxury explores issues of restitution and agroeconomic growth in the context of (post)colonial Puerto Rico. An apparently sovereign territory, the Caribbean island is still subjected to forced degrowth, austerity measures and legacies of extraction, including leisure spaces. Inherited from the logic of plantation and agricultural appropriation after the American invasion in 1898, the project considers current golf course landscapes as symbolic places of colonial representation and offers agroecological and architectural interventions to support a sovereign form of localized growth.</t>
  </si>
  <si>
    <t>Evidence of Degrowth Values in Food Justice in a Northern Canadian Municipality</t>
  </si>
  <si>
    <t>Our case study draws on emerging ideas of degrowth, showing how degrowth values and strategies may emerge where cities rely heavily on global food systems, and contributes to literature on food for degrowth in local contexts. Degrowth rejects the imperative of economic growth as a primary indicator of social wellness. A holistic understanding of wellness prescribes radical soci-etal transformation, downscaling and decreasing consumption, strengthening community relationships and promoting resilience. Building on Bloemmen et al. (2015), we apply a holistic model of degrowth in a small-scale context, em-bedded within larger capitalist economies, to examine degrowth opportunities and constraints in Edmonton, Canada. Emergent themes in interviews reveal opportunities and challenges for local food for degrowth, by altering local food supplies, reducing food waste and decreasing consumption. We explore the role of social relationships in food justice work, increasing food knowledge, and building capacity for local, sustainable food production.</t>
  </si>
  <si>
    <t>10.3197/096327121X16141642287764</t>
  </si>
  <si>
    <t>The Global Quest for Green Growth: An Economic Policy Perspective</t>
  </si>
  <si>
    <t>Economic growth has historically been the main driver of rising greenhouse gas (GHG) emissions. To achieve steep emission reductions, the world would have to either decouple global GHG emissions from gross domestic product (GDP) at an unprecedented pace or face deep cuts to GDP. The so-called 'green growth' literature is optimistic that suitable policies and technology can enable such fast decoupling, while 'degrowth' proponents dismiss this and argue that the global economy must be scaled down, and that systemic change and redistribution is necessary to accomplish this. We use the so-called Kaya identity to offer a simple quantitative assessment of the gap between the historic performance in reducing the emission intensity of GDP and what is required for green growth, i.e., the basis of ongoing disagreement. We then review the literature on both degrowth and green growth and discuss their most important arguments and proposals. Degrowth authors are right to point out the considerable gap between current climate mitigation efforts and what is needed, as well as the various technological uncertainties and risks such as rebound effects. However, the often radical degrowth proposals also suffer from many uncertainties and risks. Most importantly, it is very unlikely that alternative welfare conceptions can convince a critical mass of countries to go along with a degrowth agenda. Governments should therefore instead focus on mobilizing the necessary investments, pricing carbon emissions, and encouraging innovation and behavioral change.</t>
  </si>
  <si>
    <t>10.3390/su14095555</t>
  </si>
  <si>
    <t>Home swapping as a degrowth strategy for housing</t>
  </si>
  <si>
    <t>This contribution critically reflects upon the recent debate on housing for degrowth. The construction of housing is responsible for a huge share of global energy and resource consumption, and its overall contribution is only likely to increase due to the intensifying pace of urbanization. Recent arguments about housing for degrowth focus primarily on the advantages of community-based and grassroots housing provision, but overlook the systemic role of public and private sector actors in producing and exchanging housing under a degrowth scenario. This contribution to the debate about housing for degrowth makes the case for integrating research on home swapping, which means a permanent exchange of housing units between two households without house-hunting. Home swapping addresses many of the ecological, economic, and social goals inherent to the debate and at the same time stimulates a more systemic research agenda by going beyond stand-alone micro-scale projects.</t>
  </si>
  <si>
    <t>10.1080/02723638.2022.2093503</t>
  </si>
  <si>
    <t>One of the paradoxes facing degrowth is the need to provide shelter to the growing global population. In this context, practices and public policies of urban planning and architecture are vital. Urban recycling offers a sharp look at public policies in Latin America and Chile, discussing the need - in dialogue with the ideas of degrowth - to promote housing in existing areas close to workplaces, which encourages an exchange that reduces capital's exploitation of time. [GRAPHICS]</t>
  </si>
  <si>
    <t>Scenarios for mitigating CO2 emissions from energy supply in the absence of CO2 removal</t>
  </si>
  <si>
    <t>This paper investigates the effectiveness of different energy scenarios for achieving early reductions in global energy-related CO2 emissions on trajectories to zero or near-zero emissions by 2050. To keep global heating below 1.5 degrees C without overshoot by 2050, global CO2 emissions must decline by about half by 2030. To achieve rapid, early emission reductions entails substantially changing recent pre-COVID (2000-2019) observed trends, which comprise increasing total primary energy supply (TPES) and approximately constant fraction of TPES derived from fossil fuels (FF fraction). Scenarios are developed to explore the effects of varying future trends in these variables in the absence of substantial CO2 removal, because relying on the latter is speculative and risky. The principal result is that, to reduce energy-related emissions to at least half the 2019 level by 2030 en route to zero or near-zero CO2 emissions by 2050, either TPES must be reduced to at least half its 2019 value by 2050 or impossibly rapid reductions must be made in the FF fraction of supply, given current technological options. Reduction in energy consumption likely entails economic degrowth in high-income countries, driven by policies that are socioeconomic, cultural and political, in addition to technological. This needs serious consideration and international cooperation. Key policy insights If global energy consumption grows at the pre-COVID rate, technological change alone cannot halve global CO2 emissions by 2030 and hence cannot keep global heating below 1.5 degrees C by 2050. In the absence of substantial CO2 removal, policies are needed to reduce global energy consumption and hence foster degrowth in high-income economies. Policies to drive technological and socioeconomic changes could together cut global energy consumption and thus total primary energy supply and associated emissions by at least 75% by 2050.</t>
  </si>
  <si>
    <t>10.1080/14693062.2022.2061407</t>
  </si>
  <si>
    <t>No reference to degrowth</t>
  </si>
  <si>
    <t>Degrowing tourism: rethinking tourism</t>
  </si>
  <si>
    <t>Concerns with growth have steadily advanced since the Limits to Growth report due particularly to human impacts on the natural environment. Since that time, neoliberal capitalism has become increasingly reliant on growth exacerbating these problems. The destructive outcomes of these strategies has led to a growing interest in degrowth. Analysts are examining how we can create economies that eschew a growth imperative while still supporting human thriving. Tourism as a key facet of capitalism is implicated in these issues and recent concerns with overtourism are only one symptom of the problem. This article presents a conceptual consideration of issues of degrowth in tourism. It examines current tensions in international mobility and argues just and sustainable degrowth will require greater attention to equity. This analysis suggests that essential to such an agenda is redefining tourism to focus on the rights of local communities and a rebuilding of the social capacities of tourism. This article argues for the redefinition of tourism in order to place the rights of local communities above the rights of tourists for holidays and the rights of tourism corporates to make profits.</t>
  </si>
  <si>
    <t>10.1080/09669582.2019.1601732</t>
  </si>
  <si>
    <t>Growth and degrowth: Dewey and self-limitation</t>
  </si>
  <si>
    <t>This paper explores John Dewey's debt to Hegel by examining the relationship between his conception of growth and Bildung. Dewey's notion of the progressive subject takes the project of education as unending-it is both a personal and collective process that strives to synthesise competing social values democratically. Despite Dewey's rejection of absolutism and idealism, his teleological commitment to democracy reveals his tendency to revert to Hegel's philosophical ideals. Although Dewey was aware of capitalism's power to eclipse the advance of democracy, the Deweyan subject is no less a rational actor than homo economicus, making educational and democratic growth easily susceptible to market forces. This examination questions the extent to which our contemporary understanding of educational growth, inherited from Dewey, grounds itself in self-limitation-a quality that is central to the degrowth movement. This paper will evaluate whether Dewey's concept of growth is compatible with economic degrowth and its understanding of finite natural resources and the environmental dangers of capitalist expansion. An answer lies in the philosophy of Cornelius Castoriadis, who contended that self-limitation is essential for democracy to thrive and for the character of the social imaginary to shift. As we face a global environmental crisis, this shift is necessary. This article investigates whether Bildung, growth, and Castoriadis' concept of paideia are all the same idea by different names, equally prone to neoliberal 'reconciliation' or able to penetrate the current dominant imaginary towards degrowth.</t>
  </si>
  <si>
    <t>10.1080/00131857.2022.2033214</t>
  </si>
  <si>
    <t>Different focus</t>
  </si>
  <si>
    <t>Taking a whole-of-system approach to food packaging reduction</t>
  </si>
  <si>
    <t>Food packaging use is a wicked problem that is increasingly impacting on the environment. Current efforts to solve this global challenge are fragmented, fixating on single issues rather than on a 'whole-of-system' approach. To address this, we have used a novel approach combining systems thinking and network analysis to map out food packaging use in food systems. This process draws from experts across the Australian food system. We report three main results. First, the resulting Causal Loop Diagram sheds light on the experts' mental models about food packaging use. Second, current interventions fail because they tackle the symptoms of the problem and not the drivers. Third, the ten most influential food packaging drivers are presented and belong to the globalisation and household subsystems. The findings highlight that dependence on packaging is a symptom of the growth-driven globalised food market and time-deprived society. Finally, we demonstrate that shifting the current food systems towards economic degrowth principles could potentially curb the use of food packaging. Under a degrowth framework the need for packaged food could be reduced by eliminating the tension between cooking and working time constraints. Designing for a not-for-profit food economy and re-localising it would also reduce the need for packaging.</t>
  </si>
  <si>
    <t>10.1016/j.jclepro.2022.130632</t>
  </si>
  <si>
    <t>PRODUCTIVE FLOODING: A DEGROWTH OF THE MEXICO-UNITED STATES BORDER</t>
  </si>
  <si>
    <t>The Rio Grande River's Controlling Infrastructure. This map illustrates the series of upstream dams, reservoirs, and channels deployed to manage the RioGrande River's water flow and represents astatic Mexico-United States border. The systemization of the Rio Grande River overburdens an already over-tapped water supply, whereas limited natural hydrological cycles endanger the resolution of the boundary. Parallel to the river path is a stagechart that indicates the river's surface level recorded at each dam. The data in this drawing was provided by the International Water and Boundary Commission Rio Grande Flow and Reservoir Conditions Chart, except for the Caballo Dam,which was provided by the Advanced Hydrological Prediction Serviceson the National Weather Service.</t>
  </si>
  <si>
    <t>Intragenerational inequality aversion and intergenerational equity</t>
  </si>
  <si>
    <t>We study the interplay between intragenerational and intergenerational equity in an economy with two countries producing and consuming from national capital stocks. We characterize the sustainable development path that a social planner would implement to achieve intertemporal egalitarianism. If intergenerational equity is defined with respect to the global consumption of each generation regardless of its distribution between countries, consumption in the poor country should be set as low as possible to maximize investment and hasten convergence, resulting in important intragenerational inequality. When social welfare accounts for intragenerational equity, the larger the intragenerational inequality aversion (IIA), the smaller the sacrifice asked of the poor country, but the lower the sustained level of generational welfare. Along the intertemporal welfare-egalitarian path with IIA, consumption in the poor country increases, while it decreases in the rich country, resulting in a global degrowth.</t>
  </si>
  <si>
    <t>10.1016/j.euroecorev.2022.104075</t>
  </si>
  <si>
    <t>Minority Influence and Degrowth-Oriented Pro-environmental Conflict: When Emotions Betray Our Attachment to the Social Dominant Paradigm</t>
  </si>
  <si>
    <t>If today the anthropogenic origin of climate change gathers almost total scientific consensus, human pro-environmental action is not changing with sufficient impact to keep global warming within the 1.5 degrees limit. Environmental psychology has traditionally focused on the underlying barriers towards more pro-environmental behaviours. Emotions-like fear or anger-may act as such barriers especially in case of radical change (e.g., degrowth). While minority influence has been extensively applied to understand societal change, it has rarely been applied to understand the emotional responses that may hinder counter-normative pro-environmental messages. However, past literature on emotions shows that, in challenging situations-the likes of radical minority conflict-people will tend to use their emotional reaction to maintain societal status quo. Two studies investigated how participants emotionally react towards a counter-normative pro-environmental minority message (advocating degrowth). A qualitative (thematic analyses) and a quantitative (emotional self-report paradigm) studies showed that participants report emotions that allow them to realign themselves with the cultural backdrop of the social dominant paradigm (growth), thus resisting change. Specifically, although all participants tend to demonstrate higher proportions of control-oriented emotions, men do so more. These effects, as well as questions of cultural and ideological dominance, are discussed considering barriers towards pro-environmentalism.</t>
  </si>
  <si>
    <t>10.3389/fpsyg.2022.899933</t>
  </si>
  <si>
    <t>Energy Transition Scenarios for Fossil Fuel Rich Developing Countries under Constraints on Oil Availability: The Case of Ecuador</t>
  </si>
  <si>
    <t>The aim of this paper is to analyze energy pathways for a fossil fuel rich developing country towards an energy transition considering national and international oil availability using Ecuador as a reference. An integrated assessment model has been developed to simulate energy transition scenarios considering constraints on oil availability at the national and global level. Results show that if current trends in energy demand and supply persist, energy scarcity would start around 2040 due to depletion of national oil reserves and restricted access to foreign oil. This would trigger a degrowth in economic activity in sectors with high dependency on petroleum products. Scenarios with conservative efforts might partially revert the increasing use of fossil fuels supported by policies for energy efficiency and substitution of liquid fuels with electricity mainly from renewables. However, energy shortages would still be foreseeable as well as a decay of the economy. Under a maximum efforts scenario with an optimistic availability of national oil, a moderate-sustained economic growth could be feasible. This shows that oil would still play a key role during the transition. Furthermore, ambitious policies must be implemented in the short term to smooth the effects of displacing oil as energy and income source.</t>
  </si>
  <si>
    <t>10.3390/en15196938</t>
  </si>
  <si>
    <t>Comparing coal and 'transition materials'? Overlooking complexity, flattening reality and ignoring capitalism</t>
  </si>
  <si>
    <t>This article highlights the misleading calculations, reductions and overstatements of the recent Perspective article: 'More transitions, less risk: How renewable energy reduces risks form mining, trade and political dependence' by Jim Kane and Robert Idel. While in theory we might agree with the general claim of Jim Kane and Robert Idel `that a transition from coal to wind involves an enormous decrease in mined materials', we demonstrate that this claim is misleading. This article stresses five essential points to correct their analysis and calculations in order to offer approximations that are more accurate and, thus, revealing the extent of complications and problems facing real energy transition. This entails challenging the fossil fuel versus renewable energy dichotomy; critically interrogating data and research scope; acknowledging the realities of capitalism; paying closer attention to policy objectives; and recognizing the underexplored reality of green extractivism. This is done not only to encourage environmental and energy policy taking ecological crises seriously, but also-more immediately-to prevent the misuse and decontextualization of Jim Kane and Robert Idel's claims to advance the agendas of socially and ecologically destructive companies.</t>
  </si>
  <si>
    <t>10.1016/j.erss.2022.102531</t>
  </si>
  <si>
    <t>Impacts of Environmental Policies on Global Green Trade</t>
  </si>
  <si>
    <t>The objective of this study was to investigate the impact of environmental policies on bilateral green exports among developed and developing countries. The empirical analysis was based on the fixed-effects gravity model estimation with the PPML (Poisson pseudo-maximum likelihood) for bilateral green trade of world countries for 1990-2019. This study focused on two proxy environmental policy indicators: environment-related tax and energy intensity. The major findings were that, first, promotion of environment-related tax increases green exports among HIC (high-income countries) and, second, an increase in the green trade of a country depends on the energy intensity level of its trading partner countries in order to stabilize domestic demand and production. This result is shown to be significant and consistent within the trade between the same income groups. Thus, supporting the green growth strategy, empirical results suggest that LMY (low- and middle-income) countries have to promote environmental policies and green production processes to be competitive in the global market.</t>
  </si>
  <si>
    <t>10.3390/su13031517</t>
  </si>
  <si>
    <t>Ensuring Global Health Equity in a Post-Pandemic Economy</t>
  </si>
  <si>
    <t>With COVID-19 receding, many countries are pondering what a post-pandemic economy should look like. Some advocate a more inclusive stakeholder model of capitalism. Others caution that this would be insufficient to deal with our pre-pandemic crises of income inequality and climate change. Many countries emphasize a 'green recovery' with improved funding for health and social protection. Progressive tax reform and fiscal policy innovations are needed, but there is concern that the world is already tilting towards a new round of austerity. Fundamentally, the capitalist growth economy rests on levels of material consumption that are unsustainable and inequitable. More radical proposals thus urge 'degrowth' policies to reduce consumption levels while redistributing wealth and income to allow the poorer half of humanity to achieve an ethical life expectancy. We have the policy tools to do so. We need an activist public health movement to ensure there is sufficient political will to adopt them.</t>
  </si>
  <si>
    <t>10.34172/ijhpm.2022.7212</t>
  </si>
  <si>
    <t>Replacing Sustainable Development: Potential Frameworks for International Cooperation in an Era of Increasing Crises and Disasters</t>
  </si>
  <si>
    <t>This transdisciplinary review of research about international cooperation on social and environmental change builds the case for replacing Sustainable Development as the dominant framework for an era of increasing crises and disasters. The review is the output of an intentional exploration of recent studies in multiple subject areas, based on the authors' decades of work in related fields since the Rio Earth Summit 30 years ago. It documents the failure to progress towards the Sustainable Development Goals (SDGs). Consequently, scholarship critiquing the conceptual framework behind those 'Global Goals', and the economic ideology they arose from, is used to explain that failure. Although the pandemic set back the SDGs, it further revealed the inappropriate strategy behind those goals. This suggests the Global Goals constitute an 'own-goal' scored against people and nature. Alternative frameworks for organising action on social and environmental issues are briefly reviewed. It is argued that a future framework must relate to a new eco-social contract between citizen and state and engage existing capabilities that are relevant to an increasingly disrupted world. The case is made for an upgraded form of Disaster Risk Management (DRM) as an overarching framework. The proposed upgrades include detaching from economic ideologies and recognising that a wider metadisaster from climate chaos may reduce the future availability of external support. Therefore, self-reliant resilience and locally led adaptation are important to the future of DRM. Options for professionals continuing to use the term sustainability, such as this journal, are discussed.</t>
  </si>
  <si>
    <t>10.3390/su14138185</t>
  </si>
  <si>
    <t>Insufficient consideration of degrowth</t>
  </si>
  <si>
    <t>Implications of shrinking household sizes for meeting the 1.5 degrees C climate targets</t>
  </si>
  <si>
    <t>Understanding social trends such as shrinking household sizes plays an important role for designing effective policies to limit global warming to 1.5 degrees C and reach net-zero by 2050. Prior, cross-sectional work shows that larger households tend to have lower per capita carbon footprints and energy use due to sharing of living space and resources. However, we lack longitudinal studies that examine whether dwindling household sizes globally increase carbon footprints and create additional pressure for mitigation efforts in the future. We use data from 43 countries between 1995 and 2015, representative of 63% of the population and 80% of the carbon footprint globally in 2015. If household sizes had stayed at their 1995-levels, cumulative emissions between 1995 and 2015 would have been about 11.3 GtCO2eq lower. We project per capita total carbon footprints for 2030, showing that more household sharing could make a contribution to curbing emissions. This contribution, along other sustainable degrowth interventions, can produce substantial emission reductions necessary for achieving 1.5 degrees C compatible reduction targets for 2030. We further quantify some of the key socio-economic influences behind the household dynamics to discuss policy options for increased inter-and intra-household sharing.</t>
  </si>
  <si>
    <t>10.1016/j.ecolecon.2022.107590</t>
  </si>
  <si>
    <t>Analysis of energy future pathways for Ecuador facing the prospects of oil availability using a system dynamics model. Is degrowth inevitable?</t>
  </si>
  <si>
    <t>The aim of this paper is to develop a system dynamics model to assess the energy future up to 2050 for Ecuador considering its condition of oil producing country. Three scenarios have been developed with different assumptions regarding national and global oil availability under a Business-As-Usual narrative. Energy demand would have a 2.4-fold increase by 2050 with predominance of petroleum products in a BAU scenario with unlimited oil access. In constrained scenarios, restricted availability of oil might pressure final demand to be reduced in 31%-40% compared to BAU. Limited imports of oil and petroleum products might produce shortages in supply, causing a downfall in economic activity in sectors with high dependency on these fuels Electricity would partially substitute fossil fuels but is not enough to offset economy decay in constrained scenarios. Limiting oil exports would not have an important effect since the decline of Ecuador's oil wells is expected to be too fast. Oil exports would cease by 2030-2045. When BAU scenarios are evaluated considering limited fossil energy access in a decaying world oil production, arise the necessity to explore new strategies to deal with an energy/economic shock.</t>
  </si>
  <si>
    <t>10.1016/j.energy.2022.124963</t>
  </si>
  <si>
    <t>Neoliberalism and climate change: How the free-market myth has prevented climate action</t>
  </si>
  <si>
    <t>Activists and scholars increasingly blame neoliberalism for the failure to sharply reduce greenhouse gas emissions, but there is insufficient research that investigates the theoretical link between neoliberalism and climate paralysis. This paper seeks to fill that gap by presenting a coherent account of how neoliberal ideology has constrained policies to address climate change in the United States. As motivation, we first present evidence suggesting more neoliberal countries perform worse in addressing climate change. We then analyze how three tenets of neoliberal ideology-to decentralize democracy, defund public investment, and deregulate the economy-have stymied climate action in the United States. Finally, we discuss the Green New Deal as a decisively anti-neoliberal framework that seeks to wield the power of the federal government to pursue large-scale public investments and binding climate regulations for rapid decarbonization.</t>
  </si>
  <si>
    <t>10.1016/j.ecolecon.2022.107353</t>
  </si>
  <si>
    <t>No consideration of GS</t>
  </si>
  <si>
    <t>Geographies of deep sea mining: A critical review</t>
  </si>
  <si>
    <t>Commercial deep sea mining (DSM) stands at a threshold as both national and global legal regimes seek to move beyond exploration of the seabed towards its exploitation. As an emerging political issue that takes place in complex geographies that are not always accounted for by science, deep-sea mining demands critical attention. It is against this background that this paper aims to highlight work that foregrounds these different geographies and actors that together shape the politics of DSM. As it emerges as a political reality in the Anthropocene, it asks what geographies are implicated and why do they matter? It highlights scholarship that has explored both the human and more-than-human dimensions and relations of DSM and argues for a broad range of thinking that is appropriate to the complex deep-sea environments being targeted for extraction.</t>
  </si>
  <si>
    <t>10.1016/j.exis.2022.101044</t>
  </si>
  <si>
    <t>How ecovillages work: more-than-human understandings of rentabilidad in Mexican ecovillages</t>
  </si>
  <si>
    <t>This article highlights the emergence of intentional communities known as ecovillages (ecoaldeas) in Mexico, exploring how humans seek to design sustainable futures in part by re-making rural livelihoods. Ecovillages are inherently speculative ventures, or as Burke and Arjona (2013) note, laboratories for alternative political ecologies, inviting-and indeed, necessitating-the reimagination of human lives with greater consideration for the natural world. In this sense, such communities might be understood as exilic spaces (O'Hearn and Grubacic 2016), in that they seek to build autonomous and self-sustaining agricultural, social, and economic systems while also reflecting a stance of resistance to neoliberal capitalist structures. At the same time, communities may also remain dependent on connections to broader regional or global markets in diverse and interconnected ways. Understanding ecovillages as diverse and emergent worldings (de la Cadena and Blaser 2018), I ask how these experimental social ventures reckon with their connections to the very systems they are positioned against. To trace out how communities negotiate this fragile space, this article is concerned with how ecovillagers spend their time at work-particularly when it comes to managing relationships with and between more-than-human beings. Drawing on participant observation with ecovillagers and more-than-human others they work with, I explore how the concept of rentabilidad (profitability) is differently constructed. To this end, I highlight ethnographic examples where rentabilidad is purposefully reconceptualized with more-than-human lives in mind; such a shift, I suggest, hinges on ecovillagers' individualized relations with the beings they (imagine themselves) to care for.</t>
  </si>
  <si>
    <t>10.1007/s11625-022-01162-7</t>
  </si>
  <si>
    <t>The synergistic effect of green trade and economic complexity on sustainable environment: A new perspective on the economic and ecological components of sustainable development</t>
  </si>
  <si>
    <t>It is commonly argued in what is termed the degrowth strategy that economic growth cannot occur side by side with environmental protection. In this study, it is instead argued that the spread of green products through economic complexity and international trade are possible means of solving this problem. To this end, the individual and interactive environmental impacts of economic complexity and international green trade are examined in a panel of 24 European Union nations between 2000 and 2018. Panel quantile regressions (QRs) and Driscoll-Kraay fixed effect-OLS regressions are employed in analysing the relationships. The findings reveal that both green trade and economic complexity have beneficial individual effects on the environment. Their interaction effect further confirms that they have a complementary synergistic impact on the environment of the 24 EU countries. It thus implies that both green trade and economic complexity act better together than separately. Countries interested in achieving sustainable environment can do so by raising local productive capabilities, such that they are able to quickly transition into the production of technology-intensive, eco-friendly items. Alternatively, they can also explore the unique benefits provided by international trade in green products in cases where they do not have the ability to locally produce certain green goods. Better still, they can pursue both objectives simultaneously.</t>
  </si>
  <si>
    <t>10.1002/sd.2433</t>
  </si>
  <si>
    <t>Secondary objectives of the European Central Bank and economic growth: A human rights perspective</t>
  </si>
  <si>
    <t>This article focuses on the correlation between the secondary objectives of the European Central Bank (ECB) and the right to a healthy environment. Whereas the primary mandate of the ECB is maintaining price stability, the applicable law also envisages secondary objectives, such as supporting economic growth and sustainable development. Crucially, however, there is an emerging scientific literature suggesting a trade-off between economic growth and environmental sustainability. This results in a balancing problem: To what extent environmental protection and sustainability can be balanced with economic growth within the ECB's monetary policy? This article aims to analyse this issue with a specific focus on legal implications in terms of the right to a healthy environment. This study reveals the failure of the member states to comply with the international obligations under the right to a healthy environment in shaping the law of the ECB.</t>
  </si>
  <si>
    <t>10.1017/S0922156522000097</t>
  </si>
  <si>
    <t>Focus on EU, ECB</t>
  </si>
  <si>
    <t>Contested geographies of localization(s): towards open-locales</t>
  </si>
  <si>
    <t>In this paper, we identify localization(s) as an expanding set of spatial processes by which key economic and social mobilities are shifting towards regional, municipal and neighbourhood scales in response to interconnected crises of globalization, ecology, economy, politics, and public health. Localizations are already underway, and are likely to proliferate as these various crises intensify. They are diverse in their politics and have implications for all scales of social organization. Localizations raise important questions around inequalities and injustices, new topologies of (dis)connected communities, ethical dilemmas of obdurate globalizations, contesting turns to nativism, and ensuring the just and democratic construction of open-locales. Observing this trend of localizations from within the UK lockdowns of the global coronavirus pandemic, we argue that more geographically embedded but socially and politically interconnected futures are both an implication of this paper and should constitute the format of an important emerging research agenda around localizations.</t>
  </si>
  <si>
    <t>10.1080/14747731.2022.2117502</t>
  </si>
  <si>
    <t>No consideration of the GS</t>
  </si>
  <si>
    <t>Levers for a corporate transition to a plastics circular economy</t>
  </si>
  <si>
    <t>With the global economy not yet 10% circular, businesses are key stakeholders in designing new forms of resource use, especially large multinationals. However, compared with the wealth of studies on 'born sustainable' start-ups, there is minimal case study or interview based research into how incumbent companies are approaching this transition. Focusing on plastics, we ask: how does one incumbent multinational company approach the circular economy transition? This paper presents a case study of the incumbent multinational chemical company Dow, a leading plastics manufacturer. Varied external stressors and drivers for the circular economy act upon a company (which also has its own imperatives), resulting in tentative steps towards circular economy. To date, these steps have tweaked the existing system rather than radically altering the business model. For companies, like for the entire global economy, this transition has only just begun. This paper identifies key drivers, enablers and barriers of the circular economy, none of which are fixed or immutable. Knowing which levers for change are available and effective could help policy makers to shift gear to enable quicker progress towards circularity. Overall, broad based support and engagement is needed to progress the circular economy, hence all stakeholders have roles to play in demanding and enacting circular practices.</t>
  </si>
  <si>
    <t>10.1002/bse.3182</t>
  </si>
  <si>
    <t>business focus, no reference to degrowth</t>
  </si>
  <si>
    <t>Decolonizing Knowledge Upstream: New Ways to Deconstruct and Fight Disinformation in an Era of COVID-19, Extreme Digital Transformation, and Climate Emergency</t>
  </si>
  <si>
    <t>Lies and disinformation have always existed throughout human history. However, disinformation has become a pandemic within a pandemic with convergence of COVID-19 and digital transformation of health care, climate emergency, and pervasive human-computer interaction in all facets of life. We are living through an era of post-truth. New approaches to fight disinformation are urgently needed and of paramount importance for systems science and planetary health. In this study, we discuss the ways in which extractive and entrenched epistemologies such as technocracy and neoliberalism co-produce disinformation. We draw from the works of David Collingridge in technology entrenchment and the literature on digital health, international affairs, climate emergency, degrowth, and decolonializing methodologies. We expand the vocabulary on and interventions against disinformation, and propose the following: (1) rapid epistemic disobedience as a critical governance tool to resist the cultural hegemony of neoliberalism and its master narrative infinite growth that is damaging the planetary ecosystems, while creating echo chambers overflowing with disinformation, and (2) a two-tiered taxonomy of reflexivity, a state of self-cognizance by knowledge actors, for example, scientists, engineers, and physicians (type 1 reflexivity), as well as by chroniclers of former actors, for example, civil society organizations, journalists, social sciences, and humanities scholars (type 2 reflexivity). This article takes seriously the role of master narratives in quotidian life in production of disinformation and ecological breakdown. The infinite growth narrative does not ask critical questions such as growth in what, at what costs to society and environment?, and is a dangerous game of brinkmanship that has been testing the planetary ecological boundaries and putting at risk the veracity of knowledge. There is a need for scholars and systems scientists who break ranks with entrenched narratives that pose existential threats to planetary sustainability and are harmful to knowledge veracity. Scholars who resist the obvious recklessness and juggernaut of the pursuit of neoliberal infinite growth would be rooting for living responsibly and in solidarity on a planet with finite resources. The interventions proposed in this study, rapid epistemic disobedience and the expanded reflexivity taxonomy, can advance progressive policies for a good life for all within planetary boundaries, and decolonize knowledge from disinformation in ways that are necessarily upstream, radical, rapid, and emancipatory.</t>
  </si>
  <si>
    <t>10.1089/omi.2022.0041</t>
  </si>
  <si>
    <t>(Re-)Imagining Social Work in the Anthropocene</t>
  </si>
  <si>
    <t>The climate crisis poses an enormous challenge for the future, and there is a growing awareness that 'environmental problems are also social problems' (, p. 1649). This article argues that social work has both an opportunity and a duty to respond to this contemporary crisis, but these responses must be imaginative and courageous. The authors hope the article instigates a discussion around developing multiple practice frameworks and expand the scope of practice required for climate mitigation and adaptation. Additionally, the authors invite the reader to undertake a process of re-imaging, not only social work practice but also the current socio-political-economic climate in which we live. The ecological crisis, marked by the Anthropocene epoch, is having a major impact on the global ecosystem, and the consequences are predicted to become increasingly severe in coming decades. The turbulence and uncertainty of the crisis means social work must begin planning, reflecting and reorientating. The first half of the article contextualises the climate crisis within neoliberal capitalism, whereas the second half proposes alternatives for social work practice that attempt to exist outside these structures. We have argued that social work should have a greater focus on developing an eco-social transition which means engaging with alternative economic systems, intentional communities, community gardens and localism. These approaches can practically espouse the profession's values whilst beginning to conceptualise a response to the climate crisis that operates outside neoliberal capitalism.</t>
  </si>
  <si>
    <t>10.1093/bjsw/bcac075</t>
  </si>
  <si>
    <t>Bioeconomy and Circular Economy Approaches Need to Enhance the Focus on Biodiversity to Achieve Sustainability</t>
  </si>
  <si>
    <t>Bioeconomy and circular economy approaches are being adopted by an increasing number of international organizations, governments and companies to enhance sustainability. Concerns have been raised about the implications for biodiversity. Here, we present a review of current research on the two approaches to determine their relationship to each other and to other economic models, their impact on sustainability and their relationship with biodiversity. Bioeconomy and circular economy are both poorly defined, inconsistently implemented and inadequately measured, and neither provides a clear pathway to sustainability. Many actors promote goals around economic growth above environmental issues. Biodiversity is often addressed indirectly or inadequately. Furthermore, many traditionally disadvantaged groups, including women and indigenous people, may be neglected and rarely engage or benefit. These challenges are compounded by capacity gaps and legal and governance complexities around implementation, influenced by traditional mindsets and approaches. Countries and companies need to plan their sustainability strategies more explicitly around the biodiversity they impact. Opportunities include the relevance and timeliness of sustainable economics for delivering Sustainable Development Goals in a post-COVID world, the existence of work to be built on, and the diversity of stakeholders already engaged. We propose five main steps to ensure the sustainability of economic approaches. Ultimately, we can ensure sustainability only by starting to shift mindsets and establishing a more focused agenda for bioeconomy and circular economy that puts species, ecosystems and the wellbeing of local people at the center.</t>
  </si>
  <si>
    <t>10.3390/su141710643</t>
  </si>
  <si>
    <t>Science and media framing of the future of plastics in relation to transitioning to a circular economy</t>
  </si>
  <si>
    <t>Plastics play an important role in the transition from the current linear economy to a more circular one, but ideas differ about this role. These ideas were studied in this article as a form of futurity framing. These framings may hinder or contribute to a transition toward a circular bioeconomy by opening up or closing down alternative paradigms for thinking about plastics in the future. Based on a media analysis of four Dutch national newspapers and international academic papers, three futurity frames were found regarding the role of different types of plastics in a linear economy, a circular economy, or an economy in transition. (1) In newspapers and academic sources, traditional plastics were considered part of a linear economy. (2) In both sources, all sorts of actors saw a future for plastics with improved material properties in a transition toward a circular economy, but in combi-nation with a change in consumer behavior and waste management systems. (3) In both academic journals and newspapers, a role for plastics was envisioned in a future circular economy. However, in academic journals, the discussions focused mainly on the improvement of alternative forms of plastics such as biobased and/or biodegradable, whereas, in newspapers, recycling traditional plastics was emphasized. These findings indicate that a transition to a more circular economy may accelerate if both the closing-the-loop argument and the argument for technological innovations for biobased and biodegradable products receive equal attention in newspapers and academic journals, and are taken more into account in a societal future vision for the circular economy.</t>
  </si>
  <si>
    <t>10.1016/j.jclepro.2022.133472</t>
  </si>
  <si>
    <t>Minimalonomics: A novel economic model to address environmental sustainability and earth's carrying capacity</t>
  </si>
  <si>
    <t>Mass production and insatiable consumption are leading to enormous waste worldwide, contaminating the entire biosphere, losing biodiversity, and climate change. Craving for materialistic things and buying sprees for newer products indicate the dominant roles of human behavior in imminent ecological, social, and economic crises. However, existing global environmental governance has failed to address the current consumption patterns, particularly in rich countries. There is no inclusive developmental policy that integrates human behavior intervention to reduce unnecessary consumption, closed-loop material flow systems to keep waste out of the system, and economic strategies addressing ecological disaster from a social equity standpoint. The paper is based on a critical literature review of three concepts, relevance of behavioral economics in pro-environmental decision making, scope and limitations of circular economy as technological solutions, and conflicts of ecolog-ical economics with dominant neoclassical economics pitting 'degrowth' as an alternative. The paper proposes a theoretical concept of a novel economic model (minimalonomics) that aims to provide an institutional framework for a minimalist lifestyle without compromising wellbeing, prosperity, equity, and justice. The model focuses on minimizing consumption at the individual and societal levels, integrating theories and principles of ecological economics and behavioral economics, and efficient application of circular economy. Minimalonomics emphasizes creating a pro-environmental attitude in all levels of society (producers, consumers, and government) and translating the individual's perspective to collective and coordinated action for protecting the biosphere. Contrary to the standard economic approach, minimalonomics restores the value of localization and appropriates local social and cultural norms regarding consumption, waste reduction, and environmental protection; thus, the model is more inclusive. Minimalonomics is a novel concept; therefore, before application to governance and policies, it needs further research on creating theories, developing indicators, and testing them in the field.</t>
  </si>
  <si>
    <t>10.1016/j.jclepro.2022.133663</t>
  </si>
  <si>
    <t>Material and energy requirements of transport electrification</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</si>
  <si>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 : 1 depending on the subtechnology, and lower than 1 : 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</si>
  <si>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10.1039/d2ee00802e</t>
  </si>
  <si>
    <t>Luminescence and decay properties of the D-1(2) level of Pr3+-doped YPO4</t>
  </si>
  <si>
    <t>On rapporte les proprietes spectroscopiques du Pr trivalent dans du YPO4. En particulier, on a cherche a etablir quelle est la dependance de la luminescence du niveau D-1(2) sur la polarisation de l'emission et sur la temperature de l'echantillon. On a aussi determine la cinetique de decroissance du niveau D-1(2); elle montre que le temps de vie diminue avec une augmentation de la temperature. Le temps de vie observe dans cette etude a basse temperature, 440 mu s, est beaucoup plus long que celui rapporte par d'autres auteurs. On explique cette dependance de l'emission D-1(2) sur la temperature par une consideration de la redistribution de la population dans le niveau D-1(2) sans invoquer l'existence d'une relaxation multiphoton. Enfin, on a evalue les vitesses de decroissance radiative des niveaux individuels du champ cristallin dans la voie D-1(2).</t>
  </si>
  <si>
    <t>10.1139/V11-012</t>
  </si>
  <si>
    <t>The Breakdown of the Spanish Urban Growth Model: Social and Territorial Effects of the Global Crisis</t>
  </si>
  <si>
    <t>The present global crisis has manifested itself in Spain with special force, but what is happening today has its roots in the recent economic and urban growth model. Whereas much has been written on the economic weakness of a model heavily based on the construction industry, little attention has been given to the internal regulations, policies, social and cultural factors in which the Spanish urban growth model was embedded. The question insufficiently addressed by current debates is therefore: to what extent is Spain's current crisis the result of its urban economic and social growth model? In this essay I argue that the crisis in the Spanish urban growth model reveals a particular interaction of globalizing forces with national and local processes, characterized both by specific structures of economic incentives and path-dependent cultural traits. The combination of these factors goes some way towards an explanation of the housing bubble. This specific combination of factors, however, makes the outlook for the aftermath of the housing bubble in Spain different from that experienced in the United States. Resume La crise mondiale actuelle a fortement affecte l'Espagne, mais ce qui se passe aujourd'hui tient au recent modele de croissance economique et urbaine. Alors qu'on a beaucoup ecrit sur la faiblesse economique d'un modele fonde largement sur le secteur du batiment, on ne s'est guere interesse aux reglementations internes, politiques publiques ou facteurs socio-culturels dans lesquels s'inscrit le modele de croissance urbaine espagnole. La question que les debats actuels n'abordent que trop peu est donc : dans quelle mesure la crise que connait l'Espagne resulte-t-elle de son modele de croissance socio-economique urbaine? Il est affirme ici que la crise de ce modele revele une interaction particuliere des forces mondialisatrices avec les processus nationaux et locaux, caracterises les uns comme les autres par des structures specifiques d'incitations economiques et par des traits culturels tributaires de chemins de dependance. La combinaison de ces facteurs participe a une explication de la bulle du logement. Concernant ce phenomene, l'association specifique des facteurs etudies permet d'envisager des repercussions differentes pour l'Espagne comparee aux Etats-Unis.</t>
  </si>
  <si>
    <t>10.1111/j.1468-2427.2010.01015.x</t>
  </si>
  <si>
    <t>Density dependence and population dynamics of black rhinos (Diceros bicornis michaeli) in Kenya's rhino sanctuaries</t>
  </si>
  <si>
    <t>Density-dependent feedback mechanisms provide insights into the population dynamics and interactions of large herbivores with their ecosystem. Sex ratio also has particularly important implications for growth rates of many large mammal populations through its influence on reproductive potential. Therefore, the interrelationships between density-dependent factors, comprising density, sex ratio and underlying growth rates (r) were examined for the Eastern black rhino (Diceros bicornis michaeli) living in three rhino sanctuaries in Kenya using four population models. The exponential and logistic models gave similar results and the former were accepted because they better portrayed the actual situation on the ground. Sex ratios in all sanctuary populations were positively correlated with r but interpreted with realization of other factors also affecting r. We caution that the results of population models should be interpreted alongside ground-truthed observations. We recommend that future translocation strategies should take into account sex and age structures of the donor population, while future studies of density dependence should take into account both biotic and abiotic factors.Resume Des mecanismes de feedback de densite-dependance chez les grands herbivores donnent un apercu de la dynamique des populations et de l'interaction avec l'ecosysteme. Les sex-ratios ont aussi d'importantes implications pour la dynamique des populations de nombreux grands mammiferes, specialement par leur influence sur le potentiel reproducteur. On a etudie ces relations croisees entre les facteurs densite-dependants du rhino noir de l'Est Diceros bicornis michaeli, le sex-ratio et le taux de croissance (r) sous-jacent dans trois sanctuaires de rhinos du Kenya en utilisant quatre modeles de population. Les modeles exponentiel et logistique donnaient des resultats similaires, les resultats du premier etant acceptes parce qu'ils representaient la situation actuelle sur le terrain. Les sex-ratios de toutes les populations etaient positivement lies ar mais interpretes en realisant que d'autres facteurs affectent aussi r. Nous attirons l'attention sur le fait que les resultats de la modelisation des populations doivent etre interpretes tout en les confirmant par des observations sur le terrain; nous recommandons des strategies de translocations qui prelevent des individus dans les diverses structures de sexe et d'age de la population d'origine; et nous suggerons que de futures etudes de densite-dependance tiennent compte de facteurs biotiques et abiotiques.</t>
  </si>
  <si>
    <t>10.1111/j.1365-2028.2009.01179.x</t>
  </si>
  <si>
    <t>Review of Hair Follicle Dermal Papilla cells as in vitro screening model for hair growth</t>
  </si>
  <si>
    <t>Resume Hair disorders such as hair loss (alopecia) and androgen dependent, excessive hair growth (hirsutism, hypertrichosis) may impact the social and psychological well-being of an individual. Recent advances in understanding the biology of hair have accelerated the research and development of novel therapeutic and cosmetic hair growth agents. Preclinical models aid in dermocosmetic efficacy testing and claim substantiation of hair growth modulators. The in vitro models to investigate hair growth utilize the hair follicle Dermal Papilla cells (DPCs), specialized mesenchymal cells located at the base of hair follicle that play essential roles in hair follicular morphogenesis and postnatal hair growth cycles. In this review, we have compiled and discussed the extensively reported literature citing DPCs as in vitro model to study hair growth promoting and inhibitory effects. A variety of agents such as herbal and natural extracts, growth factors and cytokines, platelet-rich plasma, placental extract, stem cells and conditioned medium, peptides, hormones, lipid-nanocarrier, light, electrical and electromagnetic field stimulation, androgens and their analogs, stress-serum and chemotherapeutic agents etc. have been examined for their hair growth modulating effects in DPCs. Effects on DPCs' activity were determined from untreated (basal) or stress induced levels. Cell proliferation, apoptosis and secretion of growth factors were included as primary end-point markers. Effects on a wide range of biomolecules and mechanistic pathways that play key role in the biology of hair growth were also investigated. This consolidated and comprehensive review summarizes the up-to-date information and understanding regarding DPCs based screening models for hair growth and may be helpful for researchers to select the appropriate assay system and biomarkers. This review highlights the pivotal role of DPCs in the forefront of hair research as screening platforms by providing insights into mechanistic action at cellular level, which may further direct the development of novel hair growth modulators. Les problemes capillaires, tels que la perte de cheveux (alopecie) et la croissance excessive des cheveux dependante des androgenes (hirsutisme, hypertrichose), peuvent avoir un impact sur le bien-etre social et psychologique de la personne. De recentes avancees dans la connaissance de la biologie des cheveux ont accelere la recherche et le developpement de nouveaux agents therapeutiques et cosmetiques pour la croissance des cheveux. Les modeles precliniques contribuent aux analyses d'efficacite dermo-cosmetiques et a la justification des allegations de modulateurs de croissance capillaire. Les modeles in vitro visant a etudier la croissance des cheveux utilisent les cellules du derme papillaire (Dermal Papilla Cells, DPC) du follicule pileux, des cellules mesenchymateuses specialisees situees a la base du follicule pileux, qui jouent un role essentiel dans la morphogenese du follicule pileux et les cycles de croissance capillaire post-natals. Dans cette revue, nous avons compile et examine la vaste litterature rapportee, mentionnant les DPC comme modele in vitro pour etudier les effets stimulateur et inhibiteur de la croissance capillaire. Divers agents, tels que les extraits naturels et des extraits de plantes, les facteurs de croissance et les cytokines, le plasma riche en plaquettes, l'extrait de placenta, les cellules souches et le milieu conditionne, les peptides, les hormones, les nanovecteurs lipidiques, la lumiere, la stimulation du champ electrique et electromagnetique, les androgenes et leurs analogues, les serums anti-stress et les agents chimiotherapeutiques, entre autres, ont ete examines pour leurs effets modulateurs de la croissance capillaire au niveau des DPC. Les effets sur l'activite des DPC ont ete determines a partir de niveaux non traites (basiques) ou induits par le stress. La proliferation cellulaire, l'apoptose et la secretion de facteurs de croissance ont ete incluses comme marqueurs du critere d'evaluation primaire. Les effets sur un large eventail de biomolecules et voies mecanistiques jouant un role cle dans la biologie de la croissance des cheveux ont egalement ete etudies. Cette revue exhaustive et approfondie resume les informations et connaissances actualisees concernant les modeles de selection bases sur les DPC pour la croissance des cheveux, et peut permettre aux chercheurs de selectionner le systeme de test et les biomarqueurs appropries. Cette revue met en evidence le role fondamental des DPC au premier plan de la recherche capillaire comme plateformes de selection, en fournissant un apercu du mecanisme au niveau cellulaire, ce qui peut orienter encore davantage le developpement de nouveaux modulateurs de croissance capillaire.</t>
  </si>
  <si>
    <t>10.1111/ics.12489</t>
  </si>
  <si>
    <t>Morphology-dependent luminescence from ZnO nanostructures - An X-ray excited optical luminescence study at the Zn K-edge</t>
  </si>
  <si>
    <t>On a synthetise des nanostructures de ZnO par evaporation thermique de substrats contenant de l'etain. On a trouve que les morphologies des nanostructures sont gouvernees par les conditions de croissance, la vitesse d'ecoulement du gaz porteur et la nature du substrat, avec ou sans catalyseur. Utilisant des energies photoniques d'excitation sur l'arete K du zinc, on a pu observer de la luminescence optique excitee par les rayons X a partir de nanostructures de ZnO de morphologies comportant des differences importantes dans le domaine du temps et de l'energie. Des etudes de luminescence optique excitee par les rayons X &lt;&lt; XEOL &gt;&gt; et par la spectroscopie de la structure fine d'absorption des rayons X pres du seuil &lt;&lt; XANES &gt;&gt; ont clairement demontre l'importance de la morphologie sur les proprietes optiques du ZnO. Il en emerge une correlation entre la luminescence et la morphologie, la taille et la cristallinite.</t>
  </si>
  <si>
    <t>10.1139/V09-115</t>
  </si>
  <si>
    <t>Exogenous connective tissue growth factor preserves the hair-inductive ability of human dermal papilla cells</t>
  </si>
  <si>
    <t>Synopsis ObjectiveDermal papilla cells are required for inducing epithelial stem cells during hair morphogenesis and regeneration. Adult human dermal papilla cells lose their hair-inductive capacity after several in vitro culture passages. Maintaining the hair-inductive capacity of adult human dermal papilla cells is an obstacle that needs to be overcome to realize tissue-engineered hair follicles. We hypothesized that connective tissue growth factor (CTGF), a fibrogenic factor known to influence Wnt, BMP and TGF-, could influence key signalling pathways in human dermal papilla cells. The purpose of this study was to determine the effect of exogenous connective tissue growth factor on cultured human dermal papilla cells. MethodsAdult human dermal papilla cells were isolated and cultured in the presence of CTGF (20 or 40ngmL(-1)). Human dermal papilla cells positivity was determined using the alkaline phosphatase immunofluorescence. After treatment with CTGF, the proliferation of human dermal papilla cells was assessed. The presence of connective tissue growth factor in human dermal papilla cells was identified by immunofluorescence. The -smooth muscle actin protein expression was evaluated by Western blot. Gene expression profile of Wnt, BMP and TGF- signalling pathways as well as alkaline phosphatase and versican activity, were determined using real-time RT-PCR. ResultsConnective tissue growth factor reduced proliferation rate of cultured human dermal papilla cells in a dose-dependent manner. Exogenous connective tissue growth factor increased the expression of cytoplasmic connective tissue growth factor, and increased mRNA expression of alkaline phosphatase and -catenin, BMP2 and TGF-2 in human dermal papilla cells. Versican mRNA level was suppressed and a small increase in -smooth muscle actin protein expression was observed. ConclusionExogenous connective tissue growth factor can preserve the innate hair-inductive ability of adult human dermal papilla cells in vitro cultures, which is controlled through the Wnt, BMP and TGF- signalling pathways. Resume ObjectifLes cellules du derme papillaire sont necessaires pour induire des cellules souches epitheliales au cours de la morphogenese des cheveux et de la regeneration. Des cellules de papilles dermiques humains adultes perdent leurs capacite inductive du cheveux apres plusieurs passages in vitro en culture. Le maintien de la capacite inductive des cellules adultes de papilles dermiques humains est un obstacle qui doit etre surmonte afin de realiser l'ingenierie tissulaire des follicules pileux. Nous avons suppose que le facteur de croissance du tissu conjonctif (CTGF), un facteur fibrogenique connu pour influencer Wnt, BMP, TGF- pourrait influer sur les voies de signalisation cles dans les cellules de papilles dermiques humains. Le but de cette etude etait de determiner l'effet du CTGF exogene sur des cellules en culture de papilles dermiques humains. MethodesDes cellules de papilles dermiques humains adultes ont ete isolees et cultivees en presence de CTGF (20ngmL(-1) ou 40ngmL(-1)). L'identite des cellules de papilles dermiques humains a ete determinee en utilisant l'immunofluorescence de la phosphatase alcaline. Apres traitement avec le CTGF, la proliferation des cellules de papilles dermiques humains a ete evaluee. La presence de facteur de croissance tissulaire dans les cellules de papilles dermiques humaines a ete identifiee par immunofluorescence. L'expression de la proteine de l'actine du muscle lisse- a ete evaluee par western blot. Le profil d' expression des genes de Wnt, BMP, de signalisation de TGF et l'activite - versicane de la phosphatase alcaline ont ete determine en utilisant en temps reel, la RT-PCR. ResultatsLe CTGF reduit les taux de proliferation des cellules de papilles dermiques humaines cultivees, d'une maniere dependante de la dose. Le CTGF exogene augmente l'expression cytoplasmique du facteur de croissance du tissu conjonctif, et augmente l'expression de l'ARNm de la phosphatase alcaline et la -catenine, BMP2 et de TGF- 2 dans des cellules de papilles dermiques humaines. Le niveau de l'ARNm de Versican a ete supprime et on a observe une legere augmentation de l'expression de la proteine de l'actine du muscle lisse . ConclusionLe facteur de croissance du tissu conjonctif exogene peut preserver la capacite inductive innee des cellules de papilles dermiques humaines adultes dans des cultures in vitro, qui est commandee par l'intermediaire du Wnt, BMP et des voies de signalisation TGF- .</t>
  </si>
  <si>
    <t>10.1111/ics.12146</t>
  </si>
  <si>
    <t>Field Evaluation of Irrigation Scheduling Strategies using a Mechanistic Crop Growth Model</t>
  </si>
  <si>
    <t>In a field experiment with white cabbage (Brassica oleracea L. var. capitata (L.) alef.) in Germany, three irrigation scheduling approaches were tested: (i) three sprinkler irrigation schedules based on soil water balance calculations using different development-dependent crop coefficients; (ii) automatic drip irrigation based on soil water tension thresholds; (iii) irrigation scheduling by real-time application of a partially calibrated mechanistic crop growth model. Multi-objective calibration was applied to derive a fully calibrated model as a diagnostic tool to identify the water loss terms of the individual irrigation strategies. The results of the experiment showed that: (i) high yields can be achieved with relatively low amounts of irrigation water (similar to 100mm), provided the optimal irrigation strategy and technique are applied; (ii) automated tension threshold-based drip irrigation outperformed soil water balance or crop growth model-based strategies; (iii) the soil water balance calculation approach relying on recommended K-c factors led to an enormous overirrigation; (iv) the application of a partially calibrated crop growth model led to an underestimation of the crop water requirements in conjunction with an incorrect timing of irrigation events and therefore resulted in the lowest yields. The diagnostic model identified percolation, for the wet sprinkler irrigation treatments, and canopy evaporation, for the dry and model-based treatments, as major water loss sources; only minimal additional water was lost in the tension-controlled treatment. Copyright (c) 2016 John Wiley &amp; Sons, Ltd. Resume Dans une experience de terrain avec du chou blanc (Brassica oleracea convar capitata var. alba) en Allemagne, trois approches de calendriers d'irrigation ont ete testees: (i) trois programmes d'irrigation par aspersion, fondes sur des calculs du bilan hydrique du sol bases sur des coefficients culturaux; (ii) une irrigation au goutte a goutte automatique basee sur des seuils de pression d'eau du sol; (iii) une irrigation par l'application en temps reel d'un modele mecaniste de croissance des cultures partiellement calibre. Des calibrations multiples objectives ont ete conduites pour deriver un modele entierement calibre, qui servira d'outil de diagnostic et d'identification des termes de perte d'eau resultant des strategies individuelles d'irrigation.Les resultats de l'experience ont montre que: (i) des rendements eleves peuvent etre atteints avec des quantites relativement faibles d'eau d'irrigation (similar to 100mm), a condition que les calendriers optimaux et que les techniques adaptees soient appliquees; (ii) l'irrigation au goutte a goutte a seuil de tension automatique a surperforme les strategies fondees bilan hydrique du sol bas e sur le modele de croissance des cultures; (iii) les methodes basees sur le calcul de bilan hydrique du sol a partir des coefficients culturaux K-c ont conduit a une enorme surirrigation; (iv) l'application d'un modele de croissance des cultures partiellement calibree a conduit a une sous-estimation des besoins en eau des cultures en conjonction avec une mauvaise synchronisation des tours d'eau et ont donc entraine les rendements les plus faibles. Le modele de diagnostic a identifie la percolation, pour les traitements humides d'irrigation par aspersion, et la verriere evaporation, pour les traitements secs et de modeles bases, comme des sources majeures de perte de l'eau, que l'eau supplementaire minime a ete perdu dans le traitement de la tension controlee. Copyright (c) 2016 John Wiley &amp; Sons, Ltd.</t>
  </si>
  <si>
    <t>10.1002/ird.1942</t>
  </si>
  <si>
    <t>The Driving Forces of Agricultural Decline: A Panel-Data Approach to the Italian Regional Growth</t>
  </si>
  <si>
    <t>This paper investigates the causes of the long-run decline of agriculture during economic growth. Within a two-sector model, agricultural decline is explained by three basic driving forces (relative price change, Rybczynski effect, and technological gap). In a dynamic (vector autoregression) specification the share of agriculture on gross domestic product the agricultural relative price and the capital intensity are simultaneously determined. The model allows for short-run adjustments with respect to long-run equilibrium and for cross-sectional dependence taking into account interregional linkages. The approach is applied to the panel data set of 20 Italian regions over the period 1951-2002 of intense economic development but still persistent regional disparities. Regularities and differences of decline patterns across regions are investigated. Le present article examine les causes du declin a long terme de lagriculture en periode de croissance economique. Dans un modele a deux secteurs, trois elements fondamentaux (le changement dans les prix relatifs, leffet de Rybczynski et lecart technologique) expliquent le declin de lagriculture. Dans une specification dynamique (VAR), la part de lagriculture dans le PIB, le prix relatif agricole et lintensite du capital sont simultanement determines. Le mode permet des ajustements a court terme par rapport a lequilibre a long terme et permet une dependance transversale qui tient compte des liens interregionaux.Ce modele a ete appliquea un ensemble de donnees de panel regroupant 20 regions de lItalie, durant la periode de developpement economique intense de 1951 a 2002, qui presentaitdesdisparites reegionales persistantes. Nous avons examine les similitudes et les differencesdesdeclins observes a lechelle des regions.</t>
  </si>
  <si>
    <t>10.1111/j.1744-7976.2011.01241.x</t>
  </si>
  <si>
    <t>Child diarrhoea and nutritional status in rural Rwanda: a cross-sectional study to explore contributing environmental and demographic factors</t>
  </si>
  <si>
    <t>ObjectiveTo explore associations of environmental and demographic factors with diarrhoea and nutritional status among children in Rusizi district, Rwanda. MethodsWe obtained cross-sectional data from 8847 households in May-August 2013 from a baseline survey conducted for an evaluation of an integrated health intervention. We collected data on diarrhoea, water quality, and environmental and demographic factors from households with children &lt;5, and anthropometry from children &lt;2. We conducted log-binomial regression using diarrhoea, stunting and wasting as dependent variables. ResultsAmong children &lt;5, 8.7% reported diarrhoea in the previous 7days. Among children &lt;2, stunting prevalence was 34.9% and wasting prevalence was 2.1%. Drinking water treatment (any method) was inversely associated with caregiver-reported diarrhoea in the previous 7days (PR=0.79, 95% CI: 0.68-0.91). Improved source of drinking water (PR=0.80, 95% CI: 0.73-0.87), appropriate treatment of drinking water (PR=0.88, 95% CI: 0.80-0.96), improved sanitation facility (PR=0.90, 95% CI: 0.82-0.97), and complete structure (having walls, floor and roof) of the sanitation facility (PR=0.65, 95% CI: 0.50-0.84) were inversely associated with stunting. None of the exposure variables were associated with wasting. A microbiological indicator of water quality was not associated with diarrhoea or stunting. ConclusionsOur findings suggest that in Rusizi district, appropriate treatment of drinking water may be an important factor in diarrhoea in children &lt;5, while improved source and appropriate treatment of drinking water as well as improved type and structure of sanitation facility may be important for linear growth in children &lt;2. We did not detect an association with water quality. ObjectifExplorer les associations entre les facteurs environnementaux et demographiques avec la diarrhee et l'etat nutritionnel chez les enfants dans le district de Rusizi, au Rwanda. MethodesNous avons obtenu des donnees transversales de 8.847 menages de mai a aout 2013 d'une enquete de reference realisee pour l'evaluation d'une intervention de sante integree. Nous avons recueilli les donnees sur la diarrhee, la qualite de l'eau et les facteurs environnementaux et demographiques des menages avec des enfants &lt;5ans, et l'anthropometrie des enfants &lt;2 ans. Nous avons effectue une regression log-binomiale en utilisant la diarrhee, le retard de croissance et l'emaciation comme variables dependantes. ResultatsChez les enfants &lt;5 ans, 8,7% ont rapporte la diarrhee au cours des 7 jours precedents. Chez les enfants &lt;2 ans, la prevalence du retard de croissance etait de 34,9% et celle de l'emaciation de 2,1%. Le traitement de l'eau de boisson (toute methode) etait inversement associe a la diarrhee rapportee par les soignants au cours des sept jours precedents (PR = 0,79; IC95%: 0,68 a 0,91). L'amelioration de la source d'eau de boisson (PR = 0,80; IC95%: 0,73 a 0,87), un traitement approprie de l'eau de boisson (PR = 0,88; IC95%: 0,80 a 0,96), l'amelioration des installations sanitaires (PR = 0,90; IC95%: 0,82-0,97) et une structure complete (presence de murs, de plancher et de toit) de l'installation sanitaire (PR = 0,65; IC95%: 0,50 a 0,84) etaient inversement associes a un retard de croissance. Aucune des variables d'exposition n'a ete associee a l'emaciation. Un indicateur microbiologique de la qualite de l'eau n'a pas ete associe a la diarrhee ou au retard de croissance. ConclusionsNos resultats suggerent que dans le district de Rusizi, un traitement approprie de l'eau de boisson peut etre un facteur important dans la diarrhee chez les enfants &lt;5 ans, tandis que l'amelioration de la source et un traitement approprie de l'eau de boisson ainsi que l'amelioration du type et de la structure des installations sanitaires peuvent etre importants pour une croissance lineaire chez les enfants &lt;2 ans. Nous n'avons pas detecte une association avec la qualite de l'eau. ObjetivoExplorar las asociaciones entre factores ambientales y demograficos con la diarrea y el estatus nutricional de ninos del distrito de Rusizi, Ruanda. MetodosHemos obtenido datos croseccionales de 8,847 hogares entre Mayo y Agosto del 2013 de una encuesta basal realizada por la evaluacion de una intervencion integral en salud. Hemos recogido datos sobre diarrea, calidad del agua, factores ambientales y demograficos de hogares con ninos &lt;5 anos, y antropometria de ninos &lt;2 anos. Hemos realizado una regresion logistica binaria utilizando diarrea, la atrofia y el marasmo como variables dependientes. ResultadosDe los ninos &lt;5 anos, un 8.7% reporto diarrea en los ultimos 7 dias. Entre los ninos &lt;2 anos, la prevalencia de atrofia era del 34.9% y la prevalencia de marasmo del 2.1%. El tratamiento del agua para consumo (cualquier metodo) estaba inversamente asociada con la diarrea reportada por el cuidador en los siete dias previos (PR=0.79, IC 95%: 0.68-0.91). Una fuente mejorada del agua para consumo (PR=0.80, IC 95%:0.73-0.87), el tratamiento apropiado del agua para consumo (PR=0.88, IC 95%:0.80-0.96), mejoras en las instalaciones sanitarias (PR=0.90, IC 95%:0.82-0.97) y una estructura completa (tener paredes, suelo, y techo) de las instalaciones sanitarias (PR=0.65, IC 95%:0.50-0.84) estaban inversamente asociados con atrofia. Ninguna de las variables de exposicion estaba asociada con el marasmo. Un indicador de la calidad del agua no estaba asociado con la diarrea o la atrofia. ConclusionesNuestros hallazgos sugieren que en el distrito de Rusizi, el tratamiento apropiado del agua para consumo podria ser un factor importante en la diarrea de ninos &lt;5 anos, mientras que las mejoras en las fuentes y un tratamiento adecuado del agua para consumo, al mismo tiempo que el tipo y estructura de las instalaciones sanitarias podrian ser importantes para el crecimiento linear en ninos &lt;2 anos. No detectamos una asociacion con la calidad del agua.</t>
  </si>
  <si>
    <t>10.1111/tmi.12725</t>
  </si>
  <si>
    <t>The implications of heterogeneous resource intensities on technical change and growth</t>
  </si>
  <si>
    <t>P&gt;We analyze the long-term dynamics of an economy in which sectors are heterogeneous with respect to the intensity of natural resource use. It is shown that heterogeneity induces technical change to be biased towards resource-intensive sectors. Along the balanced growth path, the sectoral structure of the economy is constant as the higher resource dependency in resource-intensive sectors is compensated by enhanced research activities. Resource taxes have no impact on dynamics except when the tax rate varies over time. Research subsidies and the sectoral provision of productivity-enhancing public goods raise growth and provide an effective tool for structural policy.On analyse la dynamique a long terme d'une economie dans laquelle les secteurs sont heterogenes pour ce qui est de l'intensite dans l'usage des ressources naturelles. On montre que cette heterogeneite engendre un changement technique biaise dans la direction des secteurs a forte intensite dans l'usage de la ressource naturelle. Le long d'un sentier de croissance balancee, la structure sectorielle de l'economie est constante a proportion que la dependance plus grande de la ressource dans les secteurs a forte intensite d'utilisation de la ressource est compensee par des activites de recherche plus importantes. Les taxes sur la ressource n'ont pas d'effet sur la dynamique si ce n'est quand les taux de taxation varient dans le temps. Les subventions a la recherche et la production de biens publics qui renforcent la productivite sectorielle augmentent la croissance et sont un outil efficace de politique structurelle.</t>
  </si>
  <si>
    <t>10.1111/j.1540-5982.2010.01610.x</t>
  </si>
  <si>
    <t>No reference to actual degrowth</t>
  </si>
  <si>
    <t>Geographies of degrowth: Nowtopias, resurgences and the decolonization of imaginaries and places</t>
  </si>
  <si>
    <t>The term 'decroissance' (degrowth) signifies a process of political and social transformation that reduces a society's material and energy use while improving the quality of life. Degrowth calls for decolonizing imaginaries and institutions from - in Ursula Le Guin's words - 'a one-way future consisting only of growth'. Recent scholarship has focused on the ecological and social costs of growth, on policies that may secure prosperity without growth, and the study of grassroots alternatives pre-figuring a post-growth future. There has been limited engagement, however, with the geographical aspects of degrowth. This special issue addresses this gap, looking at the rooted experiences of peoples and collectives rebelling against, and experimenting with alternatives to, growth-based development. Our contributors approach such resurgent or 'nowtopian' efforts from a decolonial perspective, focusing on how they defend and produce new places, new subjectivities and new state relations. The stories told span from the Indigenous territories of the Chiapas in Mexico and Adivasi communities in southern India, to the streets of Athens, the centres of power in Turkey and the riverbanks of West Sussex.</t>
  </si>
  <si>
    <t>10.1177/2514848619869689</t>
  </si>
  <si>
    <t>Relevant topic, but only an editorial</t>
  </si>
  <si>
    <t>Natural resource dependency, neoliberal globalization, and income inequality: Are they related? A longitudinal study of developing countries (1980-2010)</t>
  </si>
  <si>
    <t>Contrary to predominant neoliberal ideology that argued higher economic growth rates would eventually lead to better results in terms of income distribution, the last three decades witnessed high economic growth rates accompanied by rising income inequalities in most countries worldwide. Abundance of natural resources in several developing countries had significant implications for their economic growth and subsequent income inequality levels. Further, neoliberal globalization manifested itself in increased foreign direct investment and trade openness impacted world economies significantly. This research examines the effects of natural resource dependency, neoliberal globalization, and state-institutional factors alongside the internal development model on income inequality in a set of 96 developing countries for the period 1980-2010. Models for Prais-Winsten regressions with panel corrected standard errors show that within the internal development model, population growth rates are the most significant factor in influencing income inequality levels. Natural resource dependency is equally important and is positively associated with increasing inequalities. More detailed analyses of different types of energy-rich countries reveal varying results exemplifying the importance of exploring how different types of natural resources might affect income inequality levels rather than their sheer magnitude. Consistent with previous research, foreign direct investment indicates a robust positive association with increasing income inequalities whereas trade openness exhibits a negative association signifying the positive effect deindustrialization that took place in advanced countries might have had on developing countries. Finally and counterintuitively, democracy is associated with higher income inequalities whereas institutional quality is negatively associated with income inequality. Resume Contrairement a l'ideologie neoliberale dominante affirmant que les taux de croissance economique eleves favorisent a terme une meilleure repartition des revenus, les trois dernieres decennies ont ete marquees par une augmentation des inegalites de revenus dans la plupart des pays a forte croissance dans le monde. De meme, l'abondance en ressources naturelles de certains pays en developpement a des consequences importantes sur la croissance economique et les niveaux d'inegalite de revenus. En favorisant l'augmentation des investissements directs etrangers et l'ouverture des marches, la mondialisation neoliberale exerce aussi une forte pression sur les economies nationales. Cet article examine les effets de la dependance aux ressources naturelles, de la mondialisation neoliberale, de la gestion institutionnelle de l'Etat et des modeles de developpement national sur l'inegalite des revenus dans 96 pays en developpement pour la periode 1980-2010. Des modeles de regression Prais-Winstein avec ecarts types corriges longitudinaux montrent que les taux de croissance de la population sont les facteurs les plus importants intervenants dans le modele de developpement interne. La dependance aux ressources naturelles joue egalement un role important dans l'augmentation des inegalites. Il existe une correlation positive entre l'augmentation des inegalites de revenus et les investissements directs etrangers et une association negative avec l'ouverture des marches. La comparaison des resultats des pays riches en ressources naturelles revele l'importance de la nature des ressources naturelles sur l'inegalite de revenus. Resumen Diferentemente de la ideologia neoliberal predominante que argumento que mayores tasas de crecimiento economico eventualmente conducirian a mejores resultados en terminos de distribucion del ingreso, las ultimas tres decadas fueron testigo de altas tasas de crecimiento economico acompanado por el aumento de las desigualdades de ingresos en la mayoria de paises del mundo. La abundancia de recursos naturales en varios paises en desarrollo tuvo consecuencias importantes en su crecimiento economico y en los niveles de desigualdad de ingresos posteriores. Ademas, la globalizacion neoliberal se manifesto en un aumento de la inversion extranjera directa y la apertura del comercio impacto significativamente en las economias mundiales. Esta investigacion examina los efectos de la dependencia de los recursos naturales, la globalizacion neoliberal y los factores institucionales-del estado, junto con el modelo de desarrollo interno en la desigualdad del ingreso en un conjunto de 96 paises en desarrollo para el periodo 1980-2010. Los modelos de regresion Prais-Winsten con paneles corrigiendo el error estandar muestran que las tasas de crecimiento de la poblacion son el factor mas importante en el modelo de desarrollo interno. La dependencia de los recursos naturales es igualmente importante y se asocia positivamente con el aumento de las desigualdades. La inversion extranjera directa indica una asociacion positiva robusta con el aumento de las desigualdades de ingresos, mientras que la apertura comercial exhibe una asociacion negativa. Finalmente, los resultados para los diferentes tipos de paises ricos en energia revelan la importancia de explorar como los diferentes tipos de recursos naturales podrian tener un efecto mayor en la desigualdad de ingresos en comparacion con su magnitud.</t>
  </si>
  <si>
    <t>10.1177/0011392116632031</t>
  </si>
  <si>
    <t>A New Drainpipe-Envelope Concept for Subsurface Drainage Systems in Irrigated Agriculture</t>
  </si>
  <si>
    <t>On irrigated lands, drainpipe performance is often below standard due to clogging, siltation and root growth inside the pipe. To tackle these problems, an innovative pipe-envelope concept was tested on a 50ha pilot area in Harran, Turkey, in 2015 and 2016. The new concept, HYDROLUIS, consists of a corrugated inner pipe with three rows of perforations at the top and an unperforated outer pipe that covers about 2/3 of the inner pipe leaving only the unperforated bottom part of the inner pipe in contact with the soil. The main advantages of the new concept are that it works for a wide range of soil textures and there is better protection against root growth inside the pipe. The new concept was compared with a geotextile envelope, a gravel envelope and a control with no envelope. The HYDROLUIS and gravel envelopes had a significantly lower entrance resistance compared to the geotextile, the best drain performance and no signs of sedimentation nor of root growth inside the pipe. The production costs of the HYDROLUIS envelope are comparable to those of pre-wrapped synthetic envelopes and considerably lower than gravel envelopes. It can be concluded that the HYDROLUIS envelope is a promising alternative for sand/gravel or synthetic envelopes in irrigated lands. (c) 2018 The Authors. Irrigation and Drainage published by John Wiley &amp; Sons Ltd on behalf of International Commission for Irrigation and Drainage Resume Dans les terres irriguees, les performances des tuyaux de drainage sont souvent inferieures a la norme en raison du colmatage, de l'envasement et de la croissance des racines a l'interieur du tuyau. Pour resoudre ces problemes, un concept innovant d'enveloppe de tuyaux a ete teste dans une zone pilote de 50ha a Harran, en Turquie, en 2015 et 2016. Le nouveau concept, HYDROLUIS, se compose d'un tube interieur ondule avec trois rangees de perforations au sommet et un tuyau exterieur non perfore qui couvre environ 2/3 du tuyau interieur ne laissant que la partie inferieure non perforee du tuyau interieur en contact avec le sol. Les principaux avantages du nouveau concept sont qu'il fonctionne pour une large gamme de textures de sols et qu'il existe une meilleure protection contre la croissance des racines a l'interieur du tuyau. Le nouveau concept a ete compare a une enveloppe geotextile, une enveloppe de gravier et un controle sans enveloppe. Les enveloppes HYDROLUIS et gravier ont une resistance d'entree nettement inferieure a celle du geotextile, la meilleure performance de drain et aucun signe de croissance de la racine. Les couts de production de l'enveloppe HYDROLUIS sont comparables a ceux des enveloppes synthetiques pre-enroulees et considerablement inferieures aux enveloppes de gravier. On peut conclure que l'enveloppe HYDROLUIS est une bonne alternative pour les enveloppes de sable/gravier ou synthetiques dans les terres irriguees. (c) 2018 The Authors. Irrigation and Drainage published by John Wiley &amp; Sons Ltd on behalf of International Commission for Irrigation and Drainage</t>
  </si>
  <si>
    <t>10.1002/ird.2247</t>
  </si>
  <si>
    <t>The role of institutions and immigrant networks in firms' offshoring decisions</t>
  </si>
  <si>
    <t>The offshoring of production by firms has expanded dramatically in recent decades, increasing their potential for economic growth. What determines the location of offshore production? How do countries' policies and characteristics affect a firm's decision about where to offshore? Do firms choose specific countries because of the countries' policies or because they know them better? In this paper, we use a rich dataset on Danish firms to analyze how decisions to offshore production depend on the institutional characteristics of the country and firm-specific bilateral networks. We find that institutions that reduce credit risk and corruption increase the probability that firms will offshore there, while those that increase regulation in the labour market decrease this probability. We also show that a firm's probability of offshoring increases with the share of its employees who are immigrants from that country of origin. Finally, our analysis reveals that the negative impact of institutions that hinder offshoring is attenuated by a strong bilateral network of foreign workers. Resume Role des institutions et des reseaux d'immigrants dans la decision des entreprises de delocaliser. Au cours des dernieres decennies, et afin d'accroitre leur potentiel de croissance economique, les entreprises ont massivement delocalise leur production a l'etranger. Mais quels sont les criteres qui permettent de choisir le pays de delocalisation d'une production? En quoi les politiques et les caracteristiques des pays influent-elles sur la decision d'une entreprise de delocaliser a tel endroit plutot qu'un autre? Les entreprises choisissent-elles certains pays en raison de leurs politiques ou parce qu'ils les connaissent mieux? Dans cet article, nous nous appuyons sur un ensemble exhaustif de donnees d'entreprises danoises afin d'analyser en quoi les decisions de delocaliser la production dependent des caracteristiques institutionnelles du pays de delocalisation ainsi que des reseaux bilateraux specifiques aux entreprises. Nous constatons que les institutions permettant de reduire le risque lie au credit et la corruption augmentent la probabilite qu'une entreprise delocalise a cet endroit, tandis que celles qui renforcent la reglementation du marche du travail la reduisent. Nous montrons egalement que lorsqu'une partie des salaries d'une entreprise sont originaires d'un pays en particulier, alors la probabilite que l'entreprise delocalise vers ce meme pays augmente. Pour terminer, notre analyse revele qu'un puissant reseau bilateral de travailleurs etrangers permet d'attenuer l'incidence negative des institutions entravant la delocalisation.</t>
  </si>
  <si>
    <t>10.1111/caje.12470</t>
  </si>
  <si>
    <t>Impact of Dried Distillers Grains with Solubles (DDGS) on Ration and Fertilizer Costs of Swine Farmers</t>
  </si>
  <si>
    <t>The feed ingredient price increases that have adversely affected livestock producers may be offset through the use of coproducts from one of the potential reasons for the price increase in ethanol production. Dried distillers grain with soluble (DDGS) was found to be a more cost-effective source of energy, amino acids, and phosphorus than either corn, soybean meal, or canola meal, and consequently, its inclusion in the ration reduces feed costs by approximately 13% across the three growth phases for a representative Ontario pig farm. It would require a significant increase in the relative price of DDGS before it would not be part of the least-cost feed formulation at the maximum rate allowed (25% of the ration). The inclusion of DDGS increases the protein and phosphorus content of the ration, and consequently, the manure content of nitrogen and phosphorus, respectively, if DDGS makes up more than 15% of the ration. The resulting savings to fertilizer costs associated with DDGS will depend on factors such as fertilizer prices, crop needs, and manure nutrient changes, but the benefits, regardless of the scenario, are significantly smaller than the savings to feed costs. Consequently, the use of DDGS in the swine ration is determined primarily through its ability as a cost-effective source of energy and phosphorus, but the saving has been less than the overall feed ingredient price increase since 2006. Les augmentations de prix des ingredients entrant dans la composition des aliments pour animaux qui ont touche defavorablement les eleveurs de betail peuvent etre contrebalancees par lutilisation de coproduits issus de lune des raisons possibles de ces augmentations de prix, a savoir la production dethanol. Les solubles de distillerie (DDGS) se sont revelees une source denergie, damino-acides et de phosphore plus economique que le mais, le tourteau de soya ou de canola, et leur utilisation dans les rations a permis de diminuer les couts des aliments pour animaux denviron 13 p. 100 au cours des trois phases de croissance sur une ferme porcine typique en Ontario. Il faudrait que le prix relatif des DDGS augmente considerablement pour que les DDGS nentrent pas dans la formulation des aliments pour animaux a moindre cout au taux maximal permis (25 p. 100 de la ration). Lajout de DDGS accroit la teneur de la ration en proteines et en phosphore et, par consequent, la teneur du fumier en azote et en phosphore a condition que les DDGS constituent plus de 15 p. 100 de la ration. Les economies de couts des engrais liees a lutilisation des DDGS dependent de certains facteurs tels que le prix des engrais, les besoins des cultures en elements nutritifs et les changements dans les elements nutritifs du fumier mais les avantages, peu importe le scenario, sont significativement moins eleves que les economies de couts des aliments pour animaux. En consequence, lutilisation de DDGS dans la ration pour porcs est principalement determinee par la capacitea constituer une source denergie et de phosphore economique, mais les economies sont inferieures aux avantages alimentaires globaux.</t>
  </si>
  <si>
    <t>10.1111/j.1744-7976.2011.01237.x</t>
  </si>
  <si>
    <t>Efficacy of agricultural disinfectants on biofilms of the bacterial ring rot pathogen, Clavibacter michiganensis subsp sepedonicus</t>
  </si>
  <si>
    <t>Susceptibility of biofilms of Clavibacter michiganensis subsp. sepedonicus, the causal agent of bacterial ring rot of potato, to three common agricultural disinfectants was tested. The MBECTM assay device was used to evaluate optimum parameters for growing artificial biofilms. These conditions were determined to be 7days of growth at 23 degrees C in a yeast extract-glucose-mineral salts medium. As expected, the bacteria in the biofilm state were more resistant to disinfection by chemical treatment with sodium hypochlorite, quaternary ammonium, and hydrogen peroxide when compared with planktonic cells. Artificial biofilms were also grown on five different surface materials typically found in commercial potato storage facilities (concrete, mild steel, rubber, polycarbonate and wood) using the BESTTM assay device to test the effect of surface type on biofilm susceptibility to disinfection. Sodium hypochlorite was the most effective disinfectant on the wood surface and hydrogen peroxide was best on the mild steel surface. Efficacies of the various disinfectants were not significantly different on concrete, rubber and polycarbonate surfaces. When artificially grown biofilms and those grown naturally in potato tissue were transferred to, and dried onto, coupons of the different surface materials, they were significantly more difficult to inactivate than in situ grown biofilms. The resistance of plant pathogenic bacteria in the biofilm state, particularly when spread and dried onto surfaces of agricultural machines and other equipment, to commonly used disinfectants, has important implications for disease control strategies that depend largely on strict sanitary and hygienic practices. ResumeLa sensibilite des biofilms de Clavibacter michiganensis subsp. sepedonicus, l'agent causal de la pourriture du cerne chez la pomme de terre, a trois desinfectants agricoles courants a ete testee. Le biotest MBECTM a ete utilise pour evaluer les parametres optimaux relatifs a la croissance de biofilms artificiels. Ces conditions ont ete etablies a sept jours de croissance a 23 degrees C sur un milieu a base d'extrait de levure, de glucose et de sels mineraux. Comme nous nous y attendions, lorsque comparees aux cellules planctoniques, les bacteries a l'etat de biofilms etaient plus resistantes a la desinfection chimique effectuee avec de l'hypochlorite de sodium, de l'ammonium quaternaire et du peroxyde d'hydrogene. Des biofilms artificiels ont egalement ete cultives sur cinq differents materiaux de surface trouves generalement dans les entrepots commerciaux pour pommes de terre (beton, acier doux, caoutchouc, polycarbonate et bois). Ces derniers ont ete evalues avec le biotest MBECTM afin d'estimer l'influence du type de surface sur la sensibilite des biofilms a la desinfection. L'hypochlorite de sodium s'est revele le desinfectant le plus efficace sur le bois, et le peroxyde d'hydrogene s'est avere le plus efficace sur l'acier doux. Les taux d'efficacite des divers desinfectants n'etaient pas significativement differents sur les surfaces en beton, en caoutchouc et en polycarbonate. Quand les biofilms cultives artificiellement et ceux cultives naturellement sur des tissus de pomme de terre ont ete transferes, et seches, sur des coupons des differents materiaux, ils etaient significativement plus difficiles a inactiver que les biofilms cultives in situ. La resistance des bacteries pathogenes, a l'etat de biofilms, aux desinfectants utilises couramment, particulierement lorsque ces biofilms sont appliques et seches sur la machinerie agricole et les autres equipements, a d'importantes implications quant aux strategies de lutte contre la maladie qui dependent en grande partie de mesures sanitaires et hygieniques strictes.</t>
  </si>
  <si>
    <t>10.1080/07060661.2015.1078413</t>
  </si>
  <si>
    <t>The role of fungicides for effective disease management in cereal crops</t>
  </si>
  <si>
    <t>Fungicides are the last line of defence in the armoury of an integrated disease management (IDM) approach. They do not create yield, but protect an inherent yield potential that the grower may realize in the absence of disease. In the field, securing effective disease control from fungicide applications is dependent upon the disease pressure and the effectiveness of the fungicide to control that disease. Globally, the same fungicide active ingredients are used against a similar range of fungal pathogens. However, in the presence of the pathogen, the level of economic response to fungicide applications is primarily driven by the prevailing environmental conditions and their interactions with crop development and the pathogen. Fungicides are canopy management tools that influence the size and duration of the green leaf area (GLA) of the crop. The total number of fungicide applications links to the length of the growing season and the disease risk in that period. For example, the top three leaves of a wheat crop canopy might warrant protection for approximately 120 days in an irrigated wheat crop on the Canterbury Plains of New Zealand, but only 60 days in the dry land wheat crops of the Victorian Mallee in Australia. Combining our knowledge of fungicide effect on the crop canopy with soil water and nutrient availability enables better matching of fungicide product, dose and timing to a specific disease risk. It also enables better use of crop physiology models, such as APSIM (Agricultural Production Systems Simulator), to assist with in-crop fungicide decisions. This paper reviews the role of fungicides, principally the triazoles (FRAC Group 3), strobilurins (Group 11) and SDHI's succinate dehydrogenase inhibitors (Group 7), in cereal disease management. It explains (i) why applying foliar fungicide by plant development stage (as well as disease threshold) confers advantages when fungicide mode of action and on-farm logistics are taken into consideration; (ii) gives examples of how fungicide management strategies are adjusted in Australia and New Zealand to take account of environmental conditions; and (iii) explains the importance of green leaf retention (GLR) in the realization of an economic response from fungicides. ResumeLes fongicides constituent l'ultime ligne de defense dans l'arsenal d'une approche de gestion des maladies par lutte integree. Ils n'accroissent pas le rendement, mais protegent le rendement possible qu'un producteur pourrait obtenir en l'absence de maladies. Au champ, la lutte efficace contre les maladies decoulant de l'application de fongicides depend de la pression exercee par la maladie et de l'efficacite du fongicide a lutter contre cette maladie. Globalement, les memes ingredients actifs d'un fongicide sont utilises contre une gamme d'agents pathogenes fongiques similaires. Toutefois, en presence d'un agent pathogene, le niveau de reponse economique aux applications de fongicide est avant tout conditionne par les conditions courantes du milieu et leurs interactions avec le developpement vegetatif et l'agent pathogene. Les fongicides sont des outils de gestion du couvert vegetal qui influencent la taille et la duree de la surface foliaire verte de la culture. Le nombre total d'applications de fongicide est lie a la longueur de la saison de croissance et au risque d'incidence de la maladie durant cette periode. Par exemple, les trois feuilles superieures du ble, en tant que couvert vegetal, peuvent offrir une protection pendant environ 120 jours dans un champ irrigue dans les plaines de Canterbury en Nouvelle-Zelande, mais seulement 60 sur les terres arides du Mallee australien de la region de Victoria. La combinaison de nos connaissances sur les effets des fongicides sur le couvert vegetal de la culture a l'eau du sol et a la disponibilite des nutriments permet de mieux cibler le produit ainsi que la quantite a utiliser et de synchroniser son application en fonction du risque possible d'une maladie particuliere. Cela permet egalement une meilleure utilisation des modeles physiologiques des cultures comme APSIM (Agricultural Production System Simulator) afin d'aider dans le choix du fongicide pour la premiere application de postlevee. Cet article passe en revue le role des fongicides, principalement des triazoles (FRAC Groupe 3), des strobilurines (Groupe 11) et des inhibiteurs de la succinate deshydrogenase (Groupe 7) dans la gestion des maladies des cereales. Il explique pourquoi l'application d'un fongicide foliaire en fonction des stades de developpement de la plante (et du seuil de la maladie) offre des avantages quand le mode d'action du fongicide et la logistique associee a la ferme sont pris en consideration; il donne des exemples de l'adaptation des strategies de gestion des fongicides utilisees en Australie et en Nouvelle-Zelande visant a prendre en compte les conditions de milieu; et il explique l'importance de la retention de la surface foliaire verte afin d'obtenir une reponse economique a l'utilisation des fongicides.</t>
  </si>
  <si>
    <t>10.1080/07060661.2013.870230</t>
  </si>
  <si>
    <t>Global recovery requires degrowth, not ever increasing GDP</t>
  </si>
  <si>
    <t>10.1136/bmj.n2657</t>
  </si>
  <si>
    <t>Article cannot be found</t>
  </si>
  <si>
    <t>Trade and Development Report 2019. Financing a Global Green New Deal.</t>
  </si>
  <si>
    <t>10.1111/dech.12666</t>
  </si>
  <si>
    <t>Abstract missing; in main text no reference to degrowth</t>
  </si>
  <si>
    <t>Distributed degrowth technology: Challenges for blockchain beyond the green economy</t>
  </si>
  <si>
    <t>This commentary considers the challenges and trade-offs in using blockchain as the facilitating digital infrastructure for degrowth projects. A blockchain is simply a distributed database. The technology is being used for a wide range of applications relevant to economic exchange and environmental sustainability. Many degrowth scholars wholly reject technical fixes for politically induced environmental crises, seeing blockchain projects as wasteful and counter to convivial social relations. Others highlight the technology's potential for facilitating redistributive and regenerative economies, but without much detail. This paper argues that if blockchain is ever to prove useful for the degrowth movement it would need to overcome challenges in three important areas: 1) building democratic and (re)distributive economies, 2) regenerating the environment without commodifying it, and 3) facilitating international alliances without imposing a particular set of values. What is certain is that technology on its own will not transcend the political struggles tackled by degrowth activists. However, under certain conditions, blockchain might make those struggles more effective.</t>
  </si>
  <si>
    <t>10.1016/j.ecolecon.2021.107020</t>
  </si>
  <si>
    <t>DEGROWTH BUT, WHERE?</t>
  </si>
  <si>
    <t>It is almost impossible to disagree with a proposal seeking to slow things down to minimize harm to the planet. However, the question is where. The manifesto in The Case for Degrowth acknowledges the challenge of asking distinct populations to lower their economic growth and well-being. They suggest alliances, echoing the commons, and highlight ancient cultural traditions that have envisioned other worlds. In contrast, the discussion offered by Deepak Lamba-Nieves through the case of Puerto Rico and its colonial subjugation - shared or equivalent to many in the Global South and elsewhere - asks us to reflect upon who is demanding or expecting us to degrowth.</t>
  </si>
  <si>
    <t>On the increase of social capital in degrowth economy</t>
  </si>
  <si>
    <t>The present work provides a theoretical analysis oriented to link the social capital to the concept of degrowth. Defined by Schneider et al., (2010) as an equitable downscaling of production and consumption that increases human well-being and enhances ecological conditions at the local and global level in the short and in the long term, the concept of degrowth leads to a radical criticism of the neoclassical approach of economic growth and propose an alternative socio-economic paradigm based on the concept of reciprocity work. Constituted by a mix of social work, unpaid activities, self-production and cooperation among individuals, reciprocity work is assumed to be able to increase the social capital by promoting conviviality, mutual sustain and social relationships. In recent years, academic, political and social debates have been oriented to investigate the concepts of degrowth and the related impacts on social capital and well-being. The objective this paper is twofold. On one side, it provides a theoretical analysis in an attempt of explaining the concept of degrowth, that of reciprocity work and the implications for the social capital formation. On the other side, it reviews the main studies that investigate the social capital generation in a context of degrowth. (C) 2013 The Authors. Published by Elsevier Ltd.</t>
  </si>
  <si>
    <t>10.1016/j.sbspro.2013.02.006</t>
  </si>
  <si>
    <t>The critique of growth is one of the defining features of ecological economics. Yet ecological economists have had relatively little to say about post-growth in the global South. In this article, we propose a new definition of post-growth as the combined application and theorization of degrowth, agrowth, steady-state economics and post-development. We then discuss with special reference to India seven ways of thinking about post-growth in the global South. Starting with the basic observation that the current patterns of growth-fueled development are ecologically, socially and financially unsustainable, we argue that serious post-growth thinking can only be world-systemic and rooted in class analyses. We then point out that the GDP growth against poverty connection is debatable and we instead argue, normatively, that an effective post-growth program should focus on fulfilled needs and on wealth redistribution. Against the idea that growth-critical approaches have their origin in industrialized countries, we show that many post-growth ideas have non-Western roots and a substantial number of potential contemporary allies in the global South. Discussing the example of Bhutan, we suggest that preliminary elements of a post-growth program are not as utopian as it might sound.</t>
  </si>
  <si>
    <t>10.1016/j.ecolecon.2018.02.020</t>
  </si>
  <si>
    <t>Degrowth within - Aligning circular economy and strong sustainability narratives</t>
  </si>
  <si>
    <t>This perspective calls for building greater understanding of overlapping and conflicting considerations between the sustainability principles that inform current conceptions of circular economy and degrowth. We contend that scholars and practitioners need to be pragmatic and to recognize evident ideological differences, but simultaneously to acknowledge beneficial similarities and complements. The common aim of both frameworks - to change business-as-usual and to enable human society to operate within ecological planetary boundaries - will likely engender opportunities to formulate new solutions. Management of the inherent tensions, such as the scale and scope of rebound effects, will continue to pose challenges. However, with thoughtful dialogue, commitment to respectful discourse, and more refined articulation we are confident that progress will be made. By building on synergies and seeking holistic strategies, the academic community, along with its transdisciplinary partners, can advance strong global sustainability efforts.</t>
  </si>
  <si>
    <t>10.1016/j.resconrec.2019.03.038</t>
  </si>
  <si>
    <t>Is archaeology conceivable within the degrowth movement?</t>
  </si>
  <si>
    <t>Since the 1980s, archaeology has been further embedded in a reinforced and accelerating capitalist ideology, namely neo-liberalism. Most archaeologists had no alternative but to adapt to it through concessions to the free-market economy and to the so-called mitigations taking place within development. However, it is now apparent that the ongoing global socio-ecological disaster we are facing cannot be reversed with compromises but rather with a radical engagement against the injunctions of competition and growth. I suggest that we must anticipate the necessary transformations of archaeology in the coming decades, before archaeology becomes a technical avatar of the neo-liberal dogma, or before its complete annihilation for being deemed 'superfluous' (Wurst 2019, 171) by the capitalist regime. In this paper, I will use the idea of 'degrowth' to propose a new paradigm for archaeology by applying the concepts of civil disobedience, voluntary simplicity, redistribution of means and the ethics of no-growth.</t>
  </si>
  <si>
    <t>10.1017/S1380203821000015</t>
  </si>
  <si>
    <t>Corporate Social Responsibility and Managerial Competencies: A Dynamic Requirement</t>
  </si>
  <si>
    <t>Managers today are usually sensitive to issues of social responsibility and ethical behavior because of public pressure, legal and governmental concerns and media coverage. Corporate responsibility or sustainability is considered a prominent feature of business and societal concerns. It is high time that the persons governing the organization must be aware of the changing with the competitive environment. Therefore, the management education must change and shift towards a more integrated rather than a handicap knowledge economy. Indirectly it sets out the goal of updating manager's role and meaning of socially responsible leadership skills. This research paper will give an insight into the leadership in the field of management to create a clearer understanding of what is required in global business environment, creating demands on international managers to take a positive step on issues of social responsibility and ethical behavior, economic development and ecological protection. Also, it will analyze the current development through Triple Bottom Line for sustainable development.</t>
  </si>
  <si>
    <t>Global Climate Emergency: after COP24, climate science, urgency, and the threat to humanity</t>
  </si>
  <si>
    <t>This Special Editorial on the Climate Emergency makes the case that although we are living in the time of Global Climate Emergency we are not yet acting as if we are in an imminent crisis. The authors review key aspects of the institutional response and climate science over the past several decades and the role of the economic system in perpetuating inertia on reduction of greenhouse gas emissions. Humanity is now the primary influence on the planet, and events in and around COP24 are the latest reminder that we live in a pathological system. A political economy has rendered the UNFCCC process as yet a successful failure. Fundamental change is urgently required. The conclusions contain recommendations and a call to action now.</t>
  </si>
  <si>
    <t>10.1080/14747731.2019.1669915</t>
  </si>
  <si>
    <t>Editorial only</t>
  </si>
  <si>
    <t>Sustaining our future: resolving the conflict over population models</t>
  </si>
  <si>
    <t>If we are to sustain our future we have to resolve some fundamental issues about how to live on this planet. However underneath it all is a major issue: are there just too many of us? This paper will try to assess the question by looking at two conflicting models that stem from biology and from economics and try to suggest that the conflict can be resolved with new approaches to sustainable cities. It suggests that population issues on a global level need to be addressed as a matter of human rights but fear of population can be a dangerous diversion and prevent cities from grasping the opportunities (provided by growth) to achieve significant urban sustainability gains.</t>
  </si>
  <si>
    <t>Hyper-individualism and ultrasociality in a Veblenian framework</t>
  </si>
  <si>
    <t>In a series of articles Gowdy and Krall (2013, 2016a, 2016b) framed the process of cumulative social change as a codevelopment of hyper-individualism and ultrasociality. They argue that at the macro level the 'global economic system' behaves as a superorganism which has co-opted human beings' cooperative propensity in order to continuously expand its surplus value, appropriating an ever-larger share of natural resources. At the micro level, the neoliberal era has legitimized increased competition among individuals and has led to a hyper focus on the maximization of individual consumption. In their social context individuals appear to be largely oblivious or dismissive of the growing superorganism as is evidenced by public unwillingness to address situations of global environmental stress. In the context of Veblen's evolutionary thinking, this paper comments on Gowdy and Krall's articles by discussing two potential venues to 'tame' the superorganism: de-growth and post nationalism. It is argued that the former may be a solution only as a result of a severe (ecological) collapse scenario. Thus if the social desire to modify the superorganism exists it will have a greater chance to succeed as a post-national project that would provide a structural scaffolding to place the superorganism within human control. (C) 2016 Elsevier B.V. All rights reserve.</t>
  </si>
  <si>
    <t>10.1016/j.ecolecon.2016.09.024</t>
  </si>
  <si>
    <t>GREEN PREFERENCES OF GENERATION Y</t>
  </si>
  <si>
    <t>Increasing level of economic welfare in certain countries around the globe brings lots of issues where environmental challenges play a special role. Critics of consuming lifestyle of developed countries led to couple of initiatives against the Growth (as the economic mainstream) such as Degrowth or Green and Circular models of economy. Lot of businesses switched to environmental strategies due to changes of legislative, pressure of stakeholders or consumers' buying behaviour. International business environment influence significantly final consumers' markets, especially in countries where interdependence is high. Environmental business concept tries to attract consumers through emphasis of environmental (green) attributes of products. This paper deals with preferences of certain group of consumers, known as generation Y, towards green products. To reveal green preferences the survey method was carried out using a questionnaire. The research was carried out in the Slovak Republic within the sample of generation Y respondents. Basic findings showed that the awareness of green products among a sample of respondents is rather positive. Consumers of generation Y with higher education are willing to prefer green products even if their price is higher. These products must have a clearly recognized environmental label. Regarding attributes of green products, consumers perceived them as high-quality, value-formoney, human-friendly and environmentally friendly. Respondents do not prefer green products to increase their prestige in society, they realize that their actions and lifestyle can influence environmental impacts and contribute to have a better environment.</t>
  </si>
  <si>
    <t>READY FOR CHANGE? INTERLINKAGES OF TRADITIONAL AND NOVEL PRACTICES THROUGH PERMACULTURE</t>
  </si>
  <si>
    <t>This paper is based on ongoing participatory action research in Latvia since 2016. The research was initially developed within the Marie Curie Innovative Training Network SUSPLACE and is further advanced by the Latvian Council of Science funded project `Ready for change? Sustainable management of common natural resources (RFC)'. By using this approach, the researchers aim to, firstly, synthesise natural, climate science and economic systems evidence of the immense transformations required towards regeneration and, secondly, engage in active knowledge brokerage and societal change advancement. Authors encourage to limit the application of the abused term `sustainable' as it has rather meant to `sustain the unsustainable' across the last decades and to follow the logic of `regeneration' instead. The bridging of practices with the permaculture movement can be summarised in three broad groups of regenerative transformations to develop resilience against environmental breakdown - firstly, organic growing or gardening, secondly, ecological building, and thirdly, ecological lifestyle practices. These examples are arising both from particular collaborations with the selected permaculture homesteads as well as from the general environmental and social activism in Latvia. A common expression claims that `everything new is well forgotten old'. It resonates very well with the permaculture ethics and movement emphasising not forgetting yet critically assessing the long-developed skills and practices. This paper demonstrates that in addition to the challenging global aims, on the local level the success of permaculture depends on its ability to be deeply embedded in localities and revive cultural, local practices that people feel a connection to.</t>
  </si>
  <si>
    <t>10.22616/ESRD.2021.55.056</t>
  </si>
  <si>
    <t>Big Questions and Big Data: A Reply from the Collaboratory</t>
  </si>
  <si>
    <t>In our reply to Elise van Nederveen Meerkerk's Big Questions and Big Data: The Role of Labour and Labour Relations in Recent Global Economic History, we focus on her observations on the Global Collaboratory on the History of Labour Relations. We endorse many of her suggestions to connect global labour and economic history and to regard labour relations not only as a dependent variable. In fact, as the examples from various Collab workshops and publications show, some of these ideas are already being put into practice. These examples also show that if we seriously want to combine global labour and economic history data and join the debate on the growth (or decrease) in social inequality, workers' individual and collective agency must be taken on board. Finally, we argue that global labour and economic historians can benefit most from each other's disciplines by truly working together in collaborative projects, developing new theories, perhaps less grand than those with which economic historians attract so much attention, but more profound. TRANSLATED ABSTRACTSFRENCH - GERMAN - SPANISH Karin Hofmeester and Christine Moll-Murata. Grandes questions et megadonnees. Une reponse du Collaboratoire. Dans notre reponse a Grandes questions et megadonnees : le role du travail et des relations de travail dans l'histoire economique mondiale recente d'Elise van Nederveen Meerkerk, nous nous concentrons sur ses observations sur le Collaboratoire. Nous approuvons un grand nombre de ses suggestions de relier le travail mondial et l'histoire economique, et de ne pas considerer les relations de travail seulement comme une variable dependante. En fait, comme le montrent les exemples tires de divers ateliers-debat et publications du Collaboratoire, certaines de ces idees sont deja en train d'etre mises en pratique. Ces exemples montrent aussi que si nous voulons serieusement combiner les donnees du travail mondial avec l'histoire economique et participer au debat sur la hausse (ou la baisse) des inegalites sociales. Enfin, nous soutenons que les historiens du travail mondial et les historiens economistes peuvent profiter de leurs disciplines respectives en travaillant veritablement ensemble dans des projets collaboratifs, en developpant de nouvelles theories, peut-etre moins chatoyantes que celles avec lesquelles les historiens economistes attirent tant d'attention, mais plus profondes. Traduction: Christine Plard Karin Hofmeester und Christine Moll-Murata, Gro ss e Fragen und Big Data: Eine Replik aus des Collaboratory. In unserer Replik auf Elise van Nederveen Meerkerks Gro ss e Fragen und Big Data. Die Rolle der Arbeit und der Arbeitsbeziehungen in der jungeren globalen Wirtschaftsgeschichte konzentrieren wir uns auf ihre Beobachtungen zum Collaboratory. Wir stimmen vielen ihrer Anregungen zu, globale Arbeitsgeschichte und globale Wirtschaftsgeschichte miteinander zu verbinden und Arbeitsbeziehungen nicht allein als abhangige Variable zu begreifen. Tatsachlich belegen viele von Vertretern beider Disziplinen organisierte Workshops und gemeinsame Veroffentlichungen, dass solche uberlegungen bereits praktisch umgesetzt werden. Diese Beispiele zeigen auch, dass die individuelle und kollektive Handlungsfahigkeit der Arbeiter berucksichtigt werden muss, wenn wir die Daten der globalen Arbeitsgeschichte und die der globalen Wirtschaftsgeschichte zusammenfuhren und uns an der Debatte uber die Ausweitung (oder die Verringerung) sozialer Ungleichheit beteiligen wollen. Abschlie ss end argumentieren wir dahingehend, dass globale Arbeits- und globale Wirtschaftshistoriker dann am starksten von der jeweils anderen Disziplin profitieren konnen, wenn sie in Kooperationsprojekten zusammenarbeiten und dabei neue Theorien entwickeln, die vielleicht weniger grandios ausfallen als diejenigen, mit denen Wirtschaftshistoriker Aufsehen erregen, dafur aber auch tiefgreifender sind. ubersetzung: Max Henninger Karin Hofmeester and Christine Moll-Murata. Grandes cuestiones y grandes bases de datos: una respuesta desde el colaboratorio. En nuestra respuesta a Elise van Nederveen Meerkerk's Grandes cuestiones y grandes bases de datos: el papel del trabajo y de las relaciones laborales en la reciente historia economica global, centramos nuestra atencion en sus observaciones respecto al colaboratorio. Compartimos muchas de sus sugerencias para poner en conexion la historia global del trabajo y la historia global y en lo que se refiere a las relaciones laborales no solo como una variable dependiente. De hecho, como se ha puesto de manifiesto en diferentes talleres colaborativos y como distintas publicaciones demuestran, algunas de esas ideas ya se estan poniendo en practica. Estos ejemplos tambien nos permiten ver que si en serio queremos combinar la informacion de la historia global del trabajo y los de la historia global y compartir el debate sobre el crecimiento (o decrecimiento) de la desigualdad social. Por ultimo, consideramos que los historiadores globales del trabajo y los historiadores globales se pueden beneficiar mucho reciprocamente de sus propias disciplinas trabajando realmente de forma conjunta en proyectos colaborativos, desarrollando nuevas teorias quizas algo menos amplias que aquellas con las que los historiadores economicos llaman tanto la atencion, pero mucho mas profundas. Traduccion: Vicent Sanz Rozalen</t>
  </si>
  <si>
    <t>10.1017/S0020859017000013</t>
  </si>
  <si>
    <t>Sample</t>
  </si>
  <si>
    <t>April</t>
  </si>
  <si>
    <t>This was an excerpt from their book "The Case for Degrowth"; what to do?</t>
  </si>
  <si>
    <t>Not on Scihub</t>
  </si>
  <si>
    <t>URBAN RECYCLING: A TOOL TO FACE THE 'NEW' HOUSING CRISIS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</si>
</sst>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font>
      <sz val="12"/>
      <color theme="1"/>
      <name val="Calibri"/>
      <family val="2"/>
      <scheme val="minor"/>
    </font>
    <font>
      <b/>
      <sz val="12"/>
      <color theme="1"/>
      <name val="Calibri"/>
      <family val="2"/>
      <scheme val="minor"/>
    </font>
    <font>
      <b/>
      <sz val="14"/>
      <color theme="1"/>
      <name val="Calibri"/>
      <family val="2"/>
      <scheme val="minor"/>
    </font>
    <font>
      <b/>
      <sz val="12"/>
      <color rgb="FF000000"/>
      <name val="Calibri"/>
      <family val="2"/>
      <scheme val="minor"/>
    </font>
    <font>
      <b/>
      <sz val="16"/>
      <color theme="1"/>
      <name val="Calibri"/>
      <family val="2"/>
      <scheme val="minor"/>
    </font>
    <font>
      <sz val="11"/>
      <color theme="1"/>
      <name val="Calibri"/>
      <family val="2"/>
      <scheme val="minor"/>
    </font>
    <font>
      <i/>
      <sz val="12"/>
      <color theme="1"/>
      <name val="Calibri"/>
      <family val="2"/>
      <scheme val="minor"/>
    </font>
    <font>
      <sz val="8"/>
      <color rgb="FF211E1E"/>
      <name val="NewBaskerville"/>
    </font>
    <font>
      <i/>
      <sz val="8"/>
      <color rgb="FF211E1E"/>
      <name val="NewBaskerville"/>
    </font>
    <font>
      <b/>
      <i/>
      <sz val="12"/>
      <color theme="1"/>
      <name val="Calibri"/>
      <family val="2"/>
      <scheme val="minor"/>
    </font>
    <font>
      <sz val="10"/>
      <color theme="1"/>
      <name val="Palatino Linotype"/>
      <family val="1"/>
    </font>
    <font>
      <u/>
      <sz val="12"/>
      <color theme="10"/>
      <name val="Calibri"/>
      <family val="2"/>
      <scheme val="minor"/>
    </font>
    <font>
      <sz val="11"/>
      <color rgb="FF000000"/>
      <name val="Calibri"/>
      <family val="2"/>
      <scheme val="minor"/>
    </font>
    <font>
      <b/>
      <sz val="11"/>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9"/>
        <bgColor indexed="64"/>
      </patternFill>
    </fill>
    <fill>
      <patternFill patternType="solid">
        <fgColor rgb="FFFFFF00"/>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38">
    <xf numFmtId="0" fontId="0" fillId="0" borderId="0" xfId="0"/>
    <xf numFmtId="0" fontId="0" fillId="0" borderId="0" xfId="0" applyAlignment="1">
      <alignment wrapText="1"/>
    </xf>
    <xf numFmtId="0" fontId="0" fillId="0" borderId="0" xfId="0" applyAlignment="1">
      <alignment horizontal="center" vertical="center"/>
    </xf>
    <xf numFmtId="0" fontId="0" fillId="2" borderId="0" xfId="0" applyFill="1"/>
    <xf numFmtId="0" fontId="0" fillId="2" borderId="0" xfId="0" applyFill="1" applyAlignment="1">
      <alignment wrapText="1"/>
    </xf>
    <xf numFmtId="0" fontId="0" fillId="2" borderId="0" xfId="0" applyFill="1" applyAlignment="1">
      <alignment horizontal="center" vertical="center"/>
    </xf>
    <xf numFmtId="10" fontId="0" fillId="0" borderId="0" xfId="0" applyNumberFormat="1"/>
    <xf numFmtId="0" fontId="0" fillId="0" borderId="0" xfId="0" applyAlignment="1">
      <alignment vertical="center" wrapText="1"/>
    </xf>
    <xf numFmtId="0" fontId="1" fillId="0" borderId="0" xfId="0" applyFont="1"/>
    <xf numFmtId="0" fontId="2" fillId="0" borderId="0" xfId="0" applyFont="1"/>
    <xf numFmtId="0" fontId="3" fillId="0" borderId="0" xfId="0" applyFont="1"/>
    <xf numFmtId="1" fontId="0" fillId="0" borderId="0" xfId="0" applyNumberFormat="1"/>
    <xf numFmtId="1" fontId="0" fillId="0" borderId="0" xfId="0" applyNumberFormat="1" applyAlignment="1">
      <alignment horizontal="center" vertical="center"/>
    </xf>
    <xf numFmtId="49" fontId="4" fillId="0" borderId="0" xfId="0" applyNumberFormat="1" applyFont="1" applyAlignment="1">
      <alignment wrapText="1"/>
    </xf>
    <xf numFmtId="49" fontId="4" fillId="0" borderId="0" xfId="0" applyNumberFormat="1" applyFont="1" applyAlignment="1">
      <alignment horizontal="center" vertical="center" wrapText="1"/>
    </xf>
    <xf numFmtId="49" fontId="4" fillId="0" borderId="0" xfId="0" applyNumberFormat="1" applyFont="1" applyAlignment="1">
      <alignment vertical="center" wrapText="1"/>
    </xf>
    <xf numFmtId="0" fontId="0" fillId="3" borderId="0" xfId="0" applyFill="1" applyAlignment="1">
      <alignment vertical="center" wrapText="1"/>
    </xf>
    <xf numFmtId="0" fontId="5" fillId="0" borderId="0" xfId="0" applyFont="1" applyAlignment="1">
      <alignment wrapText="1"/>
    </xf>
    <xf numFmtId="0" fontId="6" fillId="0" borderId="0" xfId="0" applyFont="1" applyAlignment="1">
      <alignment wrapText="1"/>
    </xf>
    <xf numFmtId="0" fontId="7" fillId="0" borderId="0" xfId="0" applyFont="1"/>
    <xf numFmtId="0" fontId="0" fillId="4" borderId="0" xfId="0" applyFill="1"/>
    <xf numFmtId="0" fontId="4" fillId="0" borderId="0" xfId="0" applyFont="1"/>
    <xf numFmtId="49" fontId="1" fillId="0" borderId="0" xfId="0" applyNumberFormat="1" applyFont="1" applyAlignment="1">
      <alignment wrapText="1"/>
    </xf>
    <xf numFmtId="0" fontId="0" fillId="0" borderId="0" xfId="0" applyAlignment="1">
      <alignment vertical="top" wrapText="1"/>
    </xf>
    <xf numFmtId="164" fontId="0" fillId="0" borderId="0" xfId="0" applyNumberFormat="1"/>
    <xf numFmtId="0" fontId="9" fillId="0" borderId="0" xfId="0" applyFont="1"/>
    <xf numFmtId="164" fontId="9" fillId="0" borderId="0" xfId="0" applyNumberFormat="1" applyFont="1"/>
    <xf numFmtId="0" fontId="4" fillId="0" borderId="0" xfId="0" applyFont="1" applyAlignment="1">
      <alignment horizontal="center" vertical="center"/>
    </xf>
    <xf numFmtId="0" fontId="0" fillId="0" borderId="0" xfId="0" applyAlignment="1">
      <alignment horizontal="center" vertical="center" wrapText="1"/>
    </xf>
    <xf numFmtId="0" fontId="10" fillId="0" borderId="0" xfId="0" applyFont="1"/>
    <xf numFmtId="0" fontId="0" fillId="0" borderId="0" xfId="0" applyAlignment="1">
      <alignment vertical="center"/>
    </xf>
    <xf numFmtId="49" fontId="0" fillId="0" borderId="0" xfId="0" applyNumberFormat="1" applyAlignment="1">
      <alignment vertical="center" wrapText="1"/>
    </xf>
    <xf numFmtId="0" fontId="11" fillId="0" borderId="0" xfId="1"/>
    <xf numFmtId="0" fontId="0" fillId="0" borderId="0" xfId="0" applyAlignment="1">
      <alignment horizontal="left" vertical="center"/>
    </xf>
    <xf numFmtId="49" fontId="0" fillId="0" borderId="0" xfId="0" applyNumberFormat="1"/>
    <xf numFmtId="0" fontId="12" fillId="0" borderId="0" xfId="0" applyFont="1"/>
    <xf numFmtId="0" fontId="13" fillId="0" borderId="0" xfId="0" applyFont="1" applyAlignment="1">
      <alignment horizontal="center"/>
    </xf>
    <xf numFmtId="0" fontId="0" fillId="5" borderId="0" xfId="0" applyFill="1"/>
  </cellXfs>
  <cellStyles count="2">
    <cellStyle name="Hyperlink" xfId="1" builtinId="8"/>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177%2F251484861881947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177%2F25148486188194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B926B-7FD4-F842-9D84-C0C92EF1647E}">
  <dimension ref="A1:AB412"/>
  <sheetViews>
    <sheetView tabSelected="1" topLeftCell="A217" zoomScale="150" zoomScaleNormal="150" workbookViewId="0">
      <pane xSplit="1" topLeftCell="C1" activePane="topRight" state="frozen"/>
      <selection pane="topRight" activeCell="A236" sqref="A236:XFD236"/>
    </sheetView>
  </sheetViews>
  <sheetFormatPr baseColWidth="10" defaultRowHeight="16"/>
  <cols>
    <col min="1" max="1" width="33.83203125" style="1" customWidth="1"/>
    <col min="2" max="2" width="66.5" style="1" customWidth="1"/>
    <col min="3" max="3" width="31.5" customWidth="1"/>
    <col min="4" max="4" width="19.33203125" style="2" customWidth="1"/>
    <col min="5" max="5" width="23.33203125" style="2" customWidth="1"/>
    <col min="6" max="6" width="21.6640625" style="2" customWidth="1"/>
    <col min="7" max="7" width="21.33203125" style="2" customWidth="1"/>
    <col min="8" max="8" width="26.6640625" style="7" customWidth="1"/>
    <col min="9" max="9" width="24.5" style="7" customWidth="1"/>
    <col min="10" max="10" width="16.33203125" style="2" customWidth="1"/>
    <col min="11" max="11" width="15.33203125" bestFit="1" customWidth="1"/>
    <col min="12" max="12" width="21.83203125" customWidth="1"/>
    <col min="13" max="13" width="23.5" bestFit="1" customWidth="1"/>
    <col min="14" max="14" width="22.5" customWidth="1"/>
    <col min="15" max="15" width="19.5" bestFit="1" customWidth="1"/>
    <col min="16" max="16" width="24.6640625" bestFit="1" customWidth="1"/>
    <col min="19" max="19" width="18.33203125" style="1" customWidth="1"/>
    <col min="20" max="20" width="79.1640625" style="1" customWidth="1"/>
    <col min="21" max="21" width="23.5" style="1" bestFit="1" customWidth="1"/>
    <col min="22" max="22" width="39.33203125" bestFit="1" customWidth="1"/>
    <col min="23" max="23" width="35.6640625" bestFit="1" customWidth="1"/>
    <col min="24" max="24" width="35" bestFit="1" customWidth="1"/>
    <col min="25" max="25" width="33.1640625" bestFit="1" customWidth="1"/>
    <col min="27" max="27" width="18.6640625" customWidth="1"/>
  </cols>
  <sheetData>
    <row r="1" spans="1:28" s="13" customFormat="1" ht="119" customHeight="1">
      <c r="A1" s="13" t="s">
        <v>0</v>
      </c>
      <c r="B1" s="13" t="s">
        <v>206</v>
      </c>
      <c r="C1" s="13" t="s">
        <v>412</v>
      </c>
      <c r="D1" s="14" t="s">
        <v>614</v>
      </c>
      <c r="E1" s="14" t="s">
        <v>669</v>
      </c>
      <c r="F1" s="14" t="s">
        <v>615</v>
      </c>
      <c r="G1" s="14" t="s">
        <v>616</v>
      </c>
      <c r="H1" s="15" t="s">
        <v>617</v>
      </c>
      <c r="I1" s="15" t="s">
        <v>618</v>
      </c>
      <c r="J1" s="14" t="s">
        <v>657</v>
      </c>
      <c r="K1" s="13" t="str">
        <f>IF(AND(F1=1,F1=G1),1,IF(AND(F1=0,F1=G1),0,E1))</f>
        <v>Discussion result</v>
      </c>
      <c r="L1" s="13" t="s">
        <v>700</v>
      </c>
      <c r="M1" s="13" t="s">
        <v>699</v>
      </c>
      <c r="N1" s="13" t="s">
        <v>701</v>
      </c>
      <c r="O1" s="13" t="s">
        <v>702</v>
      </c>
      <c r="P1" s="13" t="s">
        <v>703</v>
      </c>
      <c r="Q1" s="13" t="s">
        <v>705</v>
      </c>
      <c r="R1" s="13" t="s">
        <v>869</v>
      </c>
      <c r="S1" s="13" t="s">
        <v>905</v>
      </c>
      <c r="T1" s="13" t="s">
        <v>914</v>
      </c>
      <c r="U1" s="13" t="s">
        <v>904</v>
      </c>
      <c r="V1" s="13" t="s">
        <v>906</v>
      </c>
      <c r="W1" s="13" t="s">
        <v>1050</v>
      </c>
      <c r="X1" s="13" t="s">
        <v>1051</v>
      </c>
      <c r="Y1" s="13" t="s">
        <v>907</v>
      </c>
      <c r="Z1" s="13" t="s">
        <v>1072</v>
      </c>
      <c r="AA1" s="13" t="s">
        <v>1099</v>
      </c>
      <c r="AB1" s="36" t="s">
        <v>1509</v>
      </c>
    </row>
    <row r="2" spans="1:28" ht="204">
      <c r="A2" s="1" t="s">
        <v>1</v>
      </c>
      <c r="B2" s="1" t="s">
        <v>207</v>
      </c>
      <c r="C2" t="s">
        <v>413</v>
      </c>
      <c r="D2" s="2" t="s">
        <v>619</v>
      </c>
      <c r="F2" s="2" t="s">
        <v>687</v>
      </c>
      <c r="G2" s="2" t="s">
        <v>687</v>
      </c>
      <c r="H2" s="7" t="s">
        <v>640</v>
      </c>
      <c r="I2" s="7" t="s">
        <v>620</v>
      </c>
      <c r="J2" s="2" t="str">
        <f>IF(OR(ISBLANK(F2),ISBLANK(G2)),"NA",IF(F2=G2,"Yes","No"))</f>
        <v>Yes</v>
      </c>
      <c r="K2" s="12" t="str">
        <f>IF(AND(F2="Yes",F2=G2),"Yes",IF(AND(F2="No",F2=G2),"No",IF(ISBLANK(E2),"",E2)))</f>
        <v>Yes</v>
      </c>
      <c r="R2" t="s">
        <v>869</v>
      </c>
      <c r="V2" s="1" t="s">
        <v>1055</v>
      </c>
      <c r="W2" t="s">
        <v>911</v>
      </c>
      <c r="X2" t="s">
        <v>691</v>
      </c>
      <c r="Y2" t="s">
        <v>1056</v>
      </c>
      <c r="AA2" t="str">
        <f>IF(OR(S2="Put into core",R2="Core"),"Core")</f>
        <v>Core</v>
      </c>
      <c r="AB2" t="s">
        <v>1510</v>
      </c>
    </row>
    <row r="3" spans="1:28" ht="372">
      <c r="A3" s="1" t="s">
        <v>2</v>
      </c>
      <c r="B3" s="1" t="s">
        <v>208</v>
      </c>
      <c r="C3" t="s">
        <v>414</v>
      </c>
      <c r="D3" s="2" t="s">
        <v>619</v>
      </c>
      <c r="F3" s="2" t="s">
        <v>687</v>
      </c>
      <c r="G3" s="2" t="s">
        <v>687</v>
      </c>
      <c r="H3" s="7" t="s">
        <v>641</v>
      </c>
      <c r="I3" s="7" t="s">
        <v>621</v>
      </c>
      <c r="J3" s="2" t="str">
        <f>IF(OR(ISBLANK(F3),ISBLANK(G3)),"NA",IF(F3=G3,"Yes","No"))</f>
        <v>Yes</v>
      </c>
      <c r="K3" s="12" t="str">
        <f>IF(AND(F3="Yes",F3=G3),"Yes",IF(AND(F3="No",F3=G3),"No",IF(ISBLANK(E3),"",E3)))</f>
        <v>Yes</v>
      </c>
      <c r="R3" t="s">
        <v>869</v>
      </c>
      <c r="V3" s="1" t="s">
        <v>1057</v>
      </c>
      <c r="W3" t="s">
        <v>911</v>
      </c>
      <c r="X3" t="s">
        <v>691</v>
      </c>
      <c r="Y3" t="s">
        <v>1073</v>
      </c>
      <c r="AA3" t="str">
        <f>IF(OR(S3="Put into core",R3="Core"),"Core")</f>
        <v>Core</v>
      </c>
      <c r="AB3" t="s">
        <v>1510</v>
      </c>
    </row>
    <row r="4" spans="1:28" ht="323">
      <c r="A4" s="1" t="s">
        <v>3</v>
      </c>
      <c r="B4" s="1" t="s">
        <v>209</v>
      </c>
      <c r="C4" t="s">
        <v>415</v>
      </c>
      <c r="D4" s="2" t="s">
        <v>619</v>
      </c>
      <c r="E4" s="2" t="s">
        <v>687</v>
      </c>
      <c r="F4" s="2" t="s">
        <v>688</v>
      </c>
      <c r="G4" s="2" t="s">
        <v>687</v>
      </c>
      <c r="H4" s="7" t="s">
        <v>665</v>
      </c>
      <c r="I4" s="7" t="s">
        <v>622</v>
      </c>
      <c r="J4" s="2" t="str">
        <f>IF(OR(ISBLANK(F4),ISBLANK(G4)),"NA",IF(F4=G4,"Yes","No"))</f>
        <v>No</v>
      </c>
      <c r="K4" s="12" t="str">
        <f>IF(AND(F4="Yes",F4=G4),"Yes",IF(AND(F4="No",F4=G4),"No",IF(ISBLANK(E4),"",E4)))</f>
        <v>Yes</v>
      </c>
      <c r="L4" t="s">
        <v>667</v>
      </c>
      <c r="R4" t="s">
        <v>869</v>
      </c>
      <c r="V4" s="1" t="s">
        <v>1058</v>
      </c>
      <c r="W4" t="s">
        <v>912</v>
      </c>
      <c r="X4" t="s">
        <v>691</v>
      </c>
      <c r="AA4" t="str">
        <f>IF(OR(S4="Put into core",R4="Core"),"Core")</f>
        <v>Core</v>
      </c>
      <c r="AB4" t="s">
        <v>1510</v>
      </c>
    </row>
    <row r="5" spans="1:28" ht="409.6">
      <c r="A5" s="1" t="s">
        <v>4</v>
      </c>
      <c r="B5" s="1" t="s">
        <v>210</v>
      </c>
      <c r="C5" t="s">
        <v>416</v>
      </c>
      <c r="D5" s="2" t="s">
        <v>619</v>
      </c>
      <c r="F5" s="2" t="s">
        <v>687</v>
      </c>
      <c r="G5" s="2" t="s">
        <v>687</v>
      </c>
      <c r="H5" s="7" t="s">
        <v>642</v>
      </c>
      <c r="I5" s="7" t="s">
        <v>623</v>
      </c>
      <c r="J5" s="2" t="str">
        <f>IF(OR(ISBLANK(F5),ISBLANK(G5)),"NA",IF(F5=G5,"Yes","No"))</f>
        <v>Yes</v>
      </c>
      <c r="K5" s="12" t="str">
        <f>IF(AND(F5="Yes",F5=G5),"Yes",IF(AND(F5="No",F5=G5),"No",IF(ISBLANK(E5),"",E5)))</f>
        <v>Yes</v>
      </c>
      <c r="R5" t="s">
        <v>869</v>
      </c>
      <c r="V5" s="1" t="s">
        <v>1059</v>
      </c>
      <c r="W5" t="s">
        <v>912</v>
      </c>
      <c r="X5" t="s">
        <v>691</v>
      </c>
      <c r="AA5" t="str">
        <f>IF(OR(S5="Put into core",R5="Core"),"Core")</f>
        <v>Core</v>
      </c>
      <c r="AB5" t="s">
        <v>1510</v>
      </c>
    </row>
    <row r="6" spans="1:28" ht="372">
      <c r="A6" s="1" t="s">
        <v>5</v>
      </c>
      <c r="B6" s="1" t="s">
        <v>211</v>
      </c>
      <c r="C6" t="s">
        <v>417</v>
      </c>
      <c r="D6" s="2" t="s">
        <v>619</v>
      </c>
      <c r="F6" s="2" t="s">
        <v>687</v>
      </c>
      <c r="G6" s="2" t="s">
        <v>687</v>
      </c>
      <c r="H6" s="7" t="s">
        <v>643</v>
      </c>
      <c r="I6" s="7" t="s">
        <v>624</v>
      </c>
      <c r="J6" s="2" t="str">
        <f>IF(OR(ISBLANK(F6),ISBLANK(G6)),"NA",IF(F6=G6,"Yes","No"))</f>
        <v>Yes</v>
      </c>
      <c r="K6" s="12" t="str">
        <f>IF(AND(F6="Yes",F6=G6),"Yes",IF(AND(F6="No",F6=G6),"No",IF(ISBLANK(E6),"",E6)))</f>
        <v>Yes</v>
      </c>
      <c r="R6" t="s">
        <v>869</v>
      </c>
      <c r="V6" s="1" t="s">
        <v>1060</v>
      </c>
      <c r="W6" t="s">
        <v>912</v>
      </c>
      <c r="X6" t="s">
        <v>1048</v>
      </c>
      <c r="AA6" t="str">
        <f>IF(OR(S6="Put into core",R6="Core"),"Core")</f>
        <v>Core</v>
      </c>
      <c r="AB6" t="s">
        <v>1510</v>
      </c>
    </row>
    <row r="7" spans="1:28" ht="204">
      <c r="A7" s="1" t="s">
        <v>6</v>
      </c>
      <c r="B7" s="1" t="s">
        <v>212</v>
      </c>
      <c r="C7" t="s">
        <v>418</v>
      </c>
      <c r="D7" s="2" t="s">
        <v>619</v>
      </c>
      <c r="F7" s="2" t="s">
        <v>688</v>
      </c>
      <c r="G7" s="2" t="s">
        <v>688</v>
      </c>
      <c r="H7" s="7" t="s">
        <v>644</v>
      </c>
      <c r="I7" s="7" t="s">
        <v>625</v>
      </c>
      <c r="J7" s="2" t="str">
        <f>IF(OR(ISBLANK(F7),ISBLANK(G7)),"NA",IF(F7=G7,"Yes","No"))</f>
        <v>Yes</v>
      </c>
      <c r="K7" s="12" t="str">
        <f>IF(AND(F7="Yes",F7=G7),"Yes",IF(AND(F7="No",F7=G7),"No",IF(ISBLANK(E7),"",E7)))</f>
        <v>No</v>
      </c>
      <c r="L7" t="s">
        <v>1030</v>
      </c>
      <c r="AA7" t="b">
        <f>IF(OR(S7="Put into core",R7="Core"),"Core")</f>
        <v>0</v>
      </c>
      <c r="AB7" t="s">
        <v>1510</v>
      </c>
    </row>
    <row r="8" spans="1:28" ht="356">
      <c r="A8" s="1" t="s">
        <v>7</v>
      </c>
      <c r="B8" s="1" t="s">
        <v>213</v>
      </c>
      <c r="C8" t="s">
        <v>419</v>
      </c>
      <c r="D8" s="2" t="s">
        <v>619</v>
      </c>
      <c r="F8" s="2" t="s">
        <v>687</v>
      </c>
      <c r="G8" s="2" t="s">
        <v>687</v>
      </c>
      <c r="H8" s="7" t="s">
        <v>645</v>
      </c>
      <c r="I8" s="7" t="s">
        <v>626</v>
      </c>
      <c r="J8" s="2" t="str">
        <f>IF(OR(ISBLANK(F8),ISBLANK(G8)),"NA",IF(F8=G8,"Yes","No"))</f>
        <v>Yes</v>
      </c>
      <c r="K8" s="12" t="str">
        <f>IF(AND(F8="Yes",F8=G8),"Yes",IF(AND(F8="No",F8=G8),"No",IF(ISBLANK(E8),"",E8)))</f>
        <v>Yes</v>
      </c>
      <c r="R8" t="s">
        <v>870</v>
      </c>
      <c r="S8" s="1" t="s">
        <v>1039</v>
      </c>
      <c r="T8" s="1" t="s">
        <v>1031</v>
      </c>
      <c r="U8" s="1" t="s">
        <v>1032</v>
      </c>
      <c r="Y8" s="1" t="s">
        <v>1038</v>
      </c>
      <c r="AA8" t="b">
        <f>IF(OR(S8="Put into core",R8="Core"),"Core")</f>
        <v>0</v>
      </c>
      <c r="AB8" t="s">
        <v>1510</v>
      </c>
    </row>
    <row r="9" spans="1:28" ht="409.6">
      <c r="A9" s="1" t="s">
        <v>8</v>
      </c>
      <c r="B9" s="1" t="s">
        <v>214</v>
      </c>
      <c r="C9" t="s">
        <v>420</v>
      </c>
      <c r="D9" s="2" t="s">
        <v>619</v>
      </c>
      <c r="F9" s="2" t="s">
        <v>687</v>
      </c>
      <c r="G9" s="2" t="s">
        <v>687</v>
      </c>
      <c r="H9" s="7" t="s">
        <v>646</v>
      </c>
      <c r="I9" s="7" t="s">
        <v>627</v>
      </c>
      <c r="J9" s="2" t="str">
        <f>IF(OR(ISBLANK(F9),ISBLANK(G9)),"NA",IF(F9=G9,"Yes","No"))</f>
        <v>Yes</v>
      </c>
      <c r="K9" s="12" t="str">
        <f>IF(AND(F9="Yes",F9=G9),"Yes",IF(AND(F9="No",F9=G9),"No",IF(ISBLANK(E9),"",E9)))</f>
        <v>Yes</v>
      </c>
      <c r="R9" t="s">
        <v>869</v>
      </c>
      <c r="V9" s="1" t="s">
        <v>1061</v>
      </c>
      <c r="W9" t="s">
        <v>912</v>
      </c>
      <c r="X9" t="s">
        <v>1048</v>
      </c>
      <c r="Y9" t="s">
        <v>1074</v>
      </c>
      <c r="AA9" t="str">
        <f>IF(OR(S9="Put into core",R9="Core"),"Core")</f>
        <v>Core</v>
      </c>
      <c r="AB9" t="s">
        <v>1510</v>
      </c>
    </row>
    <row r="10" spans="1:28" ht="356">
      <c r="A10" s="1" t="s">
        <v>9</v>
      </c>
      <c r="B10" s="1" t="s">
        <v>215</v>
      </c>
      <c r="C10" t="s">
        <v>421</v>
      </c>
      <c r="D10" s="2" t="s">
        <v>619</v>
      </c>
      <c r="F10" s="2" t="s">
        <v>688</v>
      </c>
      <c r="G10" s="2" t="s">
        <v>688</v>
      </c>
      <c r="H10" s="7" t="s">
        <v>647</v>
      </c>
      <c r="I10" s="7" t="s">
        <v>628</v>
      </c>
      <c r="J10" s="2" t="str">
        <f>IF(OR(ISBLANK(F10),ISBLANK(G10)),"NA",IF(F10=G10,"Yes","No"))</f>
        <v>Yes</v>
      </c>
      <c r="K10" s="12" t="str">
        <f>IF(AND(F10="Yes",F10=G10),"Yes",IF(AND(F10="No",F10=G10),"No",IF(ISBLANK(E10),"",E10)))</f>
        <v>No</v>
      </c>
      <c r="AA10" t="b">
        <f>IF(OR(S10="Put into core",R10="Core"),"Core")</f>
        <v>0</v>
      </c>
      <c r="AB10" t="s">
        <v>1510</v>
      </c>
    </row>
    <row r="11" spans="1:28" ht="409.6">
      <c r="A11" s="1" t="s">
        <v>10</v>
      </c>
      <c r="B11" s="1" t="s">
        <v>216</v>
      </c>
      <c r="C11" t="s">
        <v>422</v>
      </c>
      <c r="D11" s="2" t="s">
        <v>619</v>
      </c>
      <c r="F11" s="2" t="s">
        <v>687</v>
      </c>
      <c r="G11" s="2" t="s">
        <v>687</v>
      </c>
      <c r="H11" s="7" t="s">
        <v>648</v>
      </c>
      <c r="I11" s="7" t="s">
        <v>629</v>
      </c>
      <c r="J11" s="2" t="str">
        <f>IF(OR(ISBLANK(F11),ISBLANK(G11)),"NA",IF(F11=G11,"Yes","No"))</f>
        <v>Yes</v>
      </c>
      <c r="K11" s="12" t="str">
        <f>IF(AND(F11="Yes",F11=G11),"Yes",IF(AND(F11="No",F11=G11),"No",IF(ISBLANK(E11),"",E11)))</f>
        <v>Yes</v>
      </c>
      <c r="R11" t="s">
        <v>869</v>
      </c>
      <c r="V11" s="1" t="s">
        <v>1062</v>
      </c>
      <c r="W11" t="s">
        <v>912</v>
      </c>
      <c r="X11" t="s">
        <v>1049</v>
      </c>
      <c r="Y11" s="1"/>
      <c r="AA11" t="str">
        <f>IF(OR(S11="Put into core",R11="Core"),"Core")</f>
        <v>Core</v>
      </c>
      <c r="AB11" t="s">
        <v>1510</v>
      </c>
    </row>
    <row r="12" spans="1:28" ht="409.6">
      <c r="A12" s="1" t="s">
        <v>11</v>
      </c>
      <c r="B12" s="1" t="s">
        <v>217</v>
      </c>
      <c r="C12" t="s">
        <v>423</v>
      </c>
      <c r="D12" s="2" t="s">
        <v>619</v>
      </c>
      <c r="F12" s="2" t="s">
        <v>687</v>
      </c>
      <c r="G12" s="2" t="s">
        <v>687</v>
      </c>
      <c r="H12" s="7" t="s">
        <v>649</v>
      </c>
      <c r="I12" s="7" t="s">
        <v>630</v>
      </c>
      <c r="J12" s="2" t="str">
        <f>IF(OR(ISBLANK(F12),ISBLANK(G12)),"NA",IF(F12=G12,"Yes","No"))</f>
        <v>Yes</v>
      </c>
      <c r="K12" s="12" t="str">
        <f>IF(AND(F12="Yes",F12=G12),"Yes",IF(AND(F12="No",F12=G12),"No",IF(ISBLANK(E12),"",E12)))</f>
        <v>Yes</v>
      </c>
      <c r="R12" t="s">
        <v>870</v>
      </c>
      <c r="S12" s="1" t="s">
        <v>910</v>
      </c>
      <c r="U12" s="18" t="s">
        <v>1033</v>
      </c>
      <c r="Y12" t="s">
        <v>1512</v>
      </c>
      <c r="AA12" t="b">
        <f>IF(OR(S12="Put into core",R12="Core"),"Core")</f>
        <v>0</v>
      </c>
      <c r="AB12" t="s">
        <v>1510</v>
      </c>
    </row>
    <row r="13" spans="1:28" ht="340">
      <c r="A13" s="1" t="s">
        <v>12</v>
      </c>
      <c r="B13" s="1" t="s">
        <v>218</v>
      </c>
      <c r="C13" t="s">
        <v>424</v>
      </c>
      <c r="D13" s="2" t="s">
        <v>619</v>
      </c>
      <c r="F13" s="2" t="s">
        <v>687</v>
      </c>
      <c r="G13" s="2" t="s">
        <v>687</v>
      </c>
      <c r="H13" s="7" t="s">
        <v>650</v>
      </c>
      <c r="I13" s="7" t="s">
        <v>631</v>
      </c>
      <c r="J13" s="2" t="str">
        <f>IF(OR(ISBLANK(F13),ISBLANK(G13)),"NA",IF(F13=G13,"Yes","No"))</f>
        <v>Yes</v>
      </c>
      <c r="K13" s="12" t="str">
        <f>IF(AND(F13="Yes",F13=G13),"Yes",IF(AND(F13="No",F13=G13),"No",IF(ISBLANK(E13),"",E13)))</f>
        <v>Yes</v>
      </c>
      <c r="R13" t="s">
        <v>869</v>
      </c>
      <c r="U13" s="18"/>
      <c r="V13" s="1" t="s">
        <v>1064</v>
      </c>
      <c r="W13" t="s">
        <v>912</v>
      </c>
      <c r="X13" t="s">
        <v>1046</v>
      </c>
      <c r="Y13" t="s">
        <v>1063</v>
      </c>
      <c r="AA13" t="str">
        <f>IF(OR(S13="Put into core",R13="Core"),"Core")</f>
        <v>Core</v>
      </c>
      <c r="AB13" t="s">
        <v>1510</v>
      </c>
    </row>
    <row r="14" spans="1:28" ht="306">
      <c r="A14" s="1" t="s">
        <v>13</v>
      </c>
      <c r="B14" s="1" t="s">
        <v>219</v>
      </c>
      <c r="C14" t="s">
        <v>425</v>
      </c>
      <c r="D14" s="2" t="s">
        <v>619</v>
      </c>
      <c r="F14" s="2" t="s">
        <v>688</v>
      </c>
      <c r="G14" s="2" t="s">
        <v>688</v>
      </c>
      <c r="H14" s="7" t="s">
        <v>651</v>
      </c>
      <c r="I14" s="7" t="s">
        <v>632</v>
      </c>
      <c r="J14" s="2" t="str">
        <f>IF(OR(ISBLANK(F14),ISBLANK(G14)),"NA",IF(F14=G14,"Yes","No"))</f>
        <v>Yes</v>
      </c>
      <c r="K14" s="12" t="str">
        <f>IF(AND(F14="Yes",F14=G14),"Yes",IF(AND(F14="No",F14=G14),"No",IF(ISBLANK(E14),"",E14)))</f>
        <v>No</v>
      </c>
      <c r="AA14" t="b">
        <f>IF(OR(S14="Put into core",R14="Core"),"Core")</f>
        <v>0</v>
      </c>
      <c r="AB14" t="s">
        <v>1510</v>
      </c>
    </row>
    <row r="15" spans="1:28" ht="255">
      <c r="A15" s="1" t="s">
        <v>14</v>
      </c>
      <c r="B15" s="1" t="s">
        <v>220</v>
      </c>
      <c r="C15" t="s">
        <v>426</v>
      </c>
      <c r="D15" s="2" t="s">
        <v>619</v>
      </c>
      <c r="F15" s="2" t="s">
        <v>688</v>
      </c>
      <c r="G15" s="2" t="s">
        <v>688</v>
      </c>
      <c r="H15" s="7" t="s">
        <v>652</v>
      </c>
      <c r="I15" s="7" t="s">
        <v>633</v>
      </c>
      <c r="J15" s="2" t="str">
        <f>IF(OR(ISBLANK(F15),ISBLANK(G15)),"NA",IF(F15=G15,"Yes","No"))</f>
        <v>Yes</v>
      </c>
      <c r="K15" s="12" t="str">
        <f>IF(AND(F15="Yes",F15=G15),"Yes",IF(AND(F15="No",F15=G15),"No",IF(ISBLANK(E15),"",E15)))</f>
        <v>No</v>
      </c>
      <c r="AA15" t="b">
        <f>IF(OR(S15="Put into core",R15="Core"),"Core")</f>
        <v>0</v>
      </c>
      <c r="AB15" t="s">
        <v>1510</v>
      </c>
    </row>
    <row r="16" spans="1:28" ht="356">
      <c r="A16" s="1" t="s">
        <v>15</v>
      </c>
      <c r="B16" s="1" t="s">
        <v>221</v>
      </c>
      <c r="C16" t="s">
        <v>427</v>
      </c>
      <c r="D16" s="2" t="s">
        <v>619</v>
      </c>
      <c r="F16" s="2" t="s">
        <v>687</v>
      </c>
      <c r="G16" s="2" t="s">
        <v>687</v>
      </c>
      <c r="H16" s="7" t="s">
        <v>666</v>
      </c>
      <c r="I16" s="7" t="s">
        <v>634</v>
      </c>
      <c r="J16" s="2" t="str">
        <f>IF(OR(ISBLANK(F16),ISBLANK(G16)),"NA",IF(F16=G16,"Yes","No"))</f>
        <v>Yes</v>
      </c>
      <c r="K16" s="12" t="str">
        <f>IF(AND(F16="Yes",F16=G16),"Yes",IF(AND(F16="No",F16=G16),"No",IF(ISBLANK(E16),"",E16)))</f>
        <v>Yes</v>
      </c>
      <c r="R16" t="s">
        <v>869</v>
      </c>
      <c r="V16" s="1" t="s">
        <v>1065</v>
      </c>
      <c r="W16" t="s">
        <v>912</v>
      </c>
      <c r="X16" t="s">
        <v>691</v>
      </c>
      <c r="AA16" t="str">
        <f>IF(OR(S16="Put into core",R16="Core"),"Core")</f>
        <v>Core</v>
      </c>
      <c r="AB16" t="s">
        <v>1510</v>
      </c>
    </row>
    <row r="17" spans="1:28" ht="409.6">
      <c r="A17" s="1" t="s">
        <v>16</v>
      </c>
      <c r="B17" s="1" t="s">
        <v>222</v>
      </c>
      <c r="C17" t="s">
        <v>428</v>
      </c>
      <c r="D17" s="2" t="s">
        <v>619</v>
      </c>
      <c r="E17" s="2" t="s">
        <v>687</v>
      </c>
      <c r="F17" s="2" t="s">
        <v>688</v>
      </c>
      <c r="G17" s="2" t="s">
        <v>687</v>
      </c>
      <c r="H17" s="7" t="s">
        <v>664</v>
      </c>
      <c r="I17" s="7" t="s">
        <v>635</v>
      </c>
      <c r="J17" s="2" t="str">
        <f>IF(OR(ISBLANK(F17),ISBLANK(G17)),"NA",IF(F17=G17,"Yes","No"))</f>
        <v>No</v>
      </c>
      <c r="K17" s="12" t="str">
        <f>IF(AND(F17="Yes",F17=G17),"Yes",IF(AND(F17="No",F17=G17),"No",IF(ISBLANK(E17),"",E17)))</f>
        <v>Yes</v>
      </c>
      <c r="L17" t="s">
        <v>668</v>
      </c>
      <c r="R17" t="s">
        <v>869</v>
      </c>
      <c r="V17" s="1" t="s">
        <v>1066</v>
      </c>
      <c r="W17" t="s">
        <v>912</v>
      </c>
      <c r="X17" t="s">
        <v>1046</v>
      </c>
      <c r="AA17" t="str">
        <f>IF(OR(S17="Put into core",R17="Core"),"Core")</f>
        <v>Core</v>
      </c>
      <c r="AB17" t="s">
        <v>1510</v>
      </c>
    </row>
    <row r="18" spans="1:28" ht="204">
      <c r="A18" s="1" t="s">
        <v>17</v>
      </c>
      <c r="B18" s="1" t="s">
        <v>223</v>
      </c>
      <c r="C18" t="s">
        <v>429</v>
      </c>
      <c r="D18" s="2" t="s">
        <v>619</v>
      </c>
      <c r="F18" s="2" t="s">
        <v>688</v>
      </c>
      <c r="G18" s="2" t="s">
        <v>688</v>
      </c>
      <c r="H18" s="7" t="s">
        <v>653</v>
      </c>
      <c r="I18" s="7" t="s">
        <v>636</v>
      </c>
      <c r="J18" s="2" t="str">
        <f>IF(OR(ISBLANK(F18),ISBLANK(G18)),"NA",IF(F18=G18,"Yes","No"))</f>
        <v>Yes</v>
      </c>
      <c r="K18" s="12" t="str">
        <f>IF(AND(F18="Yes",F18=G18),"Yes",IF(AND(F18="No",F18=G18),"No",IF(ISBLANK(E18),"",E18)))</f>
        <v>No</v>
      </c>
      <c r="AA18" t="b">
        <f>IF(OR(S18="Put into core",R18="Core"),"Core")</f>
        <v>0</v>
      </c>
      <c r="AB18" t="s">
        <v>1510</v>
      </c>
    </row>
    <row r="19" spans="1:28" ht="221">
      <c r="A19" s="1" t="s">
        <v>18</v>
      </c>
      <c r="B19" s="1" t="s">
        <v>224</v>
      </c>
      <c r="C19" t="s">
        <v>430</v>
      </c>
      <c r="D19" s="2" t="s">
        <v>619</v>
      </c>
      <c r="F19" s="2" t="s">
        <v>687</v>
      </c>
      <c r="G19" s="2" t="s">
        <v>687</v>
      </c>
      <c r="H19" s="7" t="s">
        <v>654</v>
      </c>
      <c r="I19" s="7" t="s">
        <v>637</v>
      </c>
      <c r="J19" s="2" t="str">
        <f>IF(OR(ISBLANK(F19),ISBLANK(G19)),"NA",IF(F19=G19,"Yes","No"))</f>
        <v>Yes</v>
      </c>
      <c r="K19" s="12" t="str">
        <f>IF(AND(F19="Yes",F19=G19),"Yes",IF(AND(F19="No",F19=G19),"No",IF(ISBLANK(E19),"",E19)))</f>
        <v>Yes</v>
      </c>
      <c r="R19" t="s">
        <v>870</v>
      </c>
      <c r="S19" s="1" t="s">
        <v>1039</v>
      </c>
      <c r="T19" s="1" t="s">
        <v>1034</v>
      </c>
      <c r="U19" s="1" t="s">
        <v>1035</v>
      </c>
      <c r="Y19" s="1" t="s">
        <v>1040</v>
      </c>
      <c r="AA19" t="b">
        <f>IF(OR(S19="Put into core",R19="Core"),"Core")</f>
        <v>0</v>
      </c>
      <c r="AB19" t="s">
        <v>1510</v>
      </c>
    </row>
    <row r="20" spans="1:28" ht="340">
      <c r="A20" s="1" t="s">
        <v>19</v>
      </c>
      <c r="B20" s="1" t="s">
        <v>225</v>
      </c>
      <c r="C20" t="s">
        <v>431</v>
      </c>
      <c r="D20" s="2" t="s">
        <v>619</v>
      </c>
      <c r="F20" s="2" t="s">
        <v>687</v>
      </c>
      <c r="G20" s="2" t="s">
        <v>687</v>
      </c>
      <c r="H20" s="7" t="s">
        <v>655</v>
      </c>
      <c r="I20" s="7" t="s">
        <v>638</v>
      </c>
      <c r="J20" s="2" t="str">
        <f>IF(OR(ISBLANK(F20),ISBLANK(G20)),"NA",IF(F20=G20,"Yes","No"))</f>
        <v>Yes</v>
      </c>
      <c r="K20" s="12" t="str">
        <f>IF(AND(F20="Yes",F20=G20),"Yes",IF(AND(F20="No",F20=G20),"No",IF(ISBLANK(E20),"",E20)))</f>
        <v>Yes</v>
      </c>
      <c r="R20" t="s">
        <v>869</v>
      </c>
      <c r="W20" t="s">
        <v>912</v>
      </c>
      <c r="X20" t="s">
        <v>691</v>
      </c>
      <c r="Y20" t="s">
        <v>1067</v>
      </c>
      <c r="Z20" t="s">
        <v>1075</v>
      </c>
      <c r="AA20" t="str">
        <f>IF(OR(S20="Put into core",R20="Core"),"Core")</f>
        <v>Core</v>
      </c>
      <c r="AB20" t="s">
        <v>1510</v>
      </c>
    </row>
    <row r="21" spans="1:28" ht="255">
      <c r="A21" s="1" t="s">
        <v>20</v>
      </c>
      <c r="B21" s="1" t="s">
        <v>226</v>
      </c>
      <c r="C21" t="s">
        <v>432</v>
      </c>
      <c r="D21" s="2" t="s">
        <v>619</v>
      </c>
      <c r="F21" s="2" t="s">
        <v>687</v>
      </c>
      <c r="G21" s="2" t="s">
        <v>687</v>
      </c>
      <c r="H21" s="7" t="s">
        <v>656</v>
      </c>
      <c r="I21" s="7" t="s">
        <v>639</v>
      </c>
      <c r="J21" s="2" t="str">
        <f>IF(OR(ISBLANK(F21),ISBLANK(G21)),"NA",IF(F21=G21,"Yes","No"))</f>
        <v>Yes</v>
      </c>
      <c r="K21" s="12" t="str">
        <f>IF(AND(F21="Yes",F21=G21),"Yes",IF(AND(F21="No",F21=G21),"No",IF(ISBLANK(E21),"",E21)))</f>
        <v>Yes</v>
      </c>
      <c r="R21" t="s">
        <v>870</v>
      </c>
      <c r="S21" s="1" t="s">
        <v>910</v>
      </c>
      <c r="T21" s="1" t="s">
        <v>1036</v>
      </c>
      <c r="U21" s="1" t="s">
        <v>1037</v>
      </c>
      <c r="AA21" t="b">
        <f>IF(OR(S21="Put into core",R21="Core"),"Core")</f>
        <v>0</v>
      </c>
      <c r="AB21" t="s">
        <v>1510</v>
      </c>
    </row>
    <row r="22" spans="1:28" ht="372">
      <c r="A22" s="1" t="s">
        <v>21</v>
      </c>
      <c r="B22" s="1" t="s">
        <v>227</v>
      </c>
      <c r="C22" t="s">
        <v>433</v>
      </c>
      <c r="D22" s="2" t="s">
        <v>670</v>
      </c>
      <c r="G22" s="2" t="s">
        <v>687</v>
      </c>
      <c r="I22" s="7" t="s">
        <v>768</v>
      </c>
      <c r="J22" s="2" t="str">
        <f>IF(OR(ISBLANK(F22),ISBLANK(G22)),"NA",IF(F22=G22,"Yes","No"))</f>
        <v>NA</v>
      </c>
      <c r="K22" s="12" t="str">
        <f>IF(AND(F22="Yes",F22=G22),"Yes",IF(AND(F22="No",F22=G22),"No",IF(ISBLANK(E22),"",E22)))</f>
        <v/>
      </c>
      <c r="N22" t="s">
        <v>691</v>
      </c>
      <c r="O22" t="s">
        <v>697</v>
      </c>
      <c r="R22" t="s">
        <v>869</v>
      </c>
      <c r="W22" t="s">
        <v>911</v>
      </c>
      <c r="X22" t="s">
        <v>1048</v>
      </c>
      <c r="Y22" t="s">
        <v>1068</v>
      </c>
      <c r="AA22" t="str">
        <f>IF(OR(S22="Put into core",R22="Core"),"Core")</f>
        <v>Core</v>
      </c>
      <c r="AB22" t="s">
        <v>1510</v>
      </c>
    </row>
    <row r="23" spans="1:28" ht="409.6">
      <c r="A23" s="1" t="s">
        <v>22</v>
      </c>
      <c r="B23" s="1" t="s">
        <v>228</v>
      </c>
      <c r="C23" t="s">
        <v>434</v>
      </c>
      <c r="D23" s="2" t="s">
        <v>670</v>
      </c>
      <c r="G23" s="2" t="s">
        <v>687</v>
      </c>
      <c r="I23" s="7" t="s">
        <v>769</v>
      </c>
      <c r="J23" s="2" t="str">
        <f>IF(OR(ISBLANK(F23),ISBLANK(G23)),"NA",IF(F23=G23,"Yes","No"))</f>
        <v>NA</v>
      </c>
      <c r="K23" s="12" t="str">
        <f>IF(AND(F23="Yes",F23=G23),"Yes",IF(AND(F23="No",F23=G23),"No",IF(ISBLANK(E23),"",E23)))</f>
        <v/>
      </c>
      <c r="N23" t="s">
        <v>691</v>
      </c>
      <c r="O23" t="s">
        <v>698</v>
      </c>
      <c r="P23" t="s">
        <v>770</v>
      </c>
      <c r="R23" t="s">
        <v>870</v>
      </c>
      <c r="S23" s="1" t="s">
        <v>910</v>
      </c>
      <c r="T23" s="1" t="s">
        <v>916</v>
      </c>
      <c r="U23" s="1" t="s">
        <v>915</v>
      </c>
      <c r="AA23" t="b">
        <f>IF(OR(S23="Put into core",R23="Core"),"Core")</f>
        <v>0</v>
      </c>
      <c r="AB23" t="s">
        <v>1510</v>
      </c>
    </row>
    <row r="24" spans="1:28" ht="221">
      <c r="A24" s="1" t="s">
        <v>23</v>
      </c>
      <c r="B24" s="1" t="s">
        <v>229</v>
      </c>
      <c r="C24" t="s">
        <v>435</v>
      </c>
      <c r="D24" s="2" t="s">
        <v>670</v>
      </c>
      <c r="G24" s="2" t="s">
        <v>688</v>
      </c>
      <c r="I24" s="7" t="s">
        <v>771</v>
      </c>
      <c r="J24" s="2" t="str">
        <f>IF(OR(ISBLANK(F24),ISBLANK(G24)),"NA",IF(F24=G24,"Yes","No"))</f>
        <v>NA</v>
      </c>
      <c r="K24" s="12" t="str">
        <f>IF(AND(F24="Yes",F24=G24),"Yes",IF(AND(F24="No",F24=G24),"No",IF(ISBLANK(E24),"",E24)))</f>
        <v/>
      </c>
      <c r="AA24" t="b">
        <f>IF(OR(S24="Put into core",R24="Core"),"Core")</f>
        <v>0</v>
      </c>
      <c r="AB24" t="s">
        <v>1510</v>
      </c>
    </row>
    <row r="25" spans="1:28" ht="187">
      <c r="A25" s="1" t="s">
        <v>24</v>
      </c>
      <c r="B25" s="1" t="s">
        <v>230</v>
      </c>
      <c r="C25" t="s">
        <v>436</v>
      </c>
      <c r="D25" s="2" t="s">
        <v>670</v>
      </c>
      <c r="G25" s="2" t="s">
        <v>688</v>
      </c>
      <c r="I25" s="7" t="s">
        <v>772</v>
      </c>
      <c r="J25" s="2" t="str">
        <f>IF(OR(ISBLANK(F25),ISBLANK(G25)),"NA",IF(F25=G25,"Yes","No"))</f>
        <v>NA</v>
      </c>
      <c r="K25" s="12" t="str">
        <f>IF(AND(F25="Yes",F25=G25),"Yes",IF(AND(F25="No",F25=G25),"No",IF(ISBLANK(E25),"",E25)))</f>
        <v/>
      </c>
      <c r="AA25" t="b">
        <f>IF(OR(S25="Put into core",R25="Core"),"Core")</f>
        <v>0</v>
      </c>
      <c r="AB25" t="s">
        <v>1510</v>
      </c>
    </row>
    <row r="26" spans="1:28" ht="238">
      <c r="A26" s="1" t="s">
        <v>25</v>
      </c>
      <c r="B26" s="1" t="s">
        <v>231</v>
      </c>
      <c r="C26" t="s">
        <v>437</v>
      </c>
      <c r="D26" s="2" t="s">
        <v>670</v>
      </c>
      <c r="G26" s="2" t="s">
        <v>687</v>
      </c>
      <c r="I26" s="16" t="s">
        <v>773</v>
      </c>
      <c r="J26" s="2" t="str">
        <f>IF(OR(ISBLANK(F26),ISBLANK(G26)),"NA",IF(F26=G26,"Yes","No"))</f>
        <v>NA</v>
      </c>
      <c r="K26" s="12" t="str">
        <f>IF(AND(F26="Yes",F26=G26),"Yes",IF(AND(F26="No",F26=G26),"No",IF(ISBLANK(E26),"",E26)))</f>
        <v/>
      </c>
      <c r="N26" t="s">
        <v>691</v>
      </c>
      <c r="O26" t="s">
        <v>696</v>
      </c>
      <c r="R26" t="s">
        <v>869</v>
      </c>
      <c r="W26" t="s">
        <v>911</v>
      </c>
      <c r="X26" t="s">
        <v>691</v>
      </c>
      <c r="Y26" t="s">
        <v>1069</v>
      </c>
      <c r="AA26" t="str">
        <f>IF(OR(S26="Put into core",R26="Core"),"Core")</f>
        <v>Core</v>
      </c>
      <c r="AB26" t="s">
        <v>1510</v>
      </c>
    </row>
    <row r="27" spans="1:28" ht="306">
      <c r="A27" s="1" t="s">
        <v>26</v>
      </c>
      <c r="B27" s="1" t="s">
        <v>232</v>
      </c>
      <c r="C27" t="s">
        <v>438</v>
      </c>
      <c r="D27" s="2" t="s">
        <v>670</v>
      </c>
      <c r="G27" s="2" t="s">
        <v>687</v>
      </c>
      <c r="I27" s="7" t="s">
        <v>774</v>
      </c>
      <c r="J27" s="2" t="str">
        <f>IF(OR(ISBLANK(F27),ISBLANK(G27)),"NA",IF(F27=G27,"Yes","No"))</f>
        <v>NA</v>
      </c>
      <c r="K27" s="12" t="str">
        <f>IF(AND(F27="Yes",F27=G27),"Yes",IF(AND(F27="No",F27=G27),"No",IF(ISBLANK(E27),"",E27)))</f>
        <v/>
      </c>
      <c r="N27" t="s">
        <v>691</v>
      </c>
      <c r="O27" t="s">
        <v>696</v>
      </c>
      <c r="R27" t="s">
        <v>870</v>
      </c>
      <c r="S27" s="1" t="s">
        <v>1039</v>
      </c>
      <c r="T27" s="1" t="s">
        <v>918</v>
      </c>
      <c r="U27" s="1" t="s">
        <v>917</v>
      </c>
      <c r="AA27" t="b">
        <f>IF(OR(S27="Put into core",R27="Core"),"Core")</f>
        <v>0</v>
      </c>
      <c r="AB27" t="s">
        <v>1510</v>
      </c>
    </row>
    <row r="28" spans="1:28" ht="306">
      <c r="A28" s="1" t="s">
        <v>27</v>
      </c>
      <c r="B28" s="1" t="s">
        <v>233</v>
      </c>
      <c r="C28" t="s">
        <v>439</v>
      </c>
      <c r="D28" s="2" t="s">
        <v>670</v>
      </c>
      <c r="G28" s="2" t="s">
        <v>688</v>
      </c>
      <c r="I28" s="7" t="s">
        <v>775</v>
      </c>
      <c r="J28" s="2" t="str">
        <f>IF(OR(ISBLANK(F28),ISBLANK(G28)),"NA",IF(F28=G28,"Yes","No"))</f>
        <v>NA</v>
      </c>
      <c r="K28" s="12" t="str">
        <f>IF(AND(F28="Yes",F28=G28),"Yes",IF(AND(F28="No",F28=G28),"No",IF(ISBLANK(E28),"",E28)))</f>
        <v/>
      </c>
      <c r="L28" t="s">
        <v>688</v>
      </c>
      <c r="AA28" t="b">
        <f>IF(OR(S28="Put into core",R28="Core"),"Core")</f>
        <v>0</v>
      </c>
      <c r="AB28" t="s">
        <v>1510</v>
      </c>
    </row>
    <row r="29" spans="1:28" ht="388">
      <c r="A29" s="1" t="s">
        <v>28</v>
      </c>
      <c r="B29" s="1" t="s">
        <v>234</v>
      </c>
      <c r="C29" t="s">
        <v>440</v>
      </c>
      <c r="D29" s="2" t="s">
        <v>670</v>
      </c>
      <c r="G29" s="2" t="s">
        <v>687</v>
      </c>
      <c r="I29" s="7" t="s">
        <v>776</v>
      </c>
      <c r="J29" s="2" t="str">
        <f>IF(OR(ISBLANK(F29),ISBLANK(G29)),"NA",IF(F29=G29,"Yes","No"))</f>
        <v>NA</v>
      </c>
      <c r="K29" s="12" t="str">
        <f>IF(AND(F29="Yes",F29=G29),"Yes",IF(AND(F29="No",F29=G29),"No",IF(ISBLANK(E29),"",E29)))</f>
        <v/>
      </c>
      <c r="N29" t="s">
        <v>691</v>
      </c>
      <c r="O29" t="s">
        <v>697</v>
      </c>
      <c r="R29" t="s">
        <v>869</v>
      </c>
      <c r="V29" s="1" t="s">
        <v>1070</v>
      </c>
      <c r="W29" t="s">
        <v>911</v>
      </c>
      <c r="X29" t="s">
        <v>691</v>
      </c>
      <c r="Y29" s="1" t="s">
        <v>1071</v>
      </c>
      <c r="AA29" t="str">
        <f>IF(OR(S29="Put into core",R29="Core"),"Core")</f>
        <v>Core</v>
      </c>
      <c r="AB29" t="s">
        <v>1510</v>
      </c>
    </row>
    <row r="30" spans="1:28" ht="409.6">
      <c r="A30" s="1" t="s">
        <v>29</v>
      </c>
      <c r="B30" s="1" t="s">
        <v>235</v>
      </c>
      <c r="C30" t="s">
        <v>441</v>
      </c>
      <c r="D30" s="2" t="s">
        <v>670</v>
      </c>
      <c r="G30" s="2" t="s">
        <v>688</v>
      </c>
      <c r="I30" s="7" t="s">
        <v>777</v>
      </c>
      <c r="J30" s="2" t="str">
        <f>IF(OR(ISBLANK(F30),ISBLANK(G30)),"NA",IF(F30=G30,"Yes","No"))</f>
        <v>NA</v>
      </c>
      <c r="K30" s="12" t="str">
        <f>IF(AND(F30="Yes",F30=G30),"Yes",IF(AND(F30="No",F30=G30),"No",IF(ISBLANK(E30),"",E30)))</f>
        <v/>
      </c>
      <c r="L30" t="s">
        <v>688</v>
      </c>
      <c r="AA30" t="b">
        <f>IF(OR(S30="Put into core",R30="Core"),"Core")</f>
        <v>0</v>
      </c>
      <c r="AB30" t="s">
        <v>1510</v>
      </c>
    </row>
    <row r="31" spans="1:28" ht="238">
      <c r="A31" s="1" t="s">
        <v>30</v>
      </c>
      <c r="B31" s="1" t="s">
        <v>236</v>
      </c>
      <c r="C31" t="s">
        <v>442</v>
      </c>
      <c r="D31" s="2" t="s">
        <v>670</v>
      </c>
      <c r="G31" s="2" t="s">
        <v>687</v>
      </c>
      <c r="I31" s="7" t="s">
        <v>778</v>
      </c>
      <c r="J31" s="2" t="str">
        <f>IF(OR(ISBLANK(F31),ISBLANK(G31)),"NA",IF(F31=G31,"Yes","No"))</f>
        <v>NA</v>
      </c>
      <c r="K31" s="12" t="str">
        <f>IF(AND(F31="Yes",F31=G31),"Yes",IF(AND(F31="No",F31=G31),"No",IF(ISBLANK(E31),"",E31)))</f>
        <v/>
      </c>
      <c r="N31" t="s">
        <v>691</v>
      </c>
      <c r="O31" t="s">
        <v>695</v>
      </c>
      <c r="P31" s="1" t="s">
        <v>779</v>
      </c>
      <c r="R31" t="s">
        <v>869</v>
      </c>
      <c r="W31" t="s">
        <v>911</v>
      </c>
      <c r="X31" t="s">
        <v>691</v>
      </c>
      <c r="Z31" t="s">
        <v>1091</v>
      </c>
      <c r="AA31" t="str">
        <f>IF(OR(S31="Put into core",R31="Core"),"Core")</f>
        <v>Core</v>
      </c>
      <c r="AB31" t="s">
        <v>1510</v>
      </c>
    </row>
    <row r="32" spans="1:28" ht="170">
      <c r="A32" s="1" t="s">
        <v>31</v>
      </c>
      <c r="B32" s="1" t="s">
        <v>237</v>
      </c>
      <c r="C32" t="s">
        <v>443</v>
      </c>
      <c r="D32" s="2" t="s">
        <v>670</v>
      </c>
      <c r="G32" s="2" t="s">
        <v>687</v>
      </c>
      <c r="I32" s="7" t="s">
        <v>780</v>
      </c>
      <c r="J32" s="2" t="str">
        <f>IF(OR(ISBLANK(F32),ISBLANK(G32)),"NA",IF(F32=G32,"Yes","No"))</f>
        <v>NA</v>
      </c>
      <c r="K32" s="12" t="str">
        <f>IF(AND(F32="Yes",F32=G32),"Yes",IF(AND(F32="No",F32=G32),"No",IF(ISBLANK(E32),"",E32)))</f>
        <v/>
      </c>
      <c r="N32" t="s">
        <v>691</v>
      </c>
      <c r="O32" t="s">
        <v>696</v>
      </c>
      <c r="R32" t="s">
        <v>869</v>
      </c>
      <c r="W32" t="s">
        <v>912</v>
      </c>
      <c r="X32" t="s">
        <v>691</v>
      </c>
      <c r="AA32" t="str">
        <f>IF(OR(S32="Put into core",R32="Core"),"Core")</f>
        <v>Core</v>
      </c>
      <c r="AB32" t="s">
        <v>1510</v>
      </c>
    </row>
    <row r="33" spans="1:28" ht="204">
      <c r="A33" s="1" t="s">
        <v>32</v>
      </c>
      <c r="B33" s="1" t="s">
        <v>238</v>
      </c>
      <c r="C33" t="s">
        <v>444</v>
      </c>
      <c r="D33" s="2" t="s">
        <v>670</v>
      </c>
      <c r="G33" s="2" t="s">
        <v>687</v>
      </c>
      <c r="I33" s="7" t="s">
        <v>781</v>
      </c>
      <c r="J33" s="2" t="str">
        <f>IF(OR(ISBLANK(F33),ISBLANK(G33)),"NA",IF(F33=G33,"Yes","No"))</f>
        <v>NA</v>
      </c>
      <c r="K33" s="12" t="str">
        <f>IF(AND(F33="Yes",F33=G33),"Yes",IF(AND(F33="No",F33=G33),"No",IF(ISBLANK(E33),"",E33)))</f>
        <v/>
      </c>
      <c r="N33" t="s">
        <v>691</v>
      </c>
      <c r="O33" t="s">
        <v>697</v>
      </c>
      <c r="R33" t="s">
        <v>869</v>
      </c>
      <c r="W33" t="s">
        <v>912</v>
      </c>
      <c r="X33" t="s">
        <v>691</v>
      </c>
      <c r="AA33" t="str">
        <f>IF(OR(S33="Put into core",R33="Core"),"Core")</f>
        <v>Core</v>
      </c>
      <c r="AB33" t="s">
        <v>1510</v>
      </c>
    </row>
    <row r="34" spans="1:28" ht="289">
      <c r="A34" s="1" t="s">
        <v>33</v>
      </c>
      <c r="B34" s="1" t="s">
        <v>239</v>
      </c>
      <c r="C34" t="s">
        <v>445</v>
      </c>
      <c r="D34" s="2" t="s">
        <v>670</v>
      </c>
      <c r="G34" s="2" t="s">
        <v>687</v>
      </c>
      <c r="I34" s="7" t="s">
        <v>782</v>
      </c>
      <c r="J34" s="2" t="str">
        <f>IF(OR(ISBLANK(F34),ISBLANK(G34)),"NA",IF(F34=G34,"Yes","No"))</f>
        <v>NA</v>
      </c>
      <c r="K34" s="12" t="str">
        <f>IF(AND(F34="Yes",F34=G34),"Yes",IF(AND(F34="No",F34=G34),"No",IF(ISBLANK(E34),"",E34)))</f>
        <v/>
      </c>
      <c r="M34" t="s">
        <v>687</v>
      </c>
      <c r="R34" t="s">
        <v>869</v>
      </c>
      <c r="V34" s="1" t="s">
        <v>1076</v>
      </c>
      <c r="W34" t="s">
        <v>912</v>
      </c>
      <c r="X34" t="s">
        <v>1046</v>
      </c>
      <c r="Y34" s="1" t="s">
        <v>1077</v>
      </c>
      <c r="AA34" t="str">
        <f>IF(OR(S34="Put into core",R34="Core"),"Core")</f>
        <v>Core</v>
      </c>
      <c r="AB34" t="s">
        <v>1510</v>
      </c>
    </row>
    <row r="35" spans="1:28" ht="272">
      <c r="A35" s="1" t="s">
        <v>34</v>
      </c>
      <c r="B35" s="1" t="s">
        <v>240</v>
      </c>
      <c r="C35" t="s">
        <v>446</v>
      </c>
      <c r="D35" s="2" t="s">
        <v>670</v>
      </c>
      <c r="G35" s="2" t="s">
        <v>688</v>
      </c>
      <c r="I35" s="7" t="s">
        <v>783</v>
      </c>
      <c r="J35" s="2" t="str">
        <f>IF(OR(ISBLANK(F35),ISBLANK(G35)),"NA",IF(F35=G35,"Yes","No"))</f>
        <v>NA</v>
      </c>
      <c r="K35" s="12" t="str">
        <f>IF(AND(F35="Yes",F35=G35),"Yes",IF(AND(F35="No",F35=G35),"No",IF(ISBLANK(E35),"",E35)))</f>
        <v/>
      </c>
      <c r="AA35" t="b">
        <f>IF(OR(S35="Put into core",R35="Core"),"Core")</f>
        <v>0</v>
      </c>
      <c r="AB35" t="s">
        <v>1510</v>
      </c>
    </row>
    <row r="36" spans="1:28" ht="409.6">
      <c r="A36" s="1" t="s">
        <v>35</v>
      </c>
      <c r="B36" s="1" t="s">
        <v>241</v>
      </c>
      <c r="C36" t="s">
        <v>447</v>
      </c>
      <c r="D36" s="2" t="s">
        <v>670</v>
      </c>
      <c r="G36" s="2" t="s">
        <v>687</v>
      </c>
      <c r="I36" s="7" t="s">
        <v>784</v>
      </c>
      <c r="J36" s="2" t="str">
        <f>IF(OR(ISBLANK(F36),ISBLANK(G36)),"NA",IF(F36=G36,"Yes","No"))</f>
        <v>NA</v>
      </c>
      <c r="K36" s="12" t="str">
        <f>IF(AND(F36="Yes",F36=G36),"Yes",IF(AND(F36="No",F36=G36),"No",IF(ISBLANK(E36),"",E36)))</f>
        <v/>
      </c>
      <c r="N36" t="s">
        <v>691</v>
      </c>
      <c r="O36" t="s">
        <v>696</v>
      </c>
      <c r="R36" t="s">
        <v>870</v>
      </c>
      <c r="S36" s="1" t="s">
        <v>910</v>
      </c>
      <c r="T36" s="1" t="s">
        <v>920</v>
      </c>
      <c r="U36" s="1" t="s">
        <v>919</v>
      </c>
      <c r="AA36" t="b">
        <f>IF(OR(S36="Put into core",R36="Core"),"Core")</f>
        <v>0</v>
      </c>
      <c r="AB36" t="s">
        <v>1510</v>
      </c>
    </row>
    <row r="37" spans="1:28" ht="306">
      <c r="A37" s="1" t="s">
        <v>36</v>
      </c>
      <c r="B37" s="1" t="s">
        <v>242</v>
      </c>
      <c r="C37" t="s">
        <v>448</v>
      </c>
      <c r="D37" s="2" t="s">
        <v>670</v>
      </c>
      <c r="G37" s="2" t="s">
        <v>687</v>
      </c>
      <c r="I37" s="7" t="s">
        <v>785</v>
      </c>
      <c r="J37" s="2" t="str">
        <f>IF(OR(ISBLANK(F37),ISBLANK(G37)),"NA",IF(F37=G37,"Yes","No"))</f>
        <v>NA</v>
      </c>
      <c r="K37" s="12" t="str">
        <f>IF(AND(F37="Yes",F37=G37),"Yes",IF(AND(F37="No",F37=G37),"No",IF(ISBLANK(E37),"",E37)))</f>
        <v/>
      </c>
      <c r="N37" t="s">
        <v>691</v>
      </c>
      <c r="O37" t="s">
        <v>696</v>
      </c>
      <c r="R37" t="s">
        <v>870</v>
      </c>
      <c r="S37" s="1" t="s">
        <v>910</v>
      </c>
      <c r="T37" s="1" t="s">
        <v>922</v>
      </c>
      <c r="U37" s="1" t="s">
        <v>921</v>
      </c>
      <c r="AA37" t="b">
        <f>IF(OR(S37="Put into core",R37="Core"),"Core")</f>
        <v>0</v>
      </c>
      <c r="AB37" t="s">
        <v>1510</v>
      </c>
    </row>
    <row r="38" spans="1:28" ht="255">
      <c r="A38" s="1" t="s">
        <v>37</v>
      </c>
      <c r="B38" s="1" t="s">
        <v>243</v>
      </c>
      <c r="C38" t="s">
        <v>449</v>
      </c>
      <c r="D38" s="2" t="s">
        <v>670</v>
      </c>
      <c r="G38" s="2" t="s">
        <v>687</v>
      </c>
      <c r="I38" s="7" t="s">
        <v>786</v>
      </c>
      <c r="J38" s="2" t="str">
        <f>IF(OR(ISBLANK(F38),ISBLANK(G38)),"NA",IF(F38=G38,"Yes","No"))</f>
        <v>NA</v>
      </c>
      <c r="K38" s="12" t="str">
        <f>IF(AND(F38="Yes",F38=G38),"Yes",IF(AND(F38="No",F38=G38),"No",IF(ISBLANK(E38),"",E38)))</f>
        <v/>
      </c>
      <c r="N38" t="s">
        <v>691</v>
      </c>
      <c r="O38" t="s">
        <v>696</v>
      </c>
      <c r="R38" t="s">
        <v>870</v>
      </c>
      <c r="S38" s="1" t="s">
        <v>1039</v>
      </c>
      <c r="T38" s="1" t="s">
        <v>924</v>
      </c>
      <c r="U38" s="1" t="s">
        <v>923</v>
      </c>
      <c r="AA38" t="b">
        <f>IF(OR(S38="Put into core",R38="Core"),"Core")</f>
        <v>0</v>
      </c>
      <c r="AB38" t="s">
        <v>1510</v>
      </c>
    </row>
    <row r="39" spans="1:28" ht="221">
      <c r="A39" s="1" t="s">
        <v>38</v>
      </c>
      <c r="B39" s="1" t="s">
        <v>244</v>
      </c>
      <c r="C39" t="s">
        <v>450</v>
      </c>
      <c r="D39" s="2" t="s">
        <v>670</v>
      </c>
      <c r="G39" s="2" t="s">
        <v>688</v>
      </c>
      <c r="I39" s="7" t="s">
        <v>787</v>
      </c>
      <c r="J39" s="2" t="str">
        <f>IF(OR(ISBLANK(F39),ISBLANK(G39)),"NA",IF(F39=G39,"Yes","No"))</f>
        <v>NA</v>
      </c>
      <c r="K39" s="12" t="str">
        <f>IF(AND(F39="Yes",F39=G39),"Yes",IF(AND(F39="No",F39=G39),"No",IF(ISBLANK(E39),"",E39)))</f>
        <v/>
      </c>
      <c r="L39" t="s">
        <v>688</v>
      </c>
      <c r="AA39" t="b">
        <f>IF(OR(S39="Put into core",R39="Core"),"Core")</f>
        <v>0</v>
      </c>
      <c r="AB39" t="s">
        <v>1510</v>
      </c>
    </row>
    <row r="40" spans="1:28" ht="356">
      <c r="A40" s="1" t="s">
        <v>39</v>
      </c>
      <c r="B40" s="1" t="s">
        <v>245</v>
      </c>
      <c r="C40" t="s">
        <v>451</v>
      </c>
      <c r="D40" s="2" t="s">
        <v>670</v>
      </c>
      <c r="G40" s="2" t="s">
        <v>687</v>
      </c>
      <c r="I40" s="7" t="s">
        <v>788</v>
      </c>
      <c r="J40" s="2" t="str">
        <f>IF(OR(ISBLANK(F40),ISBLANK(G40)),"NA",IF(F40=G40,"Yes","No"))</f>
        <v>NA</v>
      </c>
      <c r="K40" s="12" t="str">
        <f>IF(AND(F40="Yes",F40=G40),"Yes",IF(AND(F40="No",F40=G40),"No",IF(ISBLANK(E40),"",E40)))</f>
        <v/>
      </c>
      <c r="M40" t="s">
        <v>687</v>
      </c>
      <c r="R40" t="s">
        <v>869</v>
      </c>
      <c r="V40" s="1" t="s">
        <v>1078</v>
      </c>
      <c r="W40" t="s">
        <v>912</v>
      </c>
      <c r="X40" t="s">
        <v>1046</v>
      </c>
      <c r="Y40" s="1" t="s">
        <v>1079</v>
      </c>
      <c r="AA40" t="str">
        <f>IF(OR(S40="Put into core",R40="Core"),"Core")</f>
        <v>Core</v>
      </c>
      <c r="AB40" t="s">
        <v>1510</v>
      </c>
    </row>
    <row r="41" spans="1:28" ht="187">
      <c r="A41" s="1" t="s">
        <v>40</v>
      </c>
      <c r="B41" s="1" t="s">
        <v>246</v>
      </c>
      <c r="C41" t="s">
        <v>452</v>
      </c>
      <c r="D41" s="2" t="s">
        <v>670</v>
      </c>
      <c r="G41" s="2" t="s">
        <v>688</v>
      </c>
      <c r="I41" s="7" t="s">
        <v>789</v>
      </c>
      <c r="J41" s="2" t="str">
        <f>IF(OR(ISBLANK(F41),ISBLANK(G41)),"NA",IF(F41=G41,"Yes","No"))</f>
        <v>NA</v>
      </c>
      <c r="K41" s="12" t="str">
        <f>IF(AND(F41="Yes",F41=G41),"Yes",IF(AND(F41="No",F41=G41),"No",IF(ISBLANK(E41),"",E41)))</f>
        <v/>
      </c>
      <c r="AA41" t="b">
        <f>IF(OR(S41="Put into core",R41="Core"),"Core")</f>
        <v>0</v>
      </c>
      <c r="AB41" t="s">
        <v>1510</v>
      </c>
    </row>
    <row r="42" spans="1:28" ht="323">
      <c r="A42" s="1" t="s">
        <v>41</v>
      </c>
      <c r="B42" s="1" t="s">
        <v>247</v>
      </c>
      <c r="C42" t="s">
        <v>453</v>
      </c>
      <c r="D42" s="2" t="s">
        <v>670</v>
      </c>
      <c r="G42" s="2" t="s">
        <v>687</v>
      </c>
      <c r="I42" s="7" t="s">
        <v>790</v>
      </c>
      <c r="J42" s="2" t="str">
        <f>IF(OR(ISBLANK(F42),ISBLANK(G42)),"NA",IF(F42=G42,"Yes","No"))</f>
        <v>NA</v>
      </c>
      <c r="K42" s="12" t="str">
        <f>IF(AND(F42="Yes",F42=G42),"Yes",IF(AND(F42="No",F42=G42),"No",IF(ISBLANK(E42),"",E42)))</f>
        <v/>
      </c>
      <c r="N42" t="s">
        <v>691</v>
      </c>
      <c r="O42" t="s">
        <v>696</v>
      </c>
      <c r="R42" t="s">
        <v>870</v>
      </c>
      <c r="S42" s="1" t="s">
        <v>910</v>
      </c>
      <c r="T42" s="1" t="s">
        <v>968</v>
      </c>
      <c r="U42" s="1" t="s">
        <v>967</v>
      </c>
      <c r="AA42" t="b">
        <f>IF(OR(S42="Put into core",R42="Core"),"Core")</f>
        <v>0</v>
      </c>
      <c r="AB42" t="s">
        <v>1510</v>
      </c>
    </row>
    <row r="43" spans="1:28" ht="289">
      <c r="A43" s="1" t="s">
        <v>42</v>
      </c>
      <c r="B43" s="1" t="s">
        <v>248</v>
      </c>
      <c r="C43" t="s">
        <v>454</v>
      </c>
      <c r="D43" s="2" t="s">
        <v>670</v>
      </c>
      <c r="G43" s="2" t="s">
        <v>687</v>
      </c>
      <c r="I43" s="7" t="s">
        <v>791</v>
      </c>
      <c r="J43" s="2" t="str">
        <f>IF(OR(ISBLANK(F43),ISBLANK(G43)),"NA",IF(F43=G43,"Yes","No"))</f>
        <v>NA</v>
      </c>
      <c r="K43" s="12" t="str">
        <f>IF(AND(F43="Yes",F43=G43),"Yes",IF(AND(F43="No",F43=G43),"No",IF(ISBLANK(E43),"",E43)))</f>
        <v/>
      </c>
      <c r="N43" t="s">
        <v>691</v>
      </c>
      <c r="O43" t="s">
        <v>697</v>
      </c>
      <c r="R43" t="s">
        <v>870</v>
      </c>
      <c r="S43" s="1" t="s">
        <v>1039</v>
      </c>
      <c r="T43" s="1" t="s">
        <v>1054</v>
      </c>
      <c r="U43" s="1" t="s">
        <v>1052</v>
      </c>
      <c r="AA43" t="b">
        <f>IF(OR(S43="Put into core",R43="Core"),"Core")</f>
        <v>0</v>
      </c>
      <c r="AB43" t="s">
        <v>1510</v>
      </c>
    </row>
    <row r="44" spans="1:28" ht="306">
      <c r="A44" s="1" t="s">
        <v>43</v>
      </c>
      <c r="B44" s="1" t="s">
        <v>249</v>
      </c>
      <c r="C44" t="s">
        <v>455</v>
      </c>
      <c r="D44" s="2" t="s">
        <v>670</v>
      </c>
      <c r="G44" s="2" t="s">
        <v>687</v>
      </c>
      <c r="I44" s="7" t="s">
        <v>792</v>
      </c>
      <c r="J44" s="2" t="str">
        <f>IF(OR(ISBLANK(F44),ISBLANK(G44)),"NA",IF(F44=G44,"Yes","No"))</f>
        <v>NA</v>
      </c>
      <c r="K44" s="12" t="str">
        <f>IF(AND(F44="Yes",F44=G44),"Yes",IF(AND(F44="No",F44=G44),"No",IF(ISBLANK(E44),"",E44)))</f>
        <v/>
      </c>
      <c r="N44" t="s">
        <v>691</v>
      </c>
      <c r="O44" t="s">
        <v>696</v>
      </c>
      <c r="R44" t="s">
        <v>870</v>
      </c>
      <c r="S44" s="1" t="s">
        <v>1039</v>
      </c>
      <c r="T44" s="1" t="s">
        <v>926</v>
      </c>
      <c r="U44" s="1" t="s">
        <v>925</v>
      </c>
      <c r="Y44" t="s">
        <v>927</v>
      </c>
      <c r="AA44" t="b">
        <f>IF(OR(S44="Put into core",R44="Core"),"Core")</f>
        <v>0</v>
      </c>
      <c r="AB44" t="s">
        <v>1510</v>
      </c>
    </row>
    <row r="45" spans="1:28" ht="306">
      <c r="A45" s="1" t="s">
        <v>44</v>
      </c>
      <c r="B45" s="1" t="s">
        <v>250</v>
      </c>
      <c r="C45" t="s">
        <v>456</v>
      </c>
      <c r="D45" s="2" t="s">
        <v>670</v>
      </c>
      <c r="G45" s="2" t="s">
        <v>688</v>
      </c>
      <c r="I45" s="7" t="s">
        <v>876</v>
      </c>
      <c r="J45" s="2" t="str">
        <f>IF(OR(ISBLANK(F45),ISBLANK(G45)),"NA",IF(F45=G45,"Yes","No"))</f>
        <v>NA</v>
      </c>
      <c r="K45" s="12" t="str">
        <f>IF(AND(F45="Yes",F45=G45),"Yes",IF(AND(F45="No",F45=G45),"No",IF(ISBLANK(E45),"",E45)))</f>
        <v/>
      </c>
      <c r="L45" t="s">
        <v>688</v>
      </c>
      <c r="N45" t="s">
        <v>691</v>
      </c>
      <c r="O45" t="s">
        <v>698</v>
      </c>
      <c r="P45" t="s">
        <v>793</v>
      </c>
      <c r="AA45" t="b">
        <f>IF(OR(S45="Put into core",R45="Core"),"Core")</f>
        <v>0</v>
      </c>
      <c r="AB45" t="s">
        <v>1510</v>
      </c>
    </row>
    <row r="46" spans="1:28" ht="255">
      <c r="A46" s="1" t="s">
        <v>45</v>
      </c>
      <c r="B46" s="1" t="s">
        <v>251</v>
      </c>
      <c r="C46" t="s">
        <v>457</v>
      </c>
      <c r="D46" s="2" t="s">
        <v>670</v>
      </c>
      <c r="G46" s="2" t="s">
        <v>688</v>
      </c>
      <c r="I46" s="7" t="s">
        <v>794</v>
      </c>
      <c r="J46" s="2" t="str">
        <f>IF(OR(ISBLANK(F46),ISBLANK(G46)),"NA",IF(F46=G46,"Yes","No"))</f>
        <v>NA</v>
      </c>
      <c r="K46" s="12" t="str">
        <f>IF(AND(F46="Yes",F46=G46),"Yes",IF(AND(F46="No",F46=G46),"No",IF(ISBLANK(E46),"",E46)))</f>
        <v/>
      </c>
      <c r="AA46" t="b">
        <f>IF(OR(S46="Put into core",R46="Core"),"Core")</f>
        <v>0</v>
      </c>
      <c r="AB46" t="s">
        <v>1510</v>
      </c>
    </row>
    <row r="47" spans="1:28" ht="255">
      <c r="A47" s="1" t="s">
        <v>46</v>
      </c>
      <c r="B47" s="1" t="s">
        <v>252</v>
      </c>
      <c r="C47" t="s">
        <v>458</v>
      </c>
      <c r="D47" s="2" t="s">
        <v>670</v>
      </c>
      <c r="G47" s="2" t="s">
        <v>688</v>
      </c>
      <c r="I47" s="7" t="s">
        <v>795</v>
      </c>
      <c r="J47" s="2" t="str">
        <f>IF(OR(ISBLANK(F47),ISBLANK(G47)),"NA",IF(F47=G47,"Yes","No"))</f>
        <v>NA</v>
      </c>
      <c r="K47" s="12" t="str">
        <f>IF(AND(F47="Yes",F47=G47),"Yes",IF(AND(F47="No",F47=G47),"No",IF(ISBLANK(E47),"",E47)))</f>
        <v/>
      </c>
      <c r="AA47" t="b">
        <f>IF(OR(S47="Put into core",R47="Core"),"Core")</f>
        <v>0</v>
      </c>
      <c r="AB47" t="s">
        <v>1510</v>
      </c>
    </row>
    <row r="48" spans="1:28" ht="404">
      <c r="A48" s="1" t="s">
        <v>47</v>
      </c>
      <c r="B48" s="1" t="s">
        <v>253</v>
      </c>
      <c r="C48" t="s">
        <v>459</v>
      </c>
      <c r="D48" s="2" t="s">
        <v>670</v>
      </c>
      <c r="G48" s="2" t="s">
        <v>687</v>
      </c>
      <c r="I48" s="7" t="s">
        <v>796</v>
      </c>
      <c r="J48" s="2" t="str">
        <f>IF(OR(ISBLANK(F48),ISBLANK(G48)),"NA",IF(F48=G48,"Yes","No"))</f>
        <v>NA</v>
      </c>
      <c r="K48" s="12" t="str">
        <f>IF(AND(F48="Yes",F48=G48),"Yes",IF(AND(F48="No",F48=G48),"No",IF(ISBLANK(E48),"",E48)))</f>
        <v/>
      </c>
      <c r="N48" t="s">
        <v>691</v>
      </c>
      <c r="O48" t="s">
        <v>697</v>
      </c>
      <c r="Q48" s="1" t="s">
        <v>797</v>
      </c>
      <c r="R48" t="s">
        <v>869</v>
      </c>
      <c r="V48" s="1" t="s">
        <v>1080</v>
      </c>
      <c r="W48" t="s">
        <v>912</v>
      </c>
      <c r="X48" t="s">
        <v>691</v>
      </c>
      <c r="Z48" t="s">
        <v>1092</v>
      </c>
      <c r="AA48" t="str">
        <f>IF(OR(S48="Put into core",R48="Core"),"Core")</f>
        <v>Core</v>
      </c>
      <c r="AB48" t="s">
        <v>1510</v>
      </c>
    </row>
    <row r="49" spans="1:28" ht="289">
      <c r="A49" s="1" t="s">
        <v>48</v>
      </c>
      <c r="B49" s="1" t="s">
        <v>254</v>
      </c>
      <c r="C49" t="s">
        <v>460</v>
      </c>
      <c r="D49" s="2" t="s">
        <v>670</v>
      </c>
      <c r="G49" s="2" t="s">
        <v>688</v>
      </c>
      <c r="I49" s="7" t="s">
        <v>798</v>
      </c>
      <c r="J49" s="2" t="str">
        <f>IF(OR(ISBLANK(F49),ISBLANK(G49)),"NA",IF(F49=G49,"Yes","No"))</f>
        <v>NA</v>
      </c>
      <c r="K49" s="12" t="str">
        <f>IF(AND(F49="Yes",F49=G49),"Yes",IF(AND(F49="No",F49=G49),"No",IF(ISBLANK(E49),"",E49)))</f>
        <v/>
      </c>
      <c r="AA49" t="b">
        <f>IF(OR(S49="Put into core",R49="Core"),"Core")</f>
        <v>0</v>
      </c>
      <c r="AB49" t="s">
        <v>1510</v>
      </c>
    </row>
    <row r="50" spans="1:28" ht="238">
      <c r="A50" s="1" t="s">
        <v>49</v>
      </c>
      <c r="B50" s="1" t="s">
        <v>255</v>
      </c>
      <c r="C50" t="s">
        <v>461</v>
      </c>
      <c r="D50" s="2" t="s">
        <v>670</v>
      </c>
      <c r="G50" s="2" t="s">
        <v>688</v>
      </c>
      <c r="I50" s="7" t="s">
        <v>789</v>
      </c>
      <c r="J50" s="2" t="str">
        <f>IF(OR(ISBLANK(F50),ISBLANK(G50)),"NA",IF(F50=G50,"Yes","No"))</f>
        <v>NA</v>
      </c>
      <c r="K50" s="12" t="str">
        <f>IF(AND(F50="Yes",F50=G50),"Yes",IF(AND(F50="No",F50=G50),"No",IF(ISBLANK(E50),"",E50)))</f>
        <v/>
      </c>
      <c r="AA50" t="b">
        <f>IF(OR(S50="Put into core",R50="Core"),"Core")</f>
        <v>0</v>
      </c>
      <c r="AB50" t="s">
        <v>1510</v>
      </c>
    </row>
    <row r="51" spans="1:28" ht="289">
      <c r="A51" s="1" t="s">
        <v>50</v>
      </c>
      <c r="B51" s="1" t="s">
        <v>256</v>
      </c>
      <c r="C51" t="s">
        <v>462</v>
      </c>
      <c r="D51" s="2" t="s">
        <v>670</v>
      </c>
      <c r="G51" s="2" t="s">
        <v>687</v>
      </c>
      <c r="I51" s="7" t="s">
        <v>877</v>
      </c>
      <c r="J51" s="2" t="str">
        <f>IF(OR(ISBLANK(F51),ISBLANK(G51)),"NA",IF(F51=G51,"Yes","No"))</f>
        <v>NA</v>
      </c>
      <c r="K51" s="12" t="str">
        <f>IF(AND(F51="Yes",F51=G51),"Yes",IF(AND(F51="No",F51=G51),"No",IF(ISBLANK(E51),"",E51)))</f>
        <v/>
      </c>
      <c r="N51" t="s">
        <v>691</v>
      </c>
      <c r="O51" t="s">
        <v>696</v>
      </c>
      <c r="Q51" s="1" t="s">
        <v>799</v>
      </c>
      <c r="R51" t="s">
        <v>870</v>
      </c>
      <c r="S51" s="1" t="s">
        <v>1039</v>
      </c>
      <c r="T51" s="1" t="s">
        <v>961</v>
      </c>
      <c r="U51" s="1" t="s">
        <v>960</v>
      </c>
      <c r="AA51" t="b">
        <f>IF(OR(S51="Put into core",R51="Core"),"Core")</f>
        <v>0</v>
      </c>
      <c r="AB51" t="s">
        <v>1510</v>
      </c>
    </row>
    <row r="52" spans="1:28" ht="255">
      <c r="A52" s="1" t="s">
        <v>51</v>
      </c>
      <c r="B52" s="1" t="s">
        <v>257</v>
      </c>
      <c r="C52" t="s">
        <v>463</v>
      </c>
      <c r="D52" s="2" t="s">
        <v>670</v>
      </c>
      <c r="G52" s="2" t="s">
        <v>688</v>
      </c>
      <c r="I52" s="7" t="s">
        <v>878</v>
      </c>
      <c r="J52" s="2" t="str">
        <f>IF(OR(ISBLANK(F52),ISBLANK(G52)),"NA",IF(F52=G52,"Yes","No"))</f>
        <v>NA</v>
      </c>
      <c r="K52" s="12" t="str">
        <f>IF(AND(F52="Yes",F52=G52),"Yes",IF(AND(F52="No",F52=G52),"No",IF(ISBLANK(E52),"",E52)))</f>
        <v/>
      </c>
      <c r="AA52" t="b">
        <f>IF(OR(S52="Put into core",R52="Core"),"Core")</f>
        <v>0</v>
      </c>
      <c r="AB52" t="s">
        <v>1510</v>
      </c>
    </row>
    <row r="53" spans="1:28" ht="372">
      <c r="A53" s="1" t="s">
        <v>52</v>
      </c>
      <c r="B53" s="1" t="s">
        <v>258</v>
      </c>
      <c r="C53" t="s">
        <v>464</v>
      </c>
      <c r="D53" s="2" t="s">
        <v>670</v>
      </c>
      <c r="G53" s="2" t="s">
        <v>688</v>
      </c>
      <c r="I53" s="7" t="s">
        <v>800</v>
      </c>
      <c r="J53" s="2" t="str">
        <f>IF(OR(ISBLANK(F53),ISBLANK(G53)),"NA",IF(F53=G53,"Yes","No"))</f>
        <v>NA</v>
      </c>
      <c r="K53" s="12" t="str">
        <f>IF(AND(F53="Yes",F53=G53),"Yes",IF(AND(F53="No",F53=G53),"No",IF(ISBLANK(E53),"",E53)))</f>
        <v/>
      </c>
      <c r="AA53" t="b">
        <f>IF(OR(S53="Put into core",R53="Core"),"Core")</f>
        <v>0</v>
      </c>
      <c r="AB53" t="s">
        <v>1510</v>
      </c>
    </row>
    <row r="54" spans="1:28" ht="272">
      <c r="A54" s="1" t="s">
        <v>53</v>
      </c>
      <c r="B54" s="1" t="s">
        <v>259</v>
      </c>
      <c r="C54" t="s">
        <v>465</v>
      </c>
      <c r="D54" s="2" t="s">
        <v>670</v>
      </c>
      <c r="G54" s="2" t="s">
        <v>687</v>
      </c>
      <c r="I54" s="7" t="s">
        <v>801</v>
      </c>
      <c r="J54" s="2" t="str">
        <f>IF(OR(ISBLANK(F54),ISBLANK(G54)),"NA",IF(F54=G54,"Yes","No"))</f>
        <v>NA</v>
      </c>
      <c r="K54" s="12" t="str">
        <f>IF(AND(F54="Yes",F54=G54),"Yes",IF(AND(F54="No",F54=G54),"No",IF(ISBLANK(E54),"",E54)))</f>
        <v/>
      </c>
      <c r="N54" t="s">
        <v>691</v>
      </c>
      <c r="O54" t="s">
        <v>698</v>
      </c>
      <c r="P54" s="1" t="s">
        <v>802</v>
      </c>
      <c r="Q54" s="1" t="s">
        <v>879</v>
      </c>
      <c r="R54" t="s">
        <v>870</v>
      </c>
      <c r="S54" s="1" t="s">
        <v>910</v>
      </c>
      <c r="T54" s="1" t="s">
        <v>970</v>
      </c>
      <c r="Y54" t="s">
        <v>1041</v>
      </c>
      <c r="AA54" t="b">
        <f>IF(OR(S54="Put into core",R54="Core"),"Core")</f>
        <v>0</v>
      </c>
      <c r="AB54" t="s">
        <v>1510</v>
      </c>
    </row>
    <row r="55" spans="1:28" ht="289">
      <c r="A55" s="1" t="s">
        <v>54</v>
      </c>
      <c r="B55" s="1" t="s">
        <v>260</v>
      </c>
      <c r="C55" t="s">
        <v>466</v>
      </c>
      <c r="D55" s="2" t="s">
        <v>670</v>
      </c>
      <c r="G55" s="2" t="s">
        <v>687</v>
      </c>
      <c r="I55" s="7" t="s">
        <v>803</v>
      </c>
      <c r="J55" s="2" t="str">
        <f>IF(OR(ISBLANK(F55),ISBLANK(G55)),"NA",IF(F55=G55,"Yes","No"))</f>
        <v>NA</v>
      </c>
      <c r="K55" s="12" t="str">
        <f>IF(AND(F55="Yes",F55=G55),"Yes",IF(AND(F55="No",F55=G55),"No",IF(ISBLANK(E55),"",E55)))</f>
        <v/>
      </c>
      <c r="M55" t="s">
        <v>687</v>
      </c>
      <c r="N55" t="s">
        <v>690</v>
      </c>
      <c r="O55" t="s">
        <v>695</v>
      </c>
      <c r="Q55" s="1" t="s">
        <v>804</v>
      </c>
      <c r="R55" t="s">
        <v>870</v>
      </c>
      <c r="S55" s="1" t="s">
        <v>1039</v>
      </c>
      <c r="T55" s="1" t="s">
        <v>963</v>
      </c>
      <c r="U55" s="1" t="s">
        <v>962</v>
      </c>
      <c r="AA55" t="b">
        <f>IF(OR(S55="Put into core",R55="Core"),"Core")</f>
        <v>0</v>
      </c>
      <c r="AB55" t="s">
        <v>1510</v>
      </c>
    </row>
    <row r="56" spans="1:28" ht="409.6">
      <c r="A56" s="1" t="s">
        <v>55</v>
      </c>
      <c r="B56" s="1" t="s">
        <v>261</v>
      </c>
      <c r="C56" t="s">
        <v>467</v>
      </c>
      <c r="D56" s="2" t="s">
        <v>670</v>
      </c>
      <c r="G56" s="2" t="s">
        <v>688</v>
      </c>
      <c r="I56" s="7" t="s">
        <v>805</v>
      </c>
      <c r="J56" s="2" t="str">
        <f>IF(OR(ISBLANK(F56),ISBLANK(G56)),"NA",IF(F56=G56,"Yes","No"))</f>
        <v>NA</v>
      </c>
      <c r="K56" s="12" t="str">
        <f>IF(AND(F56="Yes",F56=G56),"Yes",IF(AND(F56="No",F56=G56),"No",IF(ISBLANK(E56),"",E56)))</f>
        <v/>
      </c>
      <c r="AA56" t="b">
        <f>IF(OR(S56="Put into core",R56="Core"),"Core")</f>
        <v>0</v>
      </c>
      <c r="AB56" t="s">
        <v>1510</v>
      </c>
    </row>
    <row r="57" spans="1:28" ht="306">
      <c r="A57" s="1" t="s">
        <v>56</v>
      </c>
      <c r="B57" s="1" t="s">
        <v>262</v>
      </c>
      <c r="C57" t="s">
        <v>468</v>
      </c>
      <c r="D57" s="2" t="s">
        <v>670</v>
      </c>
      <c r="G57" s="2" t="s">
        <v>688</v>
      </c>
      <c r="I57" s="7" t="s">
        <v>789</v>
      </c>
      <c r="J57" s="2" t="str">
        <f>IF(OR(ISBLANK(F57),ISBLANK(G57)),"NA",IF(F57=G57,"Yes","No"))</f>
        <v>NA</v>
      </c>
      <c r="K57" s="12" t="str">
        <f>IF(AND(F57="Yes",F57=G57),"Yes",IF(AND(F57="No",F57=G57),"No",IF(ISBLANK(E57),"",E57)))</f>
        <v/>
      </c>
      <c r="AA57" t="b">
        <f>IF(OR(S57="Put into core",R57="Core"),"Core")</f>
        <v>0</v>
      </c>
      <c r="AB57" t="s">
        <v>1510</v>
      </c>
    </row>
    <row r="58" spans="1:28" ht="409.6">
      <c r="A58" s="1" t="s">
        <v>57</v>
      </c>
      <c r="B58" s="1" t="s">
        <v>263</v>
      </c>
      <c r="C58" t="s">
        <v>469</v>
      </c>
      <c r="D58" s="2" t="s">
        <v>670</v>
      </c>
      <c r="G58" s="2" t="s">
        <v>687</v>
      </c>
      <c r="I58" s="7" t="s">
        <v>806</v>
      </c>
      <c r="J58" s="2" t="str">
        <f>IF(OR(ISBLANK(F58),ISBLANK(G58)),"NA",IF(F58=G58,"Yes","No"))</f>
        <v>NA</v>
      </c>
      <c r="K58" s="12" t="str">
        <f>IF(AND(F58="Yes",F58=G58),"Yes",IF(AND(F58="No",F58=G58),"No",IF(ISBLANK(E58),"",E58)))</f>
        <v/>
      </c>
      <c r="N58" t="s">
        <v>691</v>
      </c>
      <c r="O58" t="s">
        <v>698</v>
      </c>
      <c r="P58" t="s">
        <v>807</v>
      </c>
      <c r="R58" t="s">
        <v>870</v>
      </c>
      <c r="S58" s="1" t="s">
        <v>1039</v>
      </c>
      <c r="T58" s="1" t="s">
        <v>929</v>
      </c>
      <c r="Y58" t="s">
        <v>928</v>
      </c>
      <c r="AA58" t="b">
        <f>IF(OR(S58="Put into core",R58="Core"),"Core")</f>
        <v>0</v>
      </c>
      <c r="AB58" t="s">
        <v>1510</v>
      </c>
    </row>
    <row r="59" spans="1:28" ht="372">
      <c r="A59" s="1" t="s">
        <v>58</v>
      </c>
      <c r="B59" s="1" t="s">
        <v>264</v>
      </c>
      <c r="C59" t="s">
        <v>470</v>
      </c>
      <c r="D59" s="2" t="s">
        <v>670</v>
      </c>
      <c r="G59" s="2" t="s">
        <v>688</v>
      </c>
      <c r="I59" s="7" t="s">
        <v>789</v>
      </c>
      <c r="J59" s="2" t="str">
        <f>IF(OR(ISBLANK(F59),ISBLANK(G59)),"NA",IF(F59=G59,"Yes","No"))</f>
        <v>NA</v>
      </c>
      <c r="K59" s="12" t="str">
        <f>IF(AND(F59="Yes",F59=G59),"Yes",IF(AND(F59="No",F59=G59),"No",IF(ISBLANK(E59),"",E59)))</f>
        <v/>
      </c>
      <c r="AA59" t="b">
        <f>IF(OR(S59="Put into core",R59="Core"),"Core")</f>
        <v>0</v>
      </c>
      <c r="AB59" t="s">
        <v>1510</v>
      </c>
    </row>
    <row r="60" spans="1:28" ht="102">
      <c r="A60" s="1" t="s">
        <v>59</v>
      </c>
      <c r="B60" s="1" t="s">
        <v>265</v>
      </c>
      <c r="C60" t="s">
        <v>471</v>
      </c>
      <c r="D60" s="2" t="s">
        <v>670</v>
      </c>
      <c r="E60" s="2" t="s">
        <v>687</v>
      </c>
      <c r="G60" s="2" t="s">
        <v>682</v>
      </c>
      <c r="H60" s="7" t="s">
        <v>896</v>
      </c>
      <c r="I60" s="7" t="s">
        <v>808</v>
      </c>
      <c r="J60" s="2" t="str">
        <f>IF(OR(ISBLANK(F60),ISBLANK(G60)),"NA",IF(F60=G60,"Yes","No"))</f>
        <v>NA</v>
      </c>
      <c r="K60" s="12" t="str">
        <f>IF(AND(F60="Yes",F60=G60),"Yes",IF(AND(F60="No",F60=G60),"No",IF(ISBLANK(E60),"",E60)))</f>
        <v>Yes</v>
      </c>
      <c r="M60" t="s">
        <v>688</v>
      </c>
      <c r="N60" t="s">
        <v>691</v>
      </c>
      <c r="O60" t="s">
        <v>698</v>
      </c>
      <c r="P60" t="s">
        <v>900</v>
      </c>
      <c r="AA60" t="b">
        <f>IF(OR(S60="Put into core",R60="Core"),"Core")</f>
        <v>0</v>
      </c>
      <c r="AB60" t="s">
        <v>1510</v>
      </c>
    </row>
    <row r="61" spans="1:28" ht="372">
      <c r="A61" s="1" t="s">
        <v>60</v>
      </c>
      <c r="B61" s="1" t="s">
        <v>266</v>
      </c>
      <c r="C61" t="s">
        <v>472</v>
      </c>
      <c r="D61" s="2" t="s">
        <v>670</v>
      </c>
      <c r="G61" s="2" t="s">
        <v>688</v>
      </c>
      <c r="I61" s="7" t="s">
        <v>789</v>
      </c>
      <c r="J61" s="2" t="str">
        <f>IF(OR(ISBLANK(F61),ISBLANK(G61)),"NA",IF(F61=G61,"Yes","No"))</f>
        <v>NA</v>
      </c>
      <c r="K61" s="12" t="str">
        <f>IF(AND(F61="Yes",F61=G61),"Yes",IF(AND(F61="No",F61=G61),"No",IF(ISBLANK(E61),"",E61)))</f>
        <v/>
      </c>
      <c r="AA61" t="b">
        <f>IF(OR(S61="Put into core",R61="Core"),"Core")</f>
        <v>0</v>
      </c>
      <c r="AB61" t="s">
        <v>1510</v>
      </c>
    </row>
    <row r="62" spans="1:28" ht="356">
      <c r="A62" s="1" t="s">
        <v>61</v>
      </c>
      <c r="B62" s="1" t="s">
        <v>267</v>
      </c>
      <c r="C62" t="s">
        <v>473</v>
      </c>
      <c r="D62" s="2" t="s">
        <v>670</v>
      </c>
      <c r="E62" s="2" t="s">
        <v>687</v>
      </c>
      <c r="G62" s="2" t="s">
        <v>682</v>
      </c>
      <c r="H62" s="7" t="s">
        <v>897</v>
      </c>
      <c r="I62" s="7" t="s">
        <v>809</v>
      </c>
      <c r="J62" s="2" t="str">
        <f>IF(OR(ISBLANK(F62),ISBLANK(G62)),"NA",IF(F62=G62,"Yes","No"))</f>
        <v>NA</v>
      </c>
      <c r="K62" s="12" t="str">
        <f>IF(AND(F62="Yes",F62=G62),"Yes",IF(AND(F62="No",F62=G62),"No",IF(ISBLANK(E62),"",E62)))</f>
        <v>Yes</v>
      </c>
      <c r="M62" t="s">
        <v>688</v>
      </c>
      <c r="N62" t="s">
        <v>690</v>
      </c>
      <c r="O62" t="s">
        <v>692</v>
      </c>
      <c r="AA62" t="b">
        <f>IF(OR(S62="Put into core",R62="Core"),"Core")</f>
        <v>0</v>
      </c>
      <c r="AB62" t="s">
        <v>1510</v>
      </c>
    </row>
    <row r="63" spans="1:28" ht="409.6">
      <c r="A63" s="1" t="s">
        <v>62</v>
      </c>
      <c r="B63" s="1" t="s">
        <v>268</v>
      </c>
      <c r="C63" t="s">
        <v>474</v>
      </c>
      <c r="D63" s="2" t="s">
        <v>670</v>
      </c>
      <c r="G63" s="2" t="s">
        <v>687</v>
      </c>
      <c r="I63" s="7" t="s">
        <v>810</v>
      </c>
      <c r="J63" s="2" t="str">
        <f>IF(OR(ISBLANK(F63),ISBLANK(G63)),"NA",IF(F63=G63,"Yes","No"))</f>
        <v>NA</v>
      </c>
      <c r="K63" s="12" t="str">
        <f>IF(AND(F63="Yes",F63=G63),"Yes",IF(AND(F63="No",F63=G63),"No",IF(ISBLANK(E63),"",E63)))</f>
        <v/>
      </c>
      <c r="M63" t="s">
        <v>687</v>
      </c>
      <c r="N63" t="s">
        <v>690</v>
      </c>
      <c r="O63" t="s">
        <v>693</v>
      </c>
      <c r="Q63" s="1" t="s">
        <v>901</v>
      </c>
      <c r="R63" t="s">
        <v>870</v>
      </c>
      <c r="S63" s="1" t="s">
        <v>909</v>
      </c>
      <c r="T63" s="1" t="s">
        <v>880</v>
      </c>
      <c r="W63" t="s">
        <v>912</v>
      </c>
      <c r="X63" t="s">
        <v>1046</v>
      </c>
      <c r="Z63" t="s">
        <v>1093</v>
      </c>
      <c r="AA63" t="str">
        <f>IF(OR(S63="Put into core",R63="Core"),"Core")</f>
        <v>Core</v>
      </c>
      <c r="AB63" t="s">
        <v>1510</v>
      </c>
    </row>
    <row r="64" spans="1:28" ht="372">
      <c r="A64" s="1" t="s">
        <v>63</v>
      </c>
      <c r="B64" s="1" t="s">
        <v>269</v>
      </c>
      <c r="C64" t="s">
        <v>475</v>
      </c>
      <c r="D64" s="2" t="s">
        <v>670</v>
      </c>
      <c r="G64" s="2" t="s">
        <v>687</v>
      </c>
      <c r="I64" s="7" t="s">
        <v>811</v>
      </c>
      <c r="J64" s="2" t="str">
        <f>IF(OR(ISBLANK(F64),ISBLANK(G64)),"NA",IF(F64=G64,"Yes","No"))</f>
        <v>NA</v>
      </c>
      <c r="K64" s="12" t="str">
        <f>IF(AND(F64="Yes",F64=G64),"Yes",IF(AND(F64="No",F64=G64),"No",IF(ISBLANK(E64),"",E64)))</f>
        <v/>
      </c>
      <c r="N64" t="s">
        <v>691</v>
      </c>
      <c r="O64" t="s">
        <v>697</v>
      </c>
      <c r="R64" t="s">
        <v>869</v>
      </c>
      <c r="V64" s="1" t="s">
        <v>1081</v>
      </c>
      <c r="W64" t="s">
        <v>912</v>
      </c>
      <c r="X64" t="s">
        <v>691</v>
      </c>
      <c r="Y64" s="1" t="s">
        <v>1082</v>
      </c>
      <c r="AA64" t="str">
        <f>IF(OR(S64="Put into core",R64="Core"),"Core")</f>
        <v>Core</v>
      </c>
      <c r="AB64" t="s">
        <v>1510</v>
      </c>
    </row>
    <row r="65" spans="1:28" ht="409.6">
      <c r="A65" s="1" t="s">
        <v>64</v>
      </c>
      <c r="B65" s="1" t="s">
        <v>270</v>
      </c>
      <c r="C65" t="s">
        <v>476</v>
      </c>
      <c r="D65" s="2" t="s">
        <v>670</v>
      </c>
      <c r="G65" s="2" t="s">
        <v>687</v>
      </c>
      <c r="I65" s="16" t="s">
        <v>812</v>
      </c>
      <c r="J65" s="2" t="str">
        <f>IF(OR(ISBLANK(F65),ISBLANK(G65)),"NA",IF(F65=G65,"Yes","No"))</f>
        <v>NA</v>
      </c>
      <c r="K65" s="12" t="str">
        <f>IF(AND(F65="Yes",F65=G65),"Yes",IF(AND(F65="No",F65=G65),"No",IF(ISBLANK(E65),"",E65)))</f>
        <v/>
      </c>
      <c r="M65" t="s">
        <v>687</v>
      </c>
      <c r="Q65" s="1" t="s">
        <v>813</v>
      </c>
      <c r="R65" t="s">
        <v>869</v>
      </c>
      <c r="W65" t="s">
        <v>911</v>
      </c>
      <c r="X65" t="s">
        <v>691</v>
      </c>
      <c r="Y65" t="s">
        <v>1083</v>
      </c>
      <c r="AA65" t="str">
        <f>IF(OR(S65="Put into core",R65="Core"),"Core")</f>
        <v>Core</v>
      </c>
      <c r="AB65" t="s">
        <v>1510</v>
      </c>
    </row>
    <row r="66" spans="1:28" ht="289">
      <c r="A66" s="1" t="s">
        <v>65</v>
      </c>
      <c r="B66" s="1" t="s">
        <v>271</v>
      </c>
      <c r="C66" t="s">
        <v>477</v>
      </c>
      <c r="D66" s="2" t="s">
        <v>670</v>
      </c>
      <c r="G66" s="2" t="s">
        <v>687</v>
      </c>
      <c r="I66" s="7" t="s">
        <v>814</v>
      </c>
      <c r="J66" s="2" t="str">
        <f>IF(OR(ISBLANK(F66),ISBLANK(G66)),"NA",IF(F66=G66,"Yes","No"))</f>
        <v>NA</v>
      </c>
      <c r="K66" s="12" t="str">
        <f>IF(AND(F66="Yes",F66=G66),"Yes",IF(AND(F66="No",F66=G66),"No",IF(ISBLANK(E66),"",E66)))</f>
        <v/>
      </c>
      <c r="Q66" s="1" t="s">
        <v>815</v>
      </c>
      <c r="R66" t="s">
        <v>870</v>
      </c>
      <c r="S66" s="1" t="s">
        <v>910</v>
      </c>
      <c r="T66" s="1" t="s">
        <v>931</v>
      </c>
      <c r="AA66" t="b">
        <f>IF(OR(S66="Put into core",R66="Core"),"Core")</f>
        <v>0</v>
      </c>
      <c r="AB66" t="s">
        <v>1510</v>
      </c>
    </row>
    <row r="67" spans="1:28" ht="238">
      <c r="A67" s="1" t="s">
        <v>66</v>
      </c>
      <c r="B67" s="1" t="s">
        <v>272</v>
      </c>
      <c r="C67" t="s">
        <v>478</v>
      </c>
      <c r="D67" s="2" t="s">
        <v>670</v>
      </c>
      <c r="G67" s="2" t="s">
        <v>687</v>
      </c>
      <c r="I67" s="7" t="s">
        <v>816</v>
      </c>
      <c r="J67" s="2" t="str">
        <f>IF(OR(ISBLANK(F67),ISBLANK(G67)),"NA",IF(F67=G67,"Yes","No"))</f>
        <v>NA</v>
      </c>
      <c r="K67" s="12" t="str">
        <f>IF(AND(F67="Yes",F67=G67),"Yes",IF(AND(F67="No",F67=G67),"No",IF(ISBLANK(E67),"",E67)))</f>
        <v/>
      </c>
      <c r="M67" t="s">
        <v>687</v>
      </c>
      <c r="R67" t="s">
        <v>870</v>
      </c>
      <c r="S67" s="1" t="s">
        <v>910</v>
      </c>
      <c r="T67" s="1" t="s">
        <v>932</v>
      </c>
      <c r="U67" s="1" t="s">
        <v>933</v>
      </c>
      <c r="AA67" t="b">
        <f>IF(OR(S67="Put into core",R67="Core"),"Core")</f>
        <v>0</v>
      </c>
      <c r="AB67" t="s">
        <v>1510</v>
      </c>
    </row>
    <row r="68" spans="1:28" ht="409.6">
      <c r="A68" s="1" t="s">
        <v>67</v>
      </c>
      <c r="B68" s="1" t="s">
        <v>273</v>
      </c>
      <c r="C68" t="s">
        <v>479</v>
      </c>
      <c r="D68" s="2" t="s">
        <v>670</v>
      </c>
      <c r="G68" s="2" t="s">
        <v>688</v>
      </c>
      <c r="I68" s="7" t="s">
        <v>817</v>
      </c>
      <c r="J68" s="2" t="str">
        <f>IF(OR(ISBLANK(F68),ISBLANK(G68)),"NA",IF(F68=G68,"Yes","No"))</f>
        <v>NA</v>
      </c>
      <c r="K68" s="12" t="str">
        <f>IF(AND(F68="Yes",F68=G68),"Yes",IF(AND(F68="No",F68=G68),"No",IF(ISBLANK(E68),"",E68)))</f>
        <v/>
      </c>
      <c r="AA68" t="b">
        <f>IF(OR(S68="Put into core",R68="Core"),"Core")</f>
        <v>0</v>
      </c>
      <c r="AB68" t="s">
        <v>1510</v>
      </c>
    </row>
    <row r="69" spans="1:28" ht="356">
      <c r="A69" s="1" t="s">
        <v>68</v>
      </c>
      <c r="B69" s="1" t="s">
        <v>274</v>
      </c>
      <c r="C69" t="s">
        <v>480</v>
      </c>
      <c r="D69" s="2" t="s">
        <v>670</v>
      </c>
      <c r="G69" s="2" t="s">
        <v>688</v>
      </c>
      <c r="I69" s="7" t="s">
        <v>818</v>
      </c>
      <c r="J69" s="2" t="str">
        <f>IF(OR(ISBLANK(F69),ISBLANK(G69)),"NA",IF(F69=G69,"Yes","No"))</f>
        <v>NA</v>
      </c>
      <c r="K69" s="12" t="str">
        <f>IF(AND(F69="Yes",F69=G69),"Yes",IF(AND(F69="No",F69=G69),"No",IF(ISBLANK(E69),"",E69)))</f>
        <v/>
      </c>
      <c r="AA69" t="b">
        <f>IF(OR(S69="Put into core",R69="Core"),"Core")</f>
        <v>0</v>
      </c>
      <c r="AB69" t="s">
        <v>1510</v>
      </c>
    </row>
    <row r="70" spans="1:28" ht="409.6">
      <c r="A70" s="1" t="s">
        <v>69</v>
      </c>
      <c r="B70" s="1" t="s">
        <v>275</v>
      </c>
      <c r="C70" t="s">
        <v>481</v>
      </c>
      <c r="D70" s="2" t="s">
        <v>670</v>
      </c>
      <c r="G70" s="2" t="s">
        <v>688</v>
      </c>
      <c r="I70" s="7" t="s">
        <v>819</v>
      </c>
      <c r="J70" s="2" t="str">
        <f>IF(OR(ISBLANK(F70),ISBLANK(G70)),"NA",IF(F70=G70,"Yes","No"))</f>
        <v>NA</v>
      </c>
      <c r="K70" s="12" t="str">
        <f>IF(AND(F70="Yes",F70=G70),"Yes",IF(AND(F70="No",F70=G70),"No",IF(ISBLANK(E70),"",E70)))</f>
        <v/>
      </c>
      <c r="AA70" t="b">
        <f>IF(OR(S70="Put into core",R70="Core"),"Core")</f>
        <v>0</v>
      </c>
      <c r="AB70" t="s">
        <v>1510</v>
      </c>
    </row>
    <row r="71" spans="1:28" ht="323">
      <c r="A71" s="1" t="s">
        <v>70</v>
      </c>
      <c r="B71" s="1" t="s">
        <v>276</v>
      </c>
      <c r="C71" t="s">
        <v>482</v>
      </c>
      <c r="D71" s="2" t="s">
        <v>670</v>
      </c>
      <c r="G71" s="2" t="s">
        <v>687</v>
      </c>
      <c r="I71" s="7" t="s">
        <v>820</v>
      </c>
      <c r="J71" s="2" t="str">
        <f>IF(OR(ISBLANK(F71),ISBLANK(G71)),"NA",IF(F71=G71,"Yes","No"))</f>
        <v>NA</v>
      </c>
      <c r="K71" s="12" t="str">
        <f>IF(AND(F71="Yes",F71=G71),"Yes",IF(AND(F71="No",F71=G71),"No",IF(ISBLANK(E71),"",E71)))</f>
        <v/>
      </c>
      <c r="N71" t="s">
        <v>691</v>
      </c>
      <c r="O71" t="s">
        <v>696</v>
      </c>
      <c r="R71" t="s">
        <v>870</v>
      </c>
      <c r="S71" s="1" t="s">
        <v>910</v>
      </c>
      <c r="T71" s="1" t="s">
        <v>935</v>
      </c>
      <c r="AA71" t="b">
        <f>IF(OR(S71="Put into core",R71="Core"),"Core")</f>
        <v>0</v>
      </c>
      <c r="AB71" t="s">
        <v>1510</v>
      </c>
    </row>
    <row r="72" spans="1:28" ht="306">
      <c r="A72" s="1" t="s">
        <v>71</v>
      </c>
      <c r="B72" s="1" t="s">
        <v>277</v>
      </c>
      <c r="C72" t="s">
        <v>483</v>
      </c>
      <c r="D72" s="2" t="s">
        <v>670</v>
      </c>
      <c r="G72" s="2" t="s">
        <v>688</v>
      </c>
      <c r="I72" s="7" t="s">
        <v>881</v>
      </c>
      <c r="J72" s="2" t="str">
        <f>IF(OR(ISBLANK(F72),ISBLANK(G72)),"NA",IF(F72=G72,"Yes","No"))</f>
        <v>NA</v>
      </c>
      <c r="K72" s="12" t="str">
        <f>IF(AND(F72="Yes",F72=G72),"Yes",IF(AND(F72="No",F72=G72),"No",IF(ISBLANK(E72),"",E72)))</f>
        <v/>
      </c>
      <c r="N72" t="s">
        <v>691</v>
      </c>
      <c r="O72" t="s">
        <v>698</v>
      </c>
      <c r="P72" t="s">
        <v>821</v>
      </c>
      <c r="AA72" t="b">
        <f>IF(OR(S72="Put into core",R72="Core"),"Core")</f>
        <v>0</v>
      </c>
      <c r="AB72" t="s">
        <v>1510</v>
      </c>
    </row>
    <row r="73" spans="1:28" ht="404">
      <c r="A73" s="1" t="s">
        <v>72</v>
      </c>
      <c r="B73" s="1" t="s">
        <v>278</v>
      </c>
      <c r="C73" t="s">
        <v>484</v>
      </c>
      <c r="D73" s="2" t="s">
        <v>670</v>
      </c>
      <c r="G73" s="2" t="s">
        <v>687</v>
      </c>
      <c r="I73" s="7" t="s">
        <v>822</v>
      </c>
      <c r="J73" s="2" t="str">
        <f>IF(OR(ISBLANK(F73),ISBLANK(G73)),"NA",IF(F73=G73,"Yes","No"))</f>
        <v>NA</v>
      </c>
      <c r="K73" s="12" t="str">
        <f>IF(AND(F73="Yes",F73=G73),"Yes",IF(AND(F73="No",F73=G73),"No",IF(ISBLANK(E73),"",E73)))</f>
        <v/>
      </c>
      <c r="N73" t="s">
        <v>691</v>
      </c>
      <c r="O73" t="s">
        <v>696</v>
      </c>
      <c r="R73" t="s">
        <v>870</v>
      </c>
      <c r="S73" s="1" t="s">
        <v>910</v>
      </c>
      <c r="T73" s="1" t="s">
        <v>936</v>
      </c>
      <c r="AA73" t="b">
        <f>IF(OR(S73="Put into core",R73="Core"),"Core")</f>
        <v>0</v>
      </c>
      <c r="AB73" t="s">
        <v>1510</v>
      </c>
    </row>
    <row r="74" spans="1:28" ht="289">
      <c r="A74" s="1" t="s">
        <v>73</v>
      </c>
      <c r="B74" s="1" t="s">
        <v>279</v>
      </c>
      <c r="C74" t="s">
        <v>485</v>
      </c>
      <c r="D74" s="2" t="s">
        <v>670</v>
      </c>
      <c r="G74" s="2" t="s">
        <v>687</v>
      </c>
      <c r="I74" s="7" t="s">
        <v>823</v>
      </c>
      <c r="J74" s="2" t="str">
        <f>IF(OR(ISBLANK(F74),ISBLANK(G74)),"NA",IF(F74=G74,"Yes","No"))</f>
        <v>NA</v>
      </c>
      <c r="K74" s="12" t="str">
        <f>IF(AND(F74="Yes",F74=G74),"Yes",IF(AND(F74="No",F74=G74),"No",IF(ISBLANK(E74),"",E74)))</f>
        <v/>
      </c>
      <c r="M74" t="s">
        <v>687</v>
      </c>
      <c r="R74" t="s">
        <v>870</v>
      </c>
      <c r="S74" s="1" t="s">
        <v>910</v>
      </c>
      <c r="T74" s="1" t="s">
        <v>937</v>
      </c>
      <c r="AA74" t="b">
        <f>IF(OR(S74="Put into core",R74="Core"),"Core")</f>
        <v>0</v>
      </c>
      <c r="AB74" t="s">
        <v>1510</v>
      </c>
    </row>
    <row r="75" spans="1:28" ht="221">
      <c r="A75" s="1" t="s">
        <v>74</v>
      </c>
      <c r="B75" s="1" t="s">
        <v>280</v>
      </c>
      <c r="C75" t="s">
        <v>486</v>
      </c>
      <c r="D75" s="2" t="s">
        <v>670</v>
      </c>
      <c r="G75" s="2" t="s">
        <v>688</v>
      </c>
      <c r="I75" s="7" t="s">
        <v>824</v>
      </c>
      <c r="J75" s="2" t="str">
        <f>IF(OR(ISBLANK(F75),ISBLANK(G75)),"NA",IF(F75=G75,"Yes","No"))</f>
        <v>NA</v>
      </c>
      <c r="K75" s="12" t="str">
        <f>IF(AND(F75="Yes",F75=G75),"Yes",IF(AND(F75="No",F75=G75),"No",IF(ISBLANK(E75),"",E75)))</f>
        <v/>
      </c>
      <c r="AA75" t="b">
        <f>IF(OR(S75="Put into core",R75="Core"),"Core")</f>
        <v>0</v>
      </c>
      <c r="AB75" t="s">
        <v>1510</v>
      </c>
    </row>
    <row r="76" spans="1:28" ht="306">
      <c r="A76" s="1" t="s">
        <v>75</v>
      </c>
      <c r="B76" s="1" t="s">
        <v>281</v>
      </c>
      <c r="C76" t="s">
        <v>487</v>
      </c>
      <c r="D76" s="2" t="s">
        <v>670</v>
      </c>
      <c r="G76" s="2" t="s">
        <v>688</v>
      </c>
      <c r="I76" s="7" t="s">
        <v>882</v>
      </c>
      <c r="J76" s="2" t="str">
        <f>IF(OR(ISBLANK(F76),ISBLANK(G76)),"NA",IF(F76=G76,"Yes","No"))</f>
        <v>NA</v>
      </c>
      <c r="K76" s="12" t="str">
        <f>IF(AND(F76="Yes",F76=G76),"Yes",IF(AND(F76="No",F76=G76),"No",IF(ISBLANK(E76),"",E76)))</f>
        <v/>
      </c>
      <c r="N76" t="s">
        <v>691</v>
      </c>
      <c r="O76" t="s">
        <v>696</v>
      </c>
      <c r="AA76" t="b">
        <f>IF(OR(S76="Put into core",R76="Core"),"Core")</f>
        <v>0</v>
      </c>
      <c r="AB76" t="s">
        <v>1510</v>
      </c>
    </row>
    <row r="77" spans="1:28" ht="187">
      <c r="A77" s="1" t="s">
        <v>76</v>
      </c>
      <c r="B77" s="1" t="s">
        <v>282</v>
      </c>
      <c r="C77" t="s">
        <v>488</v>
      </c>
      <c r="D77" s="2" t="s">
        <v>670</v>
      </c>
      <c r="G77" s="2" t="s">
        <v>688</v>
      </c>
      <c r="I77" s="7" t="s">
        <v>883</v>
      </c>
      <c r="J77" s="2" t="str">
        <f>IF(OR(ISBLANK(F77),ISBLANK(G77)),"NA",IF(F77=G77,"Yes","No"))</f>
        <v>NA</v>
      </c>
      <c r="K77" s="12" t="str">
        <f>IF(AND(F77="Yes",F77=G77),"Yes",IF(AND(F77="No",F77=G77),"No",IF(ISBLANK(E77),"",E77)))</f>
        <v/>
      </c>
      <c r="AA77" t="b">
        <f>IF(OR(S77="Put into core",R77="Core"),"Core")</f>
        <v>0</v>
      </c>
      <c r="AB77" t="s">
        <v>1510</v>
      </c>
    </row>
    <row r="78" spans="1:28" ht="388">
      <c r="A78" s="1" t="s">
        <v>77</v>
      </c>
      <c r="B78" s="1" t="s">
        <v>283</v>
      </c>
      <c r="C78" t="s">
        <v>489</v>
      </c>
      <c r="D78" s="2" t="s">
        <v>670</v>
      </c>
      <c r="G78" s="2" t="s">
        <v>687</v>
      </c>
      <c r="I78" s="7" t="s">
        <v>825</v>
      </c>
      <c r="J78" s="2" t="str">
        <f>IF(OR(ISBLANK(F78),ISBLANK(G78)),"NA",IF(F78=G78,"Yes","No"))</f>
        <v>NA</v>
      </c>
      <c r="K78" s="12" t="str">
        <f>IF(AND(F78="Yes",F78=G78),"Yes",IF(AND(F78="No",F78=G78),"No",IF(ISBLANK(E78),"",E78)))</f>
        <v/>
      </c>
      <c r="M78" t="s">
        <v>687</v>
      </c>
      <c r="O78" t="s">
        <v>696</v>
      </c>
      <c r="R78" t="s">
        <v>870</v>
      </c>
      <c r="S78" s="1" t="s">
        <v>910</v>
      </c>
      <c r="V78" s="1" t="s">
        <v>1084</v>
      </c>
      <c r="W78" t="s">
        <v>911</v>
      </c>
      <c r="X78" t="s">
        <v>1048</v>
      </c>
      <c r="Y78" s="1" t="s">
        <v>1085</v>
      </c>
      <c r="Z78" s="1" t="s">
        <v>1094</v>
      </c>
      <c r="AA78" t="b">
        <f>IF(OR(S78="Put into core",R78="Core"),"Core")</f>
        <v>0</v>
      </c>
      <c r="AB78" t="s">
        <v>1510</v>
      </c>
    </row>
    <row r="79" spans="1:28" ht="388">
      <c r="A79" s="1" t="s">
        <v>78</v>
      </c>
      <c r="B79" s="1" t="s">
        <v>284</v>
      </c>
      <c r="C79" t="s">
        <v>490</v>
      </c>
      <c r="D79" s="2" t="s">
        <v>670</v>
      </c>
      <c r="G79" s="2" t="s">
        <v>688</v>
      </c>
      <c r="I79" s="7" t="s">
        <v>789</v>
      </c>
      <c r="J79" s="2" t="str">
        <f>IF(OR(ISBLANK(F79),ISBLANK(G79)),"NA",IF(F79=G79,"Yes","No"))</f>
        <v>NA</v>
      </c>
      <c r="K79" s="12" t="str">
        <f>IF(AND(F79="Yes",F79=G79),"Yes",IF(AND(F79="No",F79=G79),"No",IF(ISBLANK(E79),"",E79)))</f>
        <v/>
      </c>
      <c r="AA79" t="b">
        <f>IF(OR(S79="Put into core",R79="Core"),"Core")</f>
        <v>0</v>
      </c>
      <c r="AB79" t="s">
        <v>1510</v>
      </c>
    </row>
    <row r="80" spans="1:28" ht="272">
      <c r="A80" s="1" t="s">
        <v>79</v>
      </c>
      <c r="B80" s="1" t="s">
        <v>285</v>
      </c>
      <c r="C80" t="s">
        <v>491</v>
      </c>
      <c r="D80" s="2" t="s">
        <v>670</v>
      </c>
      <c r="E80" s="2" t="s">
        <v>687</v>
      </c>
      <c r="G80" s="2" t="s">
        <v>682</v>
      </c>
      <c r="H80" s="7" t="s">
        <v>898</v>
      </c>
      <c r="I80" s="7" t="s">
        <v>884</v>
      </c>
      <c r="J80" s="2" t="str">
        <f>IF(OR(ISBLANK(F80),ISBLANK(G80)),"NA",IF(F80=G80,"Yes","No"))</f>
        <v>NA</v>
      </c>
      <c r="K80" s="12" t="str">
        <f>IF(AND(F80="Yes",F80=G80),"Yes",IF(AND(F80="No",F80=G80),"No",IF(ISBLANK(E80),"",E80)))</f>
        <v>Yes</v>
      </c>
      <c r="M80" t="s">
        <v>688</v>
      </c>
      <c r="N80" t="s">
        <v>691</v>
      </c>
      <c r="O80" t="s">
        <v>698</v>
      </c>
      <c r="P80" t="s">
        <v>900</v>
      </c>
      <c r="R80" t="s">
        <v>870</v>
      </c>
      <c r="S80" s="1" t="s">
        <v>910</v>
      </c>
      <c r="T80" s="1" t="s">
        <v>938</v>
      </c>
      <c r="AA80" t="b">
        <f>IF(OR(S80="Put into core",R80="Core"),"Core")</f>
        <v>0</v>
      </c>
      <c r="AB80" t="s">
        <v>1510</v>
      </c>
    </row>
    <row r="81" spans="1:28" ht="340">
      <c r="A81" s="1" t="s">
        <v>80</v>
      </c>
      <c r="B81" s="1" t="s">
        <v>286</v>
      </c>
      <c r="C81" t="s">
        <v>492</v>
      </c>
      <c r="D81" s="2" t="s">
        <v>670</v>
      </c>
      <c r="G81" s="2" t="s">
        <v>687</v>
      </c>
      <c r="I81" s="7" t="s">
        <v>826</v>
      </c>
      <c r="J81" s="2" t="str">
        <f>IF(OR(ISBLANK(F81),ISBLANK(G81)),"NA",IF(F81=G81,"Yes","No"))</f>
        <v>NA</v>
      </c>
      <c r="K81" s="12" t="str">
        <f>IF(AND(F81="Yes",F81=G81),"Yes",IF(AND(F81="No",F81=G81),"No",IF(ISBLANK(E81),"",E81)))</f>
        <v/>
      </c>
      <c r="N81" t="s">
        <v>691</v>
      </c>
      <c r="O81" t="s">
        <v>698</v>
      </c>
      <c r="P81" s="1" t="s">
        <v>827</v>
      </c>
      <c r="R81" t="s">
        <v>870</v>
      </c>
      <c r="S81" s="1" t="s">
        <v>910</v>
      </c>
      <c r="T81" s="1" t="s">
        <v>954</v>
      </c>
      <c r="U81" s="1" t="s">
        <v>955</v>
      </c>
      <c r="AA81" t="b">
        <f>IF(OR(S81="Put into core",R81="Core"),"Core")</f>
        <v>0</v>
      </c>
      <c r="AB81" t="s">
        <v>1510</v>
      </c>
    </row>
    <row r="82" spans="1:28" ht="409.6">
      <c r="A82" s="1" t="s">
        <v>81</v>
      </c>
      <c r="B82" s="1" t="s">
        <v>287</v>
      </c>
      <c r="C82" t="s">
        <v>493</v>
      </c>
      <c r="D82" s="2" t="s">
        <v>670</v>
      </c>
      <c r="G82" s="2" t="s">
        <v>687</v>
      </c>
      <c r="I82" s="7" t="s">
        <v>828</v>
      </c>
      <c r="J82" s="2" t="str">
        <f>IF(OR(ISBLANK(F82),ISBLANK(G82)),"NA",IF(F82=G82,"Yes","No"))</f>
        <v>NA</v>
      </c>
      <c r="K82" s="12" t="str">
        <f>IF(AND(F82="Yes",F82=G82),"Yes",IF(AND(F82="No",F82=G82),"No",IF(ISBLANK(E82),"",E82)))</f>
        <v/>
      </c>
      <c r="N82" t="s">
        <v>691</v>
      </c>
      <c r="O82" t="s">
        <v>697</v>
      </c>
      <c r="R82" t="s">
        <v>870</v>
      </c>
      <c r="S82" s="1" t="s">
        <v>910</v>
      </c>
      <c r="T82" s="1" t="s">
        <v>1095</v>
      </c>
      <c r="U82" s="1" t="s">
        <v>1086</v>
      </c>
      <c r="V82" s="1"/>
      <c r="Y82" s="1"/>
      <c r="AA82" t="b">
        <f>IF(OR(S82="Put into core",R82="Core"),"Core")</f>
        <v>0</v>
      </c>
      <c r="AB82" t="s">
        <v>1510</v>
      </c>
    </row>
    <row r="83" spans="1:28" ht="153">
      <c r="A83" s="1" t="s">
        <v>82</v>
      </c>
      <c r="B83" s="1" t="s">
        <v>288</v>
      </c>
      <c r="C83" t="s">
        <v>494</v>
      </c>
      <c r="D83" s="2" t="s">
        <v>670</v>
      </c>
      <c r="G83" s="2" t="s">
        <v>688</v>
      </c>
      <c r="I83" s="7" t="s">
        <v>829</v>
      </c>
      <c r="J83" s="2" t="str">
        <f>IF(OR(ISBLANK(F83),ISBLANK(G83)),"NA",IF(F83=G83,"Yes","No"))</f>
        <v>NA</v>
      </c>
      <c r="K83" s="12" t="str">
        <f>IF(AND(F83="Yes",F83=G83),"Yes",IF(AND(F83="No",F83=G83),"No",IF(ISBLANK(E83),"",E83)))</f>
        <v/>
      </c>
      <c r="AA83" t="b">
        <f>IF(OR(S83="Put into core",R83="Core"),"Core")</f>
        <v>0</v>
      </c>
      <c r="AB83" t="s">
        <v>1510</v>
      </c>
    </row>
    <row r="84" spans="1:28" ht="404">
      <c r="A84" s="1" t="s">
        <v>83</v>
      </c>
      <c r="B84" s="1" t="s">
        <v>289</v>
      </c>
      <c r="C84" t="s">
        <v>495</v>
      </c>
      <c r="D84" s="2" t="s">
        <v>670</v>
      </c>
      <c r="G84" s="2" t="s">
        <v>687</v>
      </c>
      <c r="I84" s="7" t="s">
        <v>830</v>
      </c>
      <c r="J84" s="2" t="str">
        <f>IF(OR(ISBLANK(F84),ISBLANK(G84)),"NA",IF(F84=G84,"Yes","No"))</f>
        <v>NA</v>
      </c>
      <c r="K84" s="12" t="str">
        <f>IF(AND(F84="Yes",F84=G84),"Yes",IF(AND(F84="No",F84=G84),"No",IF(ISBLANK(E84),"",E84)))</f>
        <v/>
      </c>
      <c r="O84" t="s">
        <v>697</v>
      </c>
      <c r="Q84" s="1" t="s">
        <v>831</v>
      </c>
      <c r="R84" t="s">
        <v>869</v>
      </c>
      <c r="V84" s="1" t="s">
        <v>1087</v>
      </c>
      <c r="W84" t="s">
        <v>911</v>
      </c>
      <c r="X84" t="s">
        <v>1048</v>
      </c>
      <c r="Y84" s="1"/>
      <c r="AA84" t="str">
        <f>IF(OR(S84="Put into core",R84="Core"),"Core")</f>
        <v>Core</v>
      </c>
      <c r="AB84" t="s">
        <v>1510</v>
      </c>
    </row>
    <row r="85" spans="1:28" ht="356">
      <c r="A85" s="1" t="s">
        <v>84</v>
      </c>
      <c r="B85" s="1" t="s">
        <v>290</v>
      </c>
      <c r="C85" t="s">
        <v>496</v>
      </c>
      <c r="D85" s="2" t="s">
        <v>670</v>
      </c>
      <c r="G85" s="2" t="s">
        <v>688</v>
      </c>
      <c r="I85" s="7" t="s">
        <v>885</v>
      </c>
      <c r="J85" s="2" t="str">
        <f>IF(OR(ISBLANK(F85),ISBLANK(G85)),"NA",IF(F85=G85,"Yes","No"))</f>
        <v>NA</v>
      </c>
      <c r="K85" s="12" t="str">
        <f>IF(AND(F85="Yes",F85=G85),"Yes",IF(AND(F85="No",F85=G85),"No",IF(ISBLANK(E85),"",E85)))</f>
        <v/>
      </c>
      <c r="AA85" t="b">
        <f>IF(OR(S85="Put into core",R85="Core"),"Core")</f>
        <v>0</v>
      </c>
      <c r="AB85" t="s">
        <v>1510</v>
      </c>
    </row>
    <row r="86" spans="1:28" ht="323">
      <c r="A86" s="1" t="s">
        <v>85</v>
      </c>
      <c r="B86" s="1" t="s">
        <v>291</v>
      </c>
      <c r="C86" t="s">
        <v>497</v>
      </c>
      <c r="D86" s="2" t="s">
        <v>670</v>
      </c>
      <c r="G86" s="2" t="s">
        <v>687</v>
      </c>
      <c r="I86" s="7" t="s">
        <v>832</v>
      </c>
      <c r="J86" s="2" t="str">
        <f>IF(OR(ISBLANK(F86),ISBLANK(G86)),"NA",IF(F86=G86,"Yes","No"))</f>
        <v>NA</v>
      </c>
      <c r="K86" s="12" t="str">
        <f>IF(AND(F86="Yes",F86=G86),"Yes",IF(AND(F86="No",F86=G86),"No",IF(ISBLANK(E86),"",E86)))</f>
        <v/>
      </c>
      <c r="N86" t="s">
        <v>691</v>
      </c>
      <c r="O86" t="s">
        <v>696</v>
      </c>
      <c r="R86" t="s">
        <v>870</v>
      </c>
      <c r="S86" s="1" t="s">
        <v>910</v>
      </c>
      <c r="T86" s="1" t="s">
        <v>958</v>
      </c>
      <c r="U86" s="1" t="s">
        <v>957</v>
      </c>
      <c r="AA86" t="b">
        <f>IF(OR(S86="Put into core",R86="Core"),"Core")</f>
        <v>0</v>
      </c>
      <c r="AB86" t="s">
        <v>1510</v>
      </c>
    </row>
    <row r="87" spans="1:28" ht="372">
      <c r="A87" s="1" t="s">
        <v>86</v>
      </c>
      <c r="B87" s="1" t="s">
        <v>292</v>
      </c>
      <c r="C87" t="s">
        <v>498</v>
      </c>
      <c r="D87" s="2" t="s">
        <v>670</v>
      </c>
      <c r="G87" s="2" t="s">
        <v>688</v>
      </c>
      <c r="I87" s="7" t="s">
        <v>833</v>
      </c>
      <c r="J87" s="2" t="str">
        <f>IF(OR(ISBLANK(F87),ISBLANK(G87)),"NA",IF(F87=G87,"Yes","No"))</f>
        <v>NA</v>
      </c>
      <c r="K87" s="12" t="str">
        <f>IF(AND(F87="Yes",F87=G87),"Yes",IF(AND(F87="No",F87=G87),"No",IF(ISBLANK(E87),"",E87)))</f>
        <v/>
      </c>
      <c r="AA87" t="b">
        <f>IF(OR(S87="Put into core",R87="Core"),"Core")</f>
        <v>0</v>
      </c>
      <c r="AB87" t="s">
        <v>1510</v>
      </c>
    </row>
    <row r="88" spans="1:28" ht="409.6">
      <c r="A88" s="1" t="s">
        <v>87</v>
      </c>
      <c r="B88" s="1" t="s">
        <v>293</v>
      </c>
      <c r="C88" t="s">
        <v>499</v>
      </c>
      <c r="D88" s="2" t="s">
        <v>670</v>
      </c>
      <c r="G88" s="2" t="s">
        <v>687</v>
      </c>
      <c r="I88" s="7" t="s">
        <v>834</v>
      </c>
      <c r="J88" s="2" t="str">
        <f>IF(OR(ISBLANK(F88),ISBLANK(G88)),"NA",IF(F88=G88,"Yes","No"))</f>
        <v>NA</v>
      </c>
      <c r="K88" s="12" t="str">
        <f>IF(AND(F88="Yes",F88=G88),"Yes",IF(AND(F88="No",F88=G88),"No",IF(ISBLANK(E88),"",E88)))</f>
        <v/>
      </c>
      <c r="R88" t="s">
        <v>870</v>
      </c>
      <c r="S88" s="1" t="s">
        <v>1039</v>
      </c>
      <c r="U88" s="1" t="s">
        <v>1272</v>
      </c>
      <c r="Y88" s="20"/>
      <c r="AA88" t="b">
        <f>IF(OR(S88="Put into core",R88="Core"),"Core")</f>
        <v>0</v>
      </c>
      <c r="AB88" t="s">
        <v>1510</v>
      </c>
    </row>
    <row r="89" spans="1:28" ht="187">
      <c r="A89" s="1" t="s">
        <v>88</v>
      </c>
      <c r="B89" s="1" t="s">
        <v>294</v>
      </c>
      <c r="C89" t="s">
        <v>500</v>
      </c>
      <c r="D89" s="2" t="s">
        <v>670</v>
      </c>
      <c r="G89" s="2" t="s">
        <v>687</v>
      </c>
      <c r="I89" s="7" t="s">
        <v>886</v>
      </c>
      <c r="J89" s="2" t="str">
        <f>IF(OR(ISBLANK(F89),ISBLANK(G89)),"NA",IF(F89=G89,"Yes","No"))</f>
        <v>NA</v>
      </c>
      <c r="K89" s="12" t="str">
        <f>IF(AND(F89="Yes",F89=G89),"Yes",IF(AND(F89="No",F89=G89),"No",IF(ISBLANK(E89),"",E89)))</f>
        <v/>
      </c>
      <c r="N89" t="s">
        <v>691</v>
      </c>
      <c r="O89" t="s">
        <v>698</v>
      </c>
      <c r="P89" t="s">
        <v>835</v>
      </c>
      <c r="R89" t="s">
        <v>870</v>
      </c>
      <c r="S89" s="1" t="s">
        <v>910</v>
      </c>
      <c r="T89" s="1" t="s">
        <v>959</v>
      </c>
      <c r="AA89" t="b">
        <f>IF(OR(S89="Put into core",R89="Core"),"Core")</f>
        <v>0</v>
      </c>
      <c r="AB89" t="s">
        <v>1510</v>
      </c>
    </row>
    <row r="90" spans="1:28" ht="388">
      <c r="A90" s="1" t="s">
        <v>89</v>
      </c>
      <c r="B90" s="1" t="s">
        <v>295</v>
      </c>
      <c r="C90" t="s">
        <v>501</v>
      </c>
      <c r="D90" s="2" t="s">
        <v>670</v>
      </c>
      <c r="G90" s="2" t="s">
        <v>687</v>
      </c>
      <c r="I90" s="7" t="s">
        <v>836</v>
      </c>
      <c r="J90" s="2" t="str">
        <f>IF(OR(ISBLANK(F90),ISBLANK(G90)),"NA",IF(F90=G90,"Yes","No"))</f>
        <v>NA</v>
      </c>
      <c r="K90" s="12" t="str">
        <f>IF(AND(F90="Yes",F90=G90),"Yes",IF(AND(F90="No",F90=G90),"No",IF(ISBLANK(E90),"",E90)))</f>
        <v/>
      </c>
      <c r="N90" t="s">
        <v>691</v>
      </c>
      <c r="O90" t="s">
        <v>696</v>
      </c>
      <c r="Q90" s="1" t="s">
        <v>837</v>
      </c>
      <c r="R90" t="s">
        <v>870</v>
      </c>
      <c r="S90" s="1" t="s">
        <v>910</v>
      </c>
      <c r="T90" s="1" t="s">
        <v>971</v>
      </c>
      <c r="AA90" t="b">
        <f>IF(OR(S90="Put into core",R90="Core"),"Core")</f>
        <v>0</v>
      </c>
      <c r="AB90" t="s">
        <v>1510</v>
      </c>
    </row>
    <row r="91" spans="1:28" ht="238">
      <c r="A91" s="1" t="s">
        <v>90</v>
      </c>
      <c r="B91" s="1" t="s">
        <v>296</v>
      </c>
      <c r="C91" t="s">
        <v>502</v>
      </c>
      <c r="D91" s="2" t="s">
        <v>670</v>
      </c>
      <c r="G91" s="2" t="s">
        <v>688</v>
      </c>
      <c r="I91" s="7" t="s">
        <v>838</v>
      </c>
      <c r="J91" s="2" t="str">
        <f>IF(OR(ISBLANK(F91),ISBLANK(G91)),"NA",IF(F91=G91,"Yes","No"))</f>
        <v>NA</v>
      </c>
      <c r="K91" s="12" t="str">
        <f>IF(AND(F91="Yes",F91=G91),"Yes",IF(AND(F91="No",F91=G91),"No",IF(ISBLANK(E91),"",E91)))</f>
        <v/>
      </c>
      <c r="AA91" t="b">
        <f>IF(OR(S91="Put into core",R91="Core"),"Core")</f>
        <v>0</v>
      </c>
      <c r="AB91" t="s">
        <v>1510</v>
      </c>
    </row>
    <row r="92" spans="1:28" ht="404">
      <c r="A92" s="1" t="s">
        <v>91</v>
      </c>
      <c r="B92" s="1" t="s">
        <v>297</v>
      </c>
      <c r="C92" t="s">
        <v>503</v>
      </c>
      <c r="D92" s="2" t="s">
        <v>670</v>
      </c>
      <c r="G92" s="2" t="s">
        <v>687</v>
      </c>
      <c r="I92" s="7" t="s">
        <v>839</v>
      </c>
      <c r="J92" s="2" t="str">
        <f>IF(OR(ISBLANK(F92),ISBLANK(G92)),"NA",IF(F92=G92,"Yes","No"))</f>
        <v>NA</v>
      </c>
      <c r="K92" s="12" t="str">
        <f>IF(AND(F92="Yes",F92=G92),"Yes",IF(AND(F92="No",F92=G92),"No",IF(ISBLANK(E92),"",E92)))</f>
        <v/>
      </c>
      <c r="M92" t="s">
        <v>687</v>
      </c>
      <c r="N92" t="s">
        <v>690</v>
      </c>
      <c r="O92" t="s">
        <v>692</v>
      </c>
      <c r="R92" t="s">
        <v>870</v>
      </c>
      <c r="S92" s="1" t="s">
        <v>910</v>
      </c>
      <c r="T92" s="1" t="s">
        <v>950</v>
      </c>
      <c r="AA92" t="b">
        <f>IF(OR(S92="Put into core",R92="Core"),"Core")</f>
        <v>0</v>
      </c>
      <c r="AB92" t="s">
        <v>1510</v>
      </c>
    </row>
    <row r="93" spans="1:28" ht="409.6">
      <c r="A93" s="1" t="s">
        <v>92</v>
      </c>
      <c r="B93" s="1" t="s">
        <v>298</v>
      </c>
      <c r="C93" t="s">
        <v>504</v>
      </c>
      <c r="D93" s="2" t="s">
        <v>670</v>
      </c>
      <c r="G93" s="2" t="s">
        <v>687</v>
      </c>
      <c r="I93" s="7" t="s">
        <v>888</v>
      </c>
      <c r="J93" s="2" t="str">
        <f>IF(OR(ISBLANK(F93),ISBLANK(G93)),"NA",IF(F93=G93,"Yes","No"))</f>
        <v>NA</v>
      </c>
      <c r="K93" s="12" t="str">
        <f>IF(AND(F93="Yes",F93=G93),"Yes",IF(AND(F93="No",F93=G93),"No",IF(ISBLANK(E93),"",E93)))</f>
        <v/>
      </c>
      <c r="N93" t="s">
        <v>691</v>
      </c>
      <c r="O93" t="s">
        <v>696</v>
      </c>
      <c r="R93" t="s">
        <v>870</v>
      </c>
      <c r="S93" s="1" t="s">
        <v>1039</v>
      </c>
      <c r="T93" s="1" t="s">
        <v>964</v>
      </c>
      <c r="AA93" t="b">
        <f>IF(OR(S93="Put into core",R93="Core"),"Core")</f>
        <v>0</v>
      </c>
      <c r="AB93" t="s">
        <v>1510</v>
      </c>
    </row>
    <row r="94" spans="1:28" ht="238">
      <c r="A94" s="1" t="s">
        <v>93</v>
      </c>
      <c r="B94" s="1" t="s">
        <v>299</v>
      </c>
      <c r="C94" t="s">
        <v>467</v>
      </c>
      <c r="D94" s="2" t="s">
        <v>670</v>
      </c>
      <c r="E94" s="2" t="s">
        <v>687</v>
      </c>
      <c r="G94" s="2" t="s">
        <v>682</v>
      </c>
      <c r="H94" s="7" t="s">
        <v>899</v>
      </c>
      <c r="I94" s="7" t="s">
        <v>889</v>
      </c>
      <c r="J94" s="2" t="str">
        <f>IF(OR(ISBLANK(F94),ISBLANK(G94)),"NA",IF(F94=G94,"Yes","No"))</f>
        <v>NA</v>
      </c>
      <c r="K94" s="12" t="str">
        <f>IF(AND(F94="Yes",F94=G94),"Yes",IF(AND(F94="No",F94=G94),"No",IF(ISBLANK(E94),"",E94)))</f>
        <v>Yes</v>
      </c>
      <c r="M94" t="s">
        <v>688</v>
      </c>
      <c r="N94" t="s">
        <v>691</v>
      </c>
      <c r="O94" t="s">
        <v>698</v>
      </c>
      <c r="P94" t="s">
        <v>900</v>
      </c>
      <c r="R94" t="s">
        <v>870</v>
      </c>
      <c r="S94" s="1" t="s">
        <v>1039</v>
      </c>
      <c r="T94" s="1" t="s">
        <v>966</v>
      </c>
      <c r="U94" s="1" t="s">
        <v>965</v>
      </c>
      <c r="AA94" t="b">
        <f>IF(OR(S94="Put into core",R94="Core"),"Core")</f>
        <v>0</v>
      </c>
      <c r="AB94" t="s">
        <v>1510</v>
      </c>
    </row>
    <row r="95" spans="1:28" ht="409.6">
      <c r="A95" s="1" t="s">
        <v>94</v>
      </c>
      <c r="B95" s="1" t="s">
        <v>300</v>
      </c>
      <c r="C95" t="s">
        <v>505</v>
      </c>
      <c r="D95" s="2" t="s">
        <v>670</v>
      </c>
      <c r="G95" s="2" t="s">
        <v>688</v>
      </c>
      <c r="I95" s="7" t="s">
        <v>890</v>
      </c>
      <c r="J95" s="2" t="str">
        <f>IF(OR(ISBLANK(F95),ISBLANK(G95)),"NA",IF(F95=G95,"Yes","No"))</f>
        <v>NA</v>
      </c>
      <c r="K95" s="12" t="str">
        <f>IF(AND(F95="Yes",F95=G95),"Yes",IF(AND(F95="No",F95=G95),"No",IF(ISBLANK(E95),"",E95)))</f>
        <v/>
      </c>
      <c r="M95" t="s">
        <v>687</v>
      </c>
      <c r="N95" t="s">
        <v>690</v>
      </c>
      <c r="O95" t="s">
        <v>692</v>
      </c>
      <c r="AA95" t="b">
        <f>IF(OR(S95="Put into core",R95="Core"),"Core")</f>
        <v>0</v>
      </c>
      <c r="AB95" t="s">
        <v>1510</v>
      </c>
    </row>
    <row r="96" spans="1:28" ht="306">
      <c r="A96" s="1" t="s">
        <v>95</v>
      </c>
      <c r="B96" s="1" t="s">
        <v>301</v>
      </c>
      <c r="C96" t="s">
        <v>506</v>
      </c>
      <c r="D96" s="2" t="s">
        <v>670</v>
      </c>
      <c r="G96" s="2" t="s">
        <v>687</v>
      </c>
      <c r="I96" s="7" t="s">
        <v>840</v>
      </c>
      <c r="J96" s="2" t="str">
        <f>IF(OR(ISBLANK(F96),ISBLANK(G96)),"NA",IF(F96=G96,"Yes","No"))</f>
        <v>NA</v>
      </c>
      <c r="K96" s="12" t="str">
        <f>IF(AND(F96="Yes",F96=G96),"Yes",IF(AND(F96="No",F96=G96),"No",IF(ISBLANK(E96),"",E96)))</f>
        <v/>
      </c>
      <c r="N96" t="s">
        <v>691</v>
      </c>
      <c r="O96" t="s">
        <v>696</v>
      </c>
      <c r="R96" t="s">
        <v>870</v>
      </c>
      <c r="S96" s="1" t="s">
        <v>910</v>
      </c>
      <c r="T96" s="1" t="s">
        <v>969</v>
      </c>
      <c r="AA96" t="b">
        <f>IF(OR(S96="Put into core",R96="Core"),"Core")</f>
        <v>0</v>
      </c>
      <c r="AB96" t="s">
        <v>1510</v>
      </c>
    </row>
    <row r="97" spans="1:28" ht="170">
      <c r="A97" s="1" t="s">
        <v>96</v>
      </c>
      <c r="B97" s="1" t="s">
        <v>302</v>
      </c>
      <c r="C97" t="s">
        <v>507</v>
      </c>
      <c r="D97" s="2" t="s">
        <v>670</v>
      </c>
      <c r="G97" s="2" t="s">
        <v>687</v>
      </c>
      <c r="I97" s="7" t="s">
        <v>891</v>
      </c>
      <c r="J97" s="2" t="str">
        <f>IF(OR(ISBLANK(F97),ISBLANK(G97)),"NA",IF(F97=G97,"Yes","No"))</f>
        <v>NA</v>
      </c>
      <c r="K97" s="12" t="str">
        <f>IF(AND(F97="Yes",F97=G97),"Yes",IF(AND(F97="No",F97=G97),"No",IF(ISBLANK(E97),"",E97)))</f>
        <v/>
      </c>
      <c r="N97" t="s">
        <v>691</v>
      </c>
      <c r="O97" t="s">
        <v>696</v>
      </c>
      <c r="R97" t="s">
        <v>870</v>
      </c>
      <c r="S97" s="1" t="s">
        <v>910</v>
      </c>
      <c r="T97" s="1" t="s">
        <v>951</v>
      </c>
      <c r="AA97" t="b">
        <f>IF(OR(S97="Put into core",R97="Core"),"Core")</f>
        <v>0</v>
      </c>
      <c r="AB97" t="s">
        <v>1510</v>
      </c>
    </row>
    <row r="98" spans="1:28" ht="306">
      <c r="A98" s="1" t="s">
        <v>97</v>
      </c>
      <c r="B98" s="1" t="s">
        <v>303</v>
      </c>
      <c r="C98" t="s">
        <v>508</v>
      </c>
      <c r="D98" s="2" t="s">
        <v>670</v>
      </c>
      <c r="G98" s="2" t="s">
        <v>687</v>
      </c>
      <c r="I98" s="7" t="s">
        <v>841</v>
      </c>
      <c r="J98" s="2" t="str">
        <f>IF(OR(ISBLANK(F98),ISBLANK(G98)),"NA",IF(F98=G98,"Yes","No"))</f>
        <v>NA</v>
      </c>
      <c r="K98" s="12" t="str">
        <f>IF(AND(F98="Yes",F98=G98),"Yes",IF(AND(F98="No",F98=G98),"No",IF(ISBLANK(E98),"",E98)))</f>
        <v/>
      </c>
      <c r="N98" t="s">
        <v>691</v>
      </c>
      <c r="O98" t="s">
        <v>696</v>
      </c>
      <c r="R98" t="s">
        <v>870</v>
      </c>
      <c r="S98" s="1" t="s">
        <v>910</v>
      </c>
      <c r="T98" s="1" t="s">
        <v>950</v>
      </c>
      <c r="U98" s="1" t="s">
        <v>949</v>
      </c>
      <c r="AA98" t="b">
        <f>IF(OR(S98="Put into core",R98="Core"),"Core")</f>
        <v>0</v>
      </c>
      <c r="AB98" t="s">
        <v>1510</v>
      </c>
    </row>
    <row r="99" spans="1:28" ht="409.6">
      <c r="A99" s="1" t="s">
        <v>98</v>
      </c>
      <c r="B99" s="1" t="s">
        <v>304</v>
      </c>
      <c r="C99" t="s">
        <v>509</v>
      </c>
      <c r="D99" s="2" t="s">
        <v>670</v>
      </c>
      <c r="G99" s="2" t="s">
        <v>687</v>
      </c>
      <c r="I99" s="7" t="s">
        <v>842</v>
      </c>
      <c r="J99" s="2" t="str">
        <f>IF(OR(ISBLANK(F99),ISBLANK(G99)),"NA",IF(F99=G99,"Yes","No"))</f>
        <v>NA</v>
      </c>
      <c r="K99" s="12" t="str">
        <f>IF(AND(F99="Yes",F99=G99),"Yes",IF(AND(F99="No",F99=G99),"No",IF(ISBLANK(E99),"",E99)))</f>
        <v/>
      </c>
      <c r="N99" t="s">
        <v>691</v>
      </c>
      <c r="O99" t="s">
        <v>696</v>
      </c>
      <c r="R99" t="s">
        <v>870</v>
      </c>
      <c r="S99" s="1" t="s">
        <v>1039</v>
      </c>
      <c r="T99" s="1" t="s">
        <v>948</v>
      </c>
      <c r="U99" s="1" t="s">
        <v>947</v>
      </c>
      <c r="AA99" t="b">
        <f>IF(OR(S99="Put into core",R99="Core"),"Core")</f>
        <v>0</v>
      </c>
      <c r="AB99" t="s">
        <v>1510</v>
      </c>
    </row>
    <row r="100" spans="1:28" ht="255">
      <c r="A100" s="1" t="s">
        <v>99</v>
      </c>
      <c r="B100" s="1" t="s">
        <v>305</v>
      </c>
      <c r="C100" t="s">
        <v>510</v>
      </c>
      <c r="D100" s="2" t="s">
        <v>670</v>
      </c>
      <c r="G100" s="2" t="s">
        <v>687</v>
      </c>
      <c r="I100" s="7" t="s">
        <v>843</v>
      </c>
      <c r="J100" s="2" t="str">
        <f>IF(OR(ISBLANK(F100),ISBLANK(G100)),"NA",IF(F100=G100,"Yes","No"))</f>
        <v>NA</v>
      </c>
      <c r="K100" s="12" t="str">
        <f>IF(AND(F100="Yes",F100=G100),"Yes",IF(AND(F100="No",F100=G100),"No",IF(ISBLANK(E100),"",E100)))</f>
        <v/>
      </c>
      <c r="N100" t="s">
        <v>691</v>
      </c>
      <c r="O100" t="s">
        <v>696</v>
      </c>
      <c r="R100" t="s">
        <v>870</v>
      </c>
      <c r="S100" s="1" t="s">
        <v>910</v>
      </c>
      <c r="T100" s="1" t="s">
        <v>946</v>
      </c>
      <c r="AA100" t="b">
        <f>IF(OR(S100="Put into core",R100="Core"),"Core")</f>
        <v>0</v>
      </c>
      <c r="AB100" t="s">
        <v>1510</v>
      </c>
    </row>
    <row r="101" spans="1:28" ht="404">
      <c r="A101" s="1" t="s">
        <v>100</v>
      </c>
      <c r="B101" s="1" t="s">
        <v>306</v>
      </c>
      <c r="C101" t="s">
        <v>511</v>
      </c>
      <c r="D101" s="2" t="s">
        <v>670</v>
      </c>
      <c r="G101" s="2" t="s">
        <v>687</v>
      </c>
      <c r="I101" s="7" t="s">
        <v>844</v>
      </c>
      <c r="J101" s="2" t="str">
        <f>IF(OR(ISBLANK(F101),ISBLANK(G101)),"NA",IF(F101=G101,"Yes","No"))</f>
        <v>NA</v>
      </c>
      <c r="K101" s="12" t="str">
        <f>IF(AND(F101="Yes",F101=G101),"Yes",IF(AND(F101="No",F101=G101),"No",IF(ISBLANK(E101),"",E101)))</f>
        <v/>
      </c>
      <c r="N101" t="s">
        <v>691</v>
      </c>
      <c r="O101" t="s">
        <v>697</v>
      </c>
      <c r="R101" t="s">
        <v>870</v>
      </c>
      <c r="S101" s="1" t="s">
        <v>1039</v>
      </c>
      <c r="T101" s="1" t="s">
        <v>945</v>
      </c>
      <c r="AA101" t="b">
        <f>IF(OR(S101="Put into core",R101="Core"),"Core")</f>
        <v>0</v>
      </c>
      <c r="AB101" t="s">
        <v>1510</v>
      </c>
    </row>
    <row r="102" spans="1:28" ht="272">
      <c r="A102" s="1" t="s">
        <v>101</v>
      </c>
      <c r="B102" s="1" t="s">
        <v>307</v>
      </c>
      <c r="C102" t="s">
        <v>512</v>
      </c>
      <c r="D102" s="2" t="s">
        <v>670</v>
      </c>
      <c r="G102" s="2" t="s">
        <v>688</v>
      </c>
      <c r="I102" s="7" t="s">
        <v>892</v>
      </c>
      <c r="J102" s="2" t="str">
        <f>IF(OR(ISBLANK(F102),ISBLANK(G102)),"NA",IF(F102=G102,"Yes","No"))</f>
        <v>NA</v>
      </c>
      <c r="K102" s="12" t="str">
        <f>IF(AND(F102="Yes",F102=G102),"Yes",IF(AND(F102="No",F102=G102),"No",IF(ISBLANK(E102),"",E102)))</f>
        <v/>
      </c>
      <c r="AA102" t="b">
        <f>IF(OR(S102="Put into core",R102="Core"),"Core")</f>
        <v>0</v>
      </c>
      <c r="AB102" t="s">
        <v>1510</v>
      </c>
    </row>
    <row r="103" spans="1:28" ht="255">
      <c r="A103" s="1" t="s">
        <v>102</v>
      </c>
      <c r="B103" s="1" t="s">
        <v>308</v>
      </c>
      <c r="C103" t="s">
        <v>513</v>
      </c>
      <c r="D103" s="2" t="s">
        <v>670</v>
      </c>
      <c r="G103" s="2" t="s">
        <v>688</v>
      </c>
      <c r="I103" s="7" t="s">
        <v>845</v>
      </c>
      <c r="J103" s="2" t="str">
        <f>IF(OR(ISBLANK(F103),ISBLANK(G103)),"NA",IF(F103=G103,"Yes","No"))</f>
        <v>NA</v>
      </c>
      <c r="K103" s="12" t="str">
        <f>IF(AND(F103="Yes",F103=G103),"Yes",IF(AND(F103="No",F103=G103),"No",IF(ISBLANK(E103),"",E103)))</f>
        <v/>
      </c>
      <c r="AA103" t="b">
        <f>IF(OR(S103="Put into core",R103="Core"),"Core")</f>
        <v>0</v>
      </c>
      <c r="AB103" t="s">
        <v>1510</v>
      </c>
    </row>
    <row r="104" spans="1:28" ht="306">
      <c r="A104" s="1" t="s">
        <v>103</v>
      </c>
      <c r="B104" s="1" t="s">
        <v>309</v>
      </c>
      <c r="C104" t="s">
        <v>514</v>
      </c>
      <c r="D104" s="2" t="s">
        <v>670</v>
      </c>
      <c r="G104" s="2" t="s">
        <v>687</v>
      </c>
      <c r="I104" s="7" t="s">
        <v>846</v>
      </c>
      <c r="J104" s="2" t="str">
        <f>IF(OR(ISBLANK(F104),ISBLANK(G104)),"NA",IF(F104=G104,"Yes","No"))</f>
        <v>NA</v>
      </c>
      <c r="K104" s="12" t="str">
        <f>IF(AND(F104="Yes",F104=G104),"Yes",IF(AND(F104="No",F104=G104),"No",IF(ISBLANK(E104),"",E104)))</f>
        <v/>
      </c>
      <c r="M104" t="s">
        <v>687</v>
      </c>
      <c r="N104" t="s">
        <v>691</v>
      </c>
      <c r="O104" t="s">
        <v>696</v>
      </c>
      <c r="R104" t="s">
        <v>870</v>
      </c>
      <c r="S104" s="1" t="s">
        <v>910</v>
      </c>
      <c r="T104" s="1" t="s">
        <v>944</v>
      </c>
      <c r="AA104" t="b">
        <f>IF(OR(S104="Put into core",R104="Core"),"Core")</f>
        <v>0</v>
      </c>
      <c r="AB104" t="s">
        <v>1510</v>
      </c>
    </row>
    <row r="105" spans="1:28" ht="221">
      <c r="A105" s="1" t="s">
        <v>104</v>
      </c>
      <c r="B105" s="1" t="s">
        <v>310</v>
      </c>
      <c r="C105" t="s">
        <v>515</v>
      </c>
      <c r="D105" s="2" t="s">
        <v>670</v>
      </c>
      <c r="G105" s="2" t="s">
        <v>688</v>
      </c>
      <c r="I105" s="7" t="s">
        <v>847</v>
      </c>
      <c r="J105" s="2" t="str">
        <f>IF(OR(ISBLANK(F105),ISBLANK(G105)),"NA",IF(F105=G105,"Yes","No"))</f>
        <v>NA</v>
      </c>
      <c r="K105" s="12" t="str">
        <f>IF(AND(F105="Yes",F105=G105),"Yes",IF(AND(F105="No",F105=G105),"No",IF(ISBLANK(E105),"",E105)))</f>
        <v/>
      </c>
      <c r="AA105" t="b">
        <f>IF(OR(S105="Put into core",R105="Core"),"Core")</f>
        <v>0</v>
      </c>
      <c r="AB105" t="s">
        <v>1510</v>
      </c>
    </row>
    <row r="106" spans="1:28" ht="238">
      <c r="A106" s="1" t="s">
        <v>105</v>
      </c>
      <c r="B106" s="1" t="s">
        <v>311</v>
      </c>
      <c r="C106" t="s">
        <v>516</v>
      </c>
      <c r="D106" s="2" t="s">
        <v>670</v>
      </c>
      <c r="G106" s="2" t="s">
        <v>688</v>
      </c>
      <c r="I106" s="7" t="s">
        <v>848</v>
      </c>
      <c r="J106" s="2" t="str">
        <f>IF(OR(ISBLANK(F106),ISBLANK(G106)),"NA",IF(F106=G106,"Yes","No"))</f>
        <v>NA</v>
      </c>
      <c r="K106" s="12" t="str">
        <f>IF(AND(F106="Yes",F106=G106),"Yes",IF(AND(F106="No",F106=G106),"No",IF(ISBLANK(E106),"",E106)))</f>
        <v/>
      </c>
      <c r="AA106" t="b">
        <f>IF(OR(S106="Put into core",R106="Core"),"Core")</f>
        <v>0</v>
      </c>
      <c r="AB106" t="s">
        <v>1510</v>
      </c>
    </row>
    <row r="107" spans="1:28" ht="323">
      <c r="A107" s="1" t="s">
        <v>106</v>
      </c>
      <c r="B107" s="1" t="s">
        <v>312</v>
      </c>
      <c r="C107" t="s">
        <v>517</v>
      </c>
      <c r="D107" s="2" t="s">
        <v>670</v>
      </c>
      <c r="G107" s="2" t="s">
        <v>687</v>
      </c>
      <c r="I107" s="7" t="s">
        <v>849</v>
      </c>
      <c r="J107" s="2" t="str">
        <f>IF(OR(ISBLANK(F107),ISBLANK(G107)),"NA",IF(F107=G107,"Yes","No"))</f>
        <v>NA</v>
      </c>
      <c r="K107" s="12" t="str">
        <f>IF(AND(F107="Yes",F107=G107),"Yes",IF(AND(F107="No",F107=G107),"No",IF(ISBLANK(E107),"",E107)))</f>
        <v/>
      </c>
      <c r="M107" t="s">
        <v>687</v>
      </c>
      <c r="N107" t="s">
        <v>691</v>
      </c>
      <c r="O107" t="s">
        <v>697</v>
      </c>
      <c r="Q107" s="1" t="s">
        <v>902</v>
      </c>
      <c r="R107" t="s">
        <v>870</v>
      </c>
      <c r="S107" s="1" t="s">
        <v>909</v>
      </c>
      <c r="U107" s="1" t="s">
        <v>943</v>
      </c>
      <c r="V107" t="s">
        <v>942</v>
      </c>
      <c r="W107" t="s">
        <v>912</v>
      </c>
      <c r="X107" t="s">
        <v>1046</v>
      </c>
      <c r="Y107" t="s">
        <v>893</v>
      </c>
      <c r="AA107" t="str">
        <f>IF(OR(S107="Put into core",R107="Core"),"Core")</f>
        <v>Core</v>
      </c>
      <c r="AB107" t="s">
        <v>1510</v>
      </c>
    </row>
    <row r="108" spans="1:28" ht="289">
      <c r="A108" s="1" t="s">
        <v>107</v>
      </c>
      <c r="B108" s="1" t="s">
        <v>313</v>
      </c>
      <c r="C108" t="s">
        <v>518</v>
      </c>
      <c r="D108" s="2" t="s">
        <v>670</v>
      </c>
      <c r="G108" s="2" t="s">
        <v>687</v>
      </c>
      <c r="I108" s="7" t="s">
        <v>850</v>
      </c>
      <c r="J108" s="2" t="str">
        <f>IF(OR(ISBLANK(F108),ISBLANK(G108)),"NA",IF(F108=G108,"Yes","No"))</f>
        <v>NA</v>
      </c>
      <c r="K108" s="12" t="str">
        <f>IF(AND(F108="Yes",F108=G108),"Yes",IF(AND(F108="No",F108=G108),"No",IF(ISBLANK(E108),"",E108)))</f>
        <v/>
      </c>
      <c r="N108" t="s">
        <v>691</v>
      </c>
      <c r="O108" t="s">
        <v>696</v>
      </c>
      <c r="R108" t="s">
        <v>870</v>
      </c>
      <c r="S108" s="1" t="s">
        <v>910</v>
      </c>
      <c r="T108" s="1" t="s">
        <v>941</v>
      </c>
      <c r="AA108" t="b">
        <f>IF(OR(S108="Put into core",R108="Core"),"Core")</f>
        <v>0</v>
      </c>
      <c r="AB108" t="s">
        <v>1510</v>
      </c>
    </row>
    <row r="109" spans="1:28" ht="356">
      <c r="A109" s="1" t="s">
        <v>108</v>
      </c>
      <c r="B109" s="1" t="s">
        <v>314</v>
      </c>
      <c r="C109" t="s">
        <v>519</v>
      </c>
      <c r="D109" s="2" t="s">
        <v>670</v>
      </c>
      <c r="G109" s="2" t="s">
        <v>688</v>
      </c>
      <c r="I109" s="7" t="s">
        <v>894</v>
      </c>
      <c r="J109" s="2" t="str">
        <f>IF(OR(ISBLANK(F109),ISBLANK(G109)),"NA",IF(F109=G109,"Yes","No"))</f>
        <v>NA</v>
      </c>
      <c r="K109" s="12" t="str">
        <f>IF(AND(F109="Yes",F109=G109),"Yes",IF(AND(F109="No",F109=G109),"No",IF(ISBLANK(E109),"",E109)))</f>
        <v/>
      </c>
      <c r="AA109" t="b">
        <f>IF(OR(S109="Put into core",R109="Core"),"Core")</f>
        <v>0</v>
      </c>
      <c r="AB109" t="s">
        <v>1510</v>
      </c>
    </row>
    <row r="110" spans="1:28" ht="409.6">
      <c r="A110" s="1" t="s">
        <v>109</v>
      </c>
      <c r="B110" s="1" t="s">
        <v>315</v>
      </c>
      <c r="C110" t="s">
        <v>520</v>
      </c>
      <c r="D110" s="2" t="s">
        <v>670</v>
      </c>
      <c r="G110" s="2" t="s">
        <v>688</v>
      </c>
      <c r="I110" s="7" t="s">
        <v>851</v>
      </c>
      <c r="J110" s="2" t="str">
        <f>IF(OR(ISBLANK(F110),ISBLANK(G110)),"NA",IF(F110=G110,"Yes","No"))</f>
        <v>NA</v>
      </c>
      <c r="K110" s="12" t="str">
        <f>IF(AND(F110="Yes",F110=G110),"Yes",IF(AND(F110="No",F110=G110),"No",IF(ISBLANK(E110),"",E110)))</f>
        <v/>
      </c>
      <c r="AA110" t="b">
        <f>IF(OR(S110="Put into core",R110="Core"),"Core")</f>
        <v>0</v>
      </c>
      <c r="AB110" t="s">
        <v>1510</v>
      </c>
    </row>
    <row r="111" spans="1:28" ht="409.6">
      <c r="A111" s="1" t="s">
        <v>110</v>
      </c>
      <c r="B111" s="1" t="s">
        <v>316</v>
      </c>
      <c r="C111" t="s">
        <v>521</v>
      </c>
      <c r="D111" s="2" t="s">
        <v>670</v>
      </c>
      <c r="G111" s="2" t="s">
        <v>688</v>
      </c>
      <c r="I111" s="7" t="s">
        <v>852</v>
      </c>
      <c r="J111" s="2" t="str">
        <f>IF(OR(ISBLANK(F111),ISBLANK(G111)),"NA",IF(F111=G111,"Yes","No"))</f>
        <v>NA</v>
      </c>
      <c r="K111" s="12" t="str">
        <f>IF(AND(F111="Yes",F111=G111),"Yes",IF(AND(F111="No",F111=G111),"No",IF(ISBLANK(E111),"",E111)))</f>
        <v/>
      </c>
      <c r="AA111" t="b">
        <f>IF(OR(S111="Put into core",R111="Core"),"Core")</f>
        <v>0</v>
      </c>
      <c r="AB111" t="s">
        <v>1510</v>
      </c>
    </row>
    <row r="112" spans="1:28" ht="289">
      <c r="A112" s="1" t="s">
        <v>111</v>
      </c>
      <c r="B112" s="1" t="s">
        <v>317</v>
      </c>
      <c r="C112" t="s">
        <v>522</v>
      </c>
      <c r="D112" s="2" t="s">
        <v>670</v>
      </c>
      <c r="G112" s="2" t="s">
        <v>688</v>
      </c>
      <c r="I112" s="7" t="s">
        <v>628</v>
      </c>
      <c r="J112" s="2" t="str">
        <f>IF(OR(ISBLANK(F112),ISBLANK(G112)),"NA",IF(F112=G112,"Yes","No"))</f>
        <v>NA</v>
      </c>
      <c r="K112" s="12" t="str">
        <f>IF(AND(F112="Yes",F112=G112),"Yes",IF(AND(F112="No",F112=G112),"No",IF(ISBLANK(E112),"",E112)))</f>
        <v/>
      </c>
      <c r="N112" t="s">
        <v>691</v>
      </c>
      <c r="Q112" t="s">
        <v>853</v>
      </c>
      <c r="AA112" t="b">
        <f>IF(OR(S112="Put into core",R112="Core"),"Core")</f>
        <v>0</v>
      </c>
      <c r="AB112" t="s">
        <v>1510</v>
      </c>
    </row>
    <row r="113" spans="1:28" ht="404">
      <c r="A113" s="1" t="s">
        <v>112</v>
      </c>
      <c r="B113" s="1" t="s">
        <v>318</v>
      </c>
      <c r="C113" t="s">
        <v>523</v>
      </c>
      <c r="D113" s="2" t="s">
        <v>670</v>
      </c>
      <c r="G113" s="2" t="s">
        <v>687</v>
      </c>
      <c r="I113" s="7" t="s">
        <v>854</v>
      </c>
      <c r="J113" s="2" t="str">
        <f>IF(OR(ISBLANK(F113),ISBLANK(G113)),"NA",IF(F113=G113,"Yes","No"))</f>
        <v>NA</v>
      </c>
      <c r="K113" s="12" t="str">
        <f>IF(AND(F113="Yes",F113=G113),"Yes",IF(AND(F113="No",F113=G113),"No",IF(ISBLANK(E113),"",E113)))</f>
        <v/>
      </c>
      <c r="N113" t="s">
        <v>691</v>
      </c>
      <c r="O113" t="s">
        <v>696</v>
      </c>
      <c r="R113" t="s">
        <v>870</v>
      </c>
      <c r="S113" s="1" t="s">
        <v>910</v>
      </c>
      <c r="T113" s="1" t="s">
        <v>940</v>
      </c>
      <c r="AA113" t="b">
        <f>IF(OR(S113="Put into core",R113="Core"),"Core")</f>
        <v>0</v>
      </c>
      <c r="AB113" t="s">
        <v>1510</v>
      </c>
    </row>
    <row r="114" spans="1:28" ht="289">
      <c r="A114" s="1" t="s">
        <v>113</v>
      </c>
      <c r="B114" s="1" t="s">
        <v>319</v>
      </c>
      <c r="C114" t="s">
        <v>524</v>
      </c>
      <c r="D114" s="2" t="s">
        <v>670</v>
      </c>
      <c r="G114" s="2" t="s">
        <v>687</v>
      </c>
      <c r="I114" s="7" t="s">
        <v>895</v>
      </c>
      <c r="J114" s="2" t="str">
        <f>IF(OR(ISBLANK(F114),ISBLANK(G114)),"NA",IF(F114=G114,"Yes","No"))</f>
        <v>NA</v>
      </c>
      <c r="K114" s="12" t="str">
        <f>IF(AND(F114="Yes",F114=G114),"Yes",IF(AND(F114="No",F114=G114),"No",IF(ISBLANK(E114),"",E114)))</f>
        <v/>
      </c>
      <c r="N114" t="s">
        <v>691</v>
      </c>
      <c r="O114" t="s">
        <v>696</v>
      </c>
      <c r="R114" t="s">
        <v>870</v>
      </c>
      <c r="S114" s="1" t="s">
        <v>910</v>
      </c>
      <c r="T114" s="1" t="s">
        <v>939</v>
      </c>
      <c r="AA114" t="b">
        <f>IF(OR(S114="Put into core",R114="Core"),"Core")</f>
        <v>0</v>
      </c>
      <c r="AB114" t="s">
        <v>1510</v>
      </c>
    </row>
    <row r="115" spans="1:28" ht="136">
      <c r="A115" s="1" t="s">
        <v>114</v>
      </c>
      <c r="B115" s="1" t="s">
        <v>320</v>
      </c>
      <c r="C115" t="s">
        <v>525</v>
      </c>
      <c r="D115" s="2" t="s">
        <v>683</v>
      </c>
      <c r="F115" s="2" t="s">
        <v>688</v>
      </c>
      <c r="J115" s="2" t="str">
        <f>IF(OR(ISBLANK(F115),ISBLANK(G115)),"NA",IF(F115=G115,"Yes","No"))</f>
        <v>NA</v>
      </c>
      <c r="K115" s="12" t="str">
        <f>IF(AND(F115="Yes",F115=G115),"Yes",IF(AND(F115="No",F115=G115),"No",IF(ISBLANK(E115),"",E115)))</f>
        <v/>
      </c>
      <c r="AA115" t="b">
        <f>IF(OR(S115="Put into core",R115="Core"),"Core")</f>
        <v>0</v>
      </c>
      <c r="AB115" t="s">
        <v>1510</v>
      </c>
    </row>
    <row r="116" spans="1:28" ht="356">
      <c r="A116" s="1" t="s">
        <v>115</v>
      </c>
      <c r="B116" s="1" t="s">
        <v>321</v>
      </c>
      <c r="C116" t="s">
        <v>526</v>
      </c>
      <c r="D116" s="2" t="s">
        <v>683</v>
      </c>
      <c r="F116" s="2" t="s">
        <v>687</v>
      </c>
      <c r="J116" s="2" t="str">
        <f>IF(OR(ISBLANK(F116),ISBLANK(G116)),"NA",IF(F116=G116,"Yes","No"))</f>
        <v>NA</v>
      </c>
      <c r="K116" s="12" t="str">
        <f>IF(AND(F116="Yes",F116=G116),"Yes",IF(AND(F116="No",F116=G116),"No",IF(ISBLANK(E116),"",E116)))</f>
        <v/>
      </c>
      <c r="M116" t="s">
        <v>687</v>
      </c>
      <c r="N116" t="s">
        <v>690</v>
      </c>
      <c r="O116" t="s">
        <v>693</v>
      </c>
      <c r="Q116" t="s">
        <v>903</v>
      </c>
      <c r="R116" t="s">
        <v>870</v>
      </c>
      <c r="S116" s="1" t="s">
        <v>910</v>
      </c>
      <c r="T116" s="1" t="s">
        <v>985</v>
      </c>
      <c r="U116" s="1" t="s">
        <v>984</v>
      </c>
      <c r="AA116" t="b">
        <f>IF(OR(S116="Put into core",R116="Core"),"Core")</f>
        <v>0</v>
      </c>
      <c r="AB116" t="s">
        <v>1510</v>
      </c>
    </row>
    <row r="117" spans="1:28" ht="136">
      <c r="A117" s="1" t="s">
        <v>116</v>
      </c>
      <c r="B117" s="1" t="s">
        <v>322</v>
      </c>
      <c r="C117" t="s">
        <v>527</v>
      </c>
      <c r="D117" s="2" t="s">
        <v>683</v>
      </c>
      <c r="E117" s="2" t="s">
        <v>688</v>
      </c>
      <c r="F117" s="2" t="s">
        <v>682</v>
      </c>
      <c r="H117" s="7" t="s">
        <v>706</v>
      </c>
      <c r="J117" s="2" t="str">
        <f>IF(OR(ISBLANK(F117),ISBLANK(G117)),"NA",IF(F117=G117,"Yes","No"))</f>
        <v>NA</v>
      </c>
      <c r="K117" s="12" t="str">
        <f>IF(AND(F117="Yes",F117=G117),"Yes",IF(AND(F117="No",F117=G117),"No",IF(ISBLANK(E117),"",E117)))</f>
        <v>No</v>
      </c>
      <c r="AA117" t="b">
        <f>IF(OR(S117="Put into core",R117="Core"),"Core")</f>
        <v>0</v>
      </c>
      <c r="AB117" t="s">
        <v>1510</v>
      </c>
    </row>
    <row r="118" spans="1:28" ht="409" customHeight="1">
      <c r="A118" s="1" t="s">
        <v>117</v>
      </c>
      <c r="B118" s="1" t="s">
        <v>323</v>
      </c>
      <c r="C118" t="s">
        <v>528</v>
      </c>
      <c r="D118" s="2" t="s">
        <v>683</v>
      </c>
      <c r="F118" s="2" t="s">
        <v>688</v>
      </c>
      <c r="H118" s="7" t="s">
        <v>707</v>
      </c>
      <c r="J118" s="2" t="str">
        <f>IF(OR(ISBLANK(F118),ISBLANK(G118)),"NA",IF(F118=G118,"Yes","No"))</f>
        <v>NA</v>
      </c>
      <c r="K118" s="12" t="str">
        <f>IF(AND(F118="Yes",F118=G118),"Yes",IF(AND(F118="No",F118=G118),"No",IF(ISBLANK(E118),"",E118)))</f>
        <v/>
      </c>
      <c r="AA118" t="b">
        <f>IF(OR(S118="Put into core",R118="Core"),"Core")</f>
        <v>0</v>
      </c>
      <c r="AB118" t="s">
        <v>1510</v>
      </c>
    </row>
    <row r="119" spans="1:28" ht="372">
      <c r="A119" s="1" t="s">
        <v>118</v>
      </c>
      <c r="B119" s="1" t="s">
        <v>324</v>
      </c>
      <c r="C119" t="s">
        <v>529</v>
      </c>
      <c r="D119" s="2" t="s">
        <v>683</v>
      </c>
      <c r="F119" s="2" t="s">
        <v>688</v>
      </c>
      <c r="H119" s="7" t="s">
        <v>708</v>
      </c>
      <c r="J119" s="2" t="str">
        <f>IF(OR(ISBLANK(F119),ISBLANK(G119)),"NA",IF(F119=G119,"Yes","No"))</f>
        <v>NA</v>
      </c>
      <c r="K119" s="12" t="str">
        <f>IF(AND(F119="Yes",F119=G119),"Yes",IF(AND(F119="No",F119=G119),"No",IF(ISBLANK(E119),"",E119)))</f>
        <v/>
      </c>
      <c r="AA119" t="b">
        <f>IF(OR(S119="Put into core",R119="Core"),"Core")</f>
        <v>0</v>
      </c>
      <c r="AB119" t="s">
        <v>1510</v>
      </c>
    </row>
    <row r="120" spans="1:28" ht="255">
      <c r="A120" s="1" t="s">
        <v>119</v>
      </c>
      <c r="B120" s="1" t="s">
        <v>325</v>
      </c>
      <c r="C120" t="s">
        <v>530</v>
      </c>
      <c r="D120" s="2" t="s">
        <v>683</v>
      </c>
      <c r="F120" s="2" t="s">
        <v>687</v>
      </c>
      <c r="H120" s="7" t="s">
        <v>709</v>
      </c>
      <c r="J120" s="2" t="str">
        <f>IF(OR(ISBLANK(F120),ISBLANK(G120)),"NA",IF(F120=G120,"Yes","No"))</f>
        <v>NA</v>
      </c>
      <c r="K120" s="12" t="str">
        <f>IF(AND(F120="Yes",F120=G120),"Yes",IF(AND(F120="No",F120=G120),"No",IF(ISBLANK(E120),"",E120)))</f>
        <v/>
      </c>
      <c r="R120" t="s">
        <v>870</v>
      </c>
      <c r="S120" s="1" t="s">
        <v>910</v>
      </c>
      <c r="T120" s="1" t="s">
        <v>986</v>
      </c>
      <c r="U120" s="1" t="s">
        <v>987</v>
      </c>
      <c r="AA120" t="b">
        <f>IF(OR(S120="Put into core",R120="Core"),"Core")</f>
        <v>0</v>
      </c>
      <c r="AB120" t="s">
        <v>1510</v>
      </c>
    </row>
    <row r="121" spans="1:28" ht="409.6">
      <c r="A121" s="1" t="s">
        <v>120</v>
      </c>
      <c r="B121" s="1" t="s">
        <v>326</v>
      </c>
      <c r="C121" t="s">
        <v>531</v>
      </c>
      <c r="D121" s="2" t="s">
        <v>683</v>
      </c>
      <c r="F121" s="2" t="s">
        <v>688</v>
      </c>
      <c r="H121" s="7" t="s">
        <v>707</v>
      </c>
      <c r="J121" s="2" t="str">
        <f>IF(OR(ISBLANK(F121),ISBLANK(G121)),"NA",IF(F121=G121,"Yes","No"))</f>
        <v>NA</v>
      </c>
      <c r="K121" s="12" t="str">
        <f>IF(AND(F121="Yes",F121=G121),"Yes",IF(AND(F121="No",F121=G121),"No",IF(ISBLANK(E121),"",E121)))</f>
        <v/>
      </c>
      <c r="AA121" t="b">
        <f>IF(OR(S121="Put into core",R121="Core"),"Core")</f>
        <v>0</v>
      </c>
      <c r="AB121" t="s">
        <v>1510</v>
      </c>
    </row>
    <row r="122" spans="1:28" ht="409.6">
      <c r="A122" s="1" t="s">
        <v>121</v>
      </c>
      <c r="B122" s="1" t="s">
        <v>327</v>
      </c>
      <c r="C122" t="s">
        <v>532</v>
      </c>
      <c r="D122" s="2" t="s">
        <v>683</v>
      </c>
      <c r="F122" s="2" t="s">
        <v>687</v>
      </c>
      <c r="H122" s="7" t="s">
        <v>710</v>
      </c>
      <c r="J122" s="2" t="str">
        <f>IF(OR(ISBLANK(F122),ISBLANK(G122)),"NA",IF(F122=G122,"Yes","No"))</f>
        <v>NA</v>
      </c>
      <c r="K122" s="12" t="str">
        <f>IF(AND(F122="Yes",F122=G122),"Yes",IF(AND(F122="No",F122=G122),"No",IF(ISBLANK(E122),"",E122)))</f>
        <v/>
      </c>
      <c r="R122" t="s">
        <v>870</v>
      </c>
      <c r="S122" s="1" t="s">
        <v>910</v>
      </c>
      <c r="T122" s="1" t="s">
        <v>989</v>
      </c>
      <c r="U122" s="1" t="s">
        <v>988</v>
      </c>
      <c r="AA122" t="b">
        <f>IF(OR(S122="Put into core",R122="Core"),"Core")</f>
        <v>0</v>
      </c>
      <c r="AB122" t="s">
        <v>1510</v>
      </c>
    </row>
    <row r="123" spans="1:28" ht="409.6">
      <c r="A123" s="1" t="s">
        <v>122</v>
      </c>
      <c r="B123" s="1" t="s">
        <v>328</v>
      </c>
      <c r="C123" t="s">
        <v>533</v>
      </c>
      <c r="D123" s="2" t="s">
        <v>683</v>
      </c>
      <c r="F123" s="2" t="s">
        <v>688</v>
      </c>
      <c r="H123" s="7" t="s">
        <v>711</v>
      </c>
      <c r="J123" s="2" t="str">
        <f>IF(OR(ISBLANK(F123),ISBLANK(G123)),"NA",IF(F123=G123,"Yes","No"))</f>
        <v>NA</v>
      </c>
      <c r="K123" s="12" t="str">
        <f>IF(AND(F123="Yes",F123=G123),"Yes",IF(AND(F123="No",F123=G123),"No",IF(ISBLANK(E123),"",E123)))</f>
        <v/>
      </c>
      <c r="AA123" t="b">
        <f>IF(OR(S123="Put into core",R123="Core"),"Core")</f>
        <v>0</v>
      </c>
      <c r="AB123" t="s">
        <v>1510</v>
      </c>
    </row>
    <row r="124" spans="1:28" ht="340">
      <c r="A124" s="1" t="s">
        <v>123</v>
      </c>
      <c r="B124" s="1" t="s">
        <v>329</v>
      </c>
      <c r="C124" t="s">
        <v>534</v>
      </c>
      <c r="D124" s="2" t="s">
        <v>683</v>
      </c>
      <c r="F124" s="2" t="s">
        <v>688</v>
      </c>
      <c r="H124" s="7" t="s">
        <v>712</v>
      </c>
      <c r="J124" s="2" t="str">
        <f>IF(OR(ISBLANK(F124),ISBLANK(G124)),"NA",IF(F124=G124,"Yes","No"))</f>
        <v>NA</v>
      </c>
      <c r="K124" s="12" t="str">
        <f>IF(AND(F124="Yes",F124=G124),"Yes",IF(AND(F124="No",F124=G124),"No",IF(ISBLANK(E124),"",E124)))</f>
        <v/>
      </c>
      <c r="AA124" t="b">
        <f>IF(OR(S124="Put into core",R124="Core"),"Core")</f>
        <v>0</v>
      </c>
      <c r="AB124" t="s">
        <v>1510</v>
      </c>
    </row>
    <row r="125" spans="1:28" ht="289">
      <c r="A125" s="1" t="s">
        <v>124</v>
      </c>
      <c r="B125" s="1" t="s">
        <v>330</v>
      </c>
      <c r="C125" t="s">
        <v>535</v>
      </c>
      <c r="D125" s="2" t="s">
        <v>683</v>
      </c>
      <c r="F125" s="2" t="s">
        <v>688</v>
      </c>
      <c r="H125" s="7" t="s">
        <v>707</v>
      </c>
      <c r="J125" s="2" t="str">
        <f>IF(OR(ISBLANK(F125),ISBLANK(G125)),"NA",IF(F125=G125,"Yes","No"))</f>
        <v>NA</v>
      </c>
      <c r="K125" s="12" t="str">
        <f>IF(AND(F125="Yes",F125=G125),"Yes",IF(AND(F125="No",F125=G125),"No",IF(ISBLANK(E125),"",E125)))</f>
        <v/>
      </c>
      <c r="AA125" t="b">
        <f>IF(OR(S125="Put into core",R125="Core"),"Core")</f>
        <v>0</v>
      </c>
      <c r="AB125" t="s">
        <v>1510</v>
      </c>
    </row>
    <row r="126" spans="1:28" ht="356">
      <c r="A126" s="1" t="s">
        <v>125</v>
      </c>
      <c r="B126" s="1" t="s">
        <v>331</v>
      </c>
      <c r="C126" t="s">
        <v>536</v>
      </c>
      <c r="D126" s="2" t="s">
        <v>683</v>
      </c>
      <c r="F126" s="2" t="s">
        <v>688</v>
      </c>
      <c r="H126" s="7" t="s">
        <v>707</v>
      </c>
      <c r="J126" s="2" t="str">
        <f>IF(OR(ISBLANK(F126),ISBLANK(G126)),"NA",IF(F126=G126,"Yes","No"))</f>
        <v>NA</v>
      </c>
      <c r="K126" s="12" t="str">
        <f>IF(AND(F126="Yes",F126=G126),"Yes",IF(AND(F126="No",F126=G126),"No",IF(ISBLANK(E126),"",E126)))</f>
        <v/>
      </c>
      <c r="AA126" t="b">
        <f>IF(OR(S126="Put into core",R126="Core"),"Core")</f>
        <v>0</v>
      </c>
      <c r="AB126" t="s">
        <v>1510</v>
      </c>
    </row>
    <row r="127" spans="1:28" ht="340">
      <c r="A127" s="1" t="s">
        <v>126</v>
      </c>
      <c r="B127" s="1" t="s">
        <v>332</v>
      </c>
      <c r="C127" t="s">
        <v>537</v>
      </c>
      <c r="D127" s="2" t="s">
        <v>683</v>
      </c>
      <c r="F127" s="2" t="s">
        <v>687</v>
      </c>
      <c r="H127" s="7" t="s">
        <v>713</v>
      </c>
      <c r="J127" s="2" t="str">
        <f>IF(OR(ISBLANK(F127),ISBLANK(G127)),"NA",IF(F127=G127,"Yes","No"))</f>
        <v>NA</v>
      </c>
      <c r="K127" s="12" t="str">
        <f>IF(AND(F127="Yes",F127=G127),"Yes",IF(AND(F127="No",F127=G127),"No",IF(ISBLANK(E127),"",E127)))</f>
        <v/>
      </c>
      <c r="M127" t="s">
        <v>688</v>
      </c>
      <c r="N127" t="s">
        <v>691</v>
      </c>
      <c r="O127" t="s">
        <v>698</v>
      </c>
      <c r="P127" t="s">
        <v>714</v>
      </c>
      <c r="R127" t="s">
        <v>870</v>
      </c>
      <c r="S127" s="1" t="s">
        <v>910</v>
      </c>
      <c r="T127" s="1" t="s">
        <v>990</v>
      </c>
      <c r="U127" s="1" t="s">
        <v>991</v>
      </c>
      <c r="AA127" t="b">
        <f>IF(OR(S127="Put into core",R127="Core"),"Core")</f>
        <v>0</v>
      </c>
      <c r="AB127" t="s">
        <v>1510</v>
      </c>
    </row>
    <row r="128" spans="1:28" ht="272">
      <c r="A128" s="1" t="s">
        <v>127</v>
      </c>
      <c r="B128" s="1" t="s">
        <v>333</v>
      </c>
      <c r="C128" t="s">
        <v>538</v>
      </c>
      <c r="D128" s="2" t="s">
        <v>683</v>
      </c>
      <c r="F128" s="2" t="s">
        <v>688</v>
      </c>
      <c r="H128" s="7" t="s">
        <v>715</v>
      </c>
      <c r="J128" s="2" t="str">
        <f>IF(OR(ISBLANK(F128),ISBLANK(G128)),"NA",IF(F128=G128,"Yes","No"))</f>
        <v>NA</v>
      </c>
      <c r="K128" s="12" t="str">
        <f>IF(AND(F128="Yes",F128=G128),"Yes",IF(AND(F128="No",F128=G128),"No",IF(ISBLANK(E128),"",E128)))</f>
        <v/>
      </c>
      <c r="AA128" t="b">
        <f>IF(OR(S128="Put into core",R128="Core"),"Core")</f>
        <v>0</v>
      </c>
      <c r="AB128" t="s">
        <v>1510</v>
      </c>
    </row>
    <row r="129" spans="1:28" ht="289">
      <c r="A129" s="1" t="s">
        <v>128</v>
      </c>
      <c r="B129" s="1" t="s">
        <v>334</v>
      </c>
      <c r="C129" t="s">
        <v>539</v>
      </c>
      <c r="D129" s="2" t="s">
        <v>683</v>
      </c>
      <c r="F129" s="2" t="s">
        <v>688</v>
      </c>
      <c r="H129" s="7" t="s">
        <v>716</v>
      </c>
      <c r="J129" s="2" t="str">
        <f>IF(OR(ISBLANK(F129),ISBLANK(G129)),"NA",IF(F129=G129,"Yes","No"))</f>
        <v>NA</v>
      </c>
      <c r="K129" s="12" t="str">
        <f>IF(AND(F129="Yes",F129=G129),"Yes",IF(AND(F129="No",F129=G129),"No",IF(ISBLANK(E129),"",E129)))</f>
        <v/>
      </c>
      <c r="AA129" t="b">
        <f>IF(OR(S129="Put into core",R129="Core"),"Core")</f>
        <v>0</v>
      </c>
      <c r="AB129" t="s">
        <v>1510</v>
      </c>
    </row>
    <row r="130" spans="1:28" ht="272">
      <c r="A130" s="1" t="s">
        <v>129</v>
      </c>
      <c r="B130" s="1" t="s">
        <v>335</v>
      </c>
      <c r="C130" t="s">
        <v>540</v>
      </c>
      <c r="D130" s="2" t="s">
        <v>683</v>
      </c>
      <c r="F130" s="2" t="s">
        <v>688</v>
      </c>
      <c r="H130" s="7" t="s">
        <v>716</v>
      </c>
      <c r="J130" s="2" t="str">
        <f>IF(OR(ISBLANK(F130),ISBLANK(G130)),"NA",IF(F130=G130,"Yes","No"))</f>
        <v>NA</v>
      </c>
      <c r="K130" s="12" t="str">
        <f>IF(AND(F130="Yes",F130=G130),"Yes",IF(AND(F130="No",F130=G130),"No",IF(ISBLANK(E130),"",E130)))</f>
        <v/>
      </c>
      <c r="AA130" t="b">
        <f>IF(OR(S130="Put into core",R130="Core"),"Core")</f>
        <v>0</v>
      </c>
      <c r="AB130" t="s">
        <v>1510</v>
      </c>
    </row>
    <row r="131" spans="1:28" ht="238">
      <c r="A131" s="1" t="s">
        <v>130</v>
      </c>
      <c r="B131" s="1" t="s">
        <v>336</v>
      </c>
      <c r="C131" t="s">
        <v>541</v>
      </c>
      <c r="D131" s="2" t="s">
        <v>683</v>
      </c>
      <c r="F131" s="2" t="s">
        <v>687</v>
      </c>
      <c r="J131" s="2" t="str">
        <f>IF(OR(ISBLANK(F131),ISBLANK(G131)),"NA",IF(F131=G131,"Yes","No"))</f>
        <v>NA</v>
      </c>
      <c r="K131" s="12" t="str">
        <f>IF(AND(F131="Yes",F131=G131),"Yes",IF(AND(F131="No",F131=G131),"No",IF(ISBLANK(E131),"",E131)))</f>
        <v/>
      </c>
      <c r="M131" t="s">
        <v>688</v>
      </c>
      <c r="N131" t="s">
        <v>690</v>
      </c>
      <c r="O131" t="s">
        <v>692</v>
      </c>
      <c r="R131" t="s">
        <v>870</v>
      </c>
      <c r="S131" s="1" t="s">
        <v>910</v>
      </c>
      <c r="T131" s="1" t="s">
        <v>992</v>
      </c>
      <c r="U131" s="1" t="s">
        <v>993</v>
      </c>
      <c r="AA131" t="b">
        <f>IF(OR(S131="Put into core",R131="Core"),"Core")</f>
        <v>0</v>
      </c>
      <c r="AB131" t="s">
        <v>1510</v>
      </c>
    </row>
    <row r="132" spans="1:28" ht="409.6">
      <c r="A132" s="1" t="s">
        <v>131</v>
      </c>
      <c r="B132" s="1" t="s">
        <v>337</v>
      </c>
      <c r="C132" t="s">
        <v>542</v>
      </c>
      <c r="D132" s="2" t="s">
        <v>683</v>
      </c>
      <c r="F132" s="2" t="s">
        <v>687</v>
      </c>
      <c r="H132" s="7" t="s">
        <v>717</v>
      </c>
      <c r="J132" s="2" t="str">
        <f>IF(OR(ISBLANK(F132),ISBLANK(G132)),"NA",IF(F132=G132,"Yes","No"))</f>
        <v>NA</v>
      </c>
      <c r="K132" s="12" t="str">
        <f>IF(AND(F132="Yes",F132=G132),"Yes",IF(AND(F132="No",F132=G132),"No",IF(ISBLANK(E132),"",E132)))</f>
        <v/>
      </c>
      <c r="M132" t="s">
        <v>688</v>
      </c>
      <c r="N132" t="s">
        <v>691</v>
      </c>
      <c r="O132" t="s">
        <v>698</v>
      </c>
      <c r="P132" t="s">
        <v>718</v>
      </c>
      <c r="R132" t="s">
        <v>870</v>
      </c>
      <c r="S132" s="1" t="s">
        <v>910</v>
      </c>
      <c r="T132" s="1" t="s">
        <v>994</v>
      </c>
      <c r="AA132" t="b">
        <f>IF(OR(S132="Put into core",R132="Core"),"Core")</f>
        <v>0</v>
      </c>
      <c r="AB132" t="s">
        <v>1510</v>
      </c>
    </row>
    <row r="133" spans="1:28" ht="289">
      <c r="A133" s="1" t="s">
        <v>132</v>
      </c>
      <c r="B133" s="1" t="s">
        <v>338</v>
      </c>
      <c r="C133" t="s">
        <v>543</v>
      </c>
      <c r="D133" s="2" t="s">
        <v>683</v>
      </c>
      <c r="F133" s="2" t="s">
        <v>688</v>
      </c>
      <c r="H133" s="7" t="s">
        <v>719</v>
      </c>
      <c r="J133" s="2" t="str">
        <f>IF(OR(ISBLANK(F133),ISBLANK(G133)),"NA",IF(F133=G133,"Yes","No"))</f>
        <v>NA</v>
      </c>
      <c r="K133" s="12" t="str">
        <f>IF(AND(F133="Yes",F133=G133),"Yes",IF(AND(F133="No",F133=G133),"No",IF(ISBLANK(E133),"",E133)))</f>
        <v/>
      </c>
      <c r="AA133" t="b">
        <f>IF(OR(S133="Put into core",R133="Core"),"Core")</f>
        <v>0</v>
      </c>
      <c r="AB133" t="s">
        <v>1510</v>
      </c>
    </row>
    <row r="134" spans="1:28" ht="372">
      <c r="A134" s="1" t="s">
        <v>133</v>
      </c>
      <c r="B134" s="1" t="s">
        <v>339</v>
      </c>
      <c r="C134" t="s">
        <v>544</v>
      </c>
      <c r="D134" s="2" t="s">
        <v>683</v>
      </c>
      <c r="F134" s="2" t="s">
        <v>687</v>
      </c>
      <c r="H134" s="7" t="s">
        <v>720</v>
      </c>
      <c r="J134" s="2" t="str">
        <f>IF(OR(ISBLANK(F134),ISBLANK(G134)),"NA",IF(F134=G134,"Yes","No"))</f>
        <v>NA</v>
      </c>
      <c r="K134" s="12" t="str">
        <f>IF(AND(F134="Yes",F134=G134),"Yes",IF(AND(F134="No",F134=G134),"No",IF(ISBLANK(E134),"",E134)))</f>
        <v/>
      </c>
      <c r="M134" t="s">
        <v>688</v>
      </c>
      <c r="N134" t="s">
        <v>690</v>
      </c>
      <c r="O134" t="s">
        <v>694</v>
      </c>
      <c r="R134" t="s">
        <v>870</v>
      </c>
      <c r="S134" s="1" t="s">
        <v>910</v>
      </c>
      <c r="T134" s="17" t="s">
        <v>995</v>
      </c>
      <c r="U134" s="1" t="s">
        <v>996</v>
      </c>
      <c r="AA134" t="b">
        <f>IF(OR(S134="Put into core",R134="Core"),"Core")</f>
        <v>0</v>
      </c>
      <c r="AB134" t="s">
        <v>1510</v>
      </c>
    </row>
    <row r="135" spans="1:28" ht="255">
      <c r="A135" s="1" t="s">
        <v>134</v>
      </c>
      <c r="B135" s="1" t="s">
        <v>340</v>
      </c>
      <c r="C135" t="s">
        <v>545</v>
      </c>
      <c r="D135" s="2" t="s">
        <v>683</v>
      </c>
      <c r="F135" s="2" t="s">
        <v>688</v>
      </c>
      <c r="H135" s="7" t="s">
        <v>721</v>
      </c>
      <c r="J135" s="2" t="str">
        <f>IF(OR(ISBLANK(F135),ISBLANK(G135)),"NA",IF(F135=G135,"Yes","No"))</f>
        <v>NA</v>
      </c>
      <c r="K135" s="12" t="str">
        <f>IF(AND(F135="Yes",F135=G135),"Yes",IF(AND(F135="No",F135=G135),"No",IF(ISBLANK(E135),"",E135)))</f>
        <v/>
      </c>
      <c r="AA135" t="b">
        <f>IF(OR(S135="Put into core",R135="Core"),"Core")</f>
        <v>0</v>
      </c>
      <c r="AB135" t="s">
        <v>1510</v>
      </c>
    </row>
    <row r="136" spans="1:28" ht="272">
      <c r="A136" s="1" t="s">
        <v>135</v>
      </c>
      <c r="B136" s="1" t="s">
        <v>341</v>
      </c>
      <c r="C136" t="s">
        <v>467</v>
      </c>
      <c r="D136" s="2" t="s">
        <v>683</v>
      </c>
      <c r="F136" s="2" t="s">
        <v>688</v>
      </c>
      <c r="H136" s="7" t="s">
        <v>722</v>
      </c>
      <c r="J136" s="2" t="str">
        <f>IF(OR(ISBLANK(F136),ISBLANK(G136)),"NA",IF(F136=G136,"Yes","No"))</f>
        <v>NA</v>
      </c>
      <c r="K136" s="12" t="str">
        <f>IF(AND(F136="Yes",F136=G136),"Yes",IF(AND(F136="No",F136=G136),"No",IF(ISBLANK(E136),"",E136)))</f>
        <v/>
      </c>
      <c r="AA136" t="b">
        <f>IF(OR(S136="Put into core",R136="Core"),"Core")</f>
        <v>0</v>
      </c>
      <c r="AB136" t="s">
        <v>1510</v>
      </c>
    </row>
    <row r="137" spans="1:28" ht="136">
      <c r="A137" s="1" t="s">
        <v>136</v>
      </c>
      <c r="B137" s="1" t="s">
        <v>342</v>
      </c>
      <c r="C137" t="s">
        <v>546</v>
      </c>
      <c r="D137" s="2" t="s">
        <v>683</v>
      </c>
      <c r="F137" s="2" t="s">
        <v>688</v>
      </c>
      <c r="H137" s="7" t="s">
        <v>723</v>
      </c>
      <c r="J137" s="2" t="str">
        <f>IF(OR(ISBLANK(F137),ISBLANK(G137)),"NA",IF(F137=G137,"Yes","No"))</f>
        <v>NA</v>
      </c>
      <c r="K137" s="12" t="str">
        <f>IF(AND(F137="Yes",F137=G137),"Yes",IF(AND(F137="No",F137=G137),"No",IF(ISBLANK(E137),"",E137)))</f>
        <v/>
      </c>
      <c r="AA137" t="b">
        <f>IF(OR(S137="Put into core",R137="Core"),"Core")</f>
        <v>0</v>
      </c>
      <c r="AB137" t="s">
        <v>1510</v>
      </c>
    </row>
    <row r="138" spans="1:28" ht="356">
      <c r="A138" s="1" t="s">
        <v>137</v>
      </c>
      <c r="B138" s="1" t="s">
        <v>343</v>
      </c>
      <c r="C138" t="s">
        <v>547</v>
      </c>
      <c r="D138" s="2" t="s">
        <v>683</v>
      </c>
      <c r="F138" s="2" t="s">
        <v>688</v>
      </c>
      <c r="H138" s="7" t="s">
        <v>857</v>
      </c>
      <c r="J138" s="2" t="str">
        <f>IF(OR(ISBLANK(F138),ISBLANK(G138)),"NA",IF(F138=G138,"Yes","No"))</f>
        <v>NA</v>
      </c>
      <c r="K138" s="12" t="str">
        <f>IF(AND(F138="Yes",F138=G138),"Yes",IF(AND(F138="No",F138=G138),"No",IF(ISBLANK(E138),"",E138)))</f>
        <v/>
      </c>
      <c r="AA138" t="b">
        <f>IF(OR(S138="Put into core",R138="Core"),"Core")</f>
        <v>0</v>
      </c>
      <c r="AB138" t="s">
        <v>1510</v>
      </c>
    </row>
    <row r="139" spans="1:28" ht="187">
      <c r="A139" s="1" t="s">
        <v>138</v>
      </c>
      <c r="B139" s="1" t="s">
        <v>344</v>
      </c>
      <c r="C139" t="s">
        <v>548</v>
      </c>
      <c r="D139" s="2" t="s">
        <v>683</v>
      </c>
      <c r="F139" s="2" t="s">
        <v>688</v>
      </c>
      <c r="H139" s="7" t="s">
        <v>858</v>
      </c>
      <c r="J139" s="2" t="str">
        <f>IF(OR(ISBLANK(F139),ISBLANK(G139)),"NA",IF(F139=G139,"Yes","No"))</f>
        <v>NA</v>
      </c>
      <c r="K139" s="12" t="str">
        <f>IF(AND(F139="Yes",F139=G139),"Yes",IF(AND(F139="No",F139=G139),"No",IF(ISBLANK(E139),"",E139)))</f>
        <v/>
      </c>
      <c r="AA139" t="b">
        <f>IF(OR(S139="Put into core",R139="Core"),"Core")</f>
        <v>0</v>
      </c>
      <c r="AB139" t="s">
        <v>1510</v>
      </c>
    </row>
    <row r="140" spans="1:28" ht="340">
      <c r="A140" s="1" t="s">
        <v>139</v>
      </c>
      <c r="B140" s="1" t="s">
        <v>345</v>
      </c>
      <c r="C140" t="s">
        <v>549</v>
      </c>
      <c r="D140" s="2" t="s">
        <v>683</v>
      </c>
      <c r="F140" s="2" t="s">
        <v>688</v>
      </c>
      <c r="H140" s="7" t="s">
        <v>859</v>
      </c>
      <c r="J140" s="2" t="str">
        <f>IF(OR(ISBLANK(F140),ISBLANK(G140)),"NA",IF(F140=G140,"Yes","No"))</f>
        <v>NA</v>
      </c>
      <c r="K140" s="12" t="str">
        <f>IF(AND(F140="Yes",F140=G140),"Yes",IF(AND(F140="No",F140=G140),"No",IF(ISBLANK(E140),"",E140)))</f>
        <v/>
      </c>
      <c r="AA140" t="b">
        <f>IF(OR(S140="Put into core",R140="Core"),"Core")</f>
        <v>0</v>
      </c>
      <c r="AB140" t="s">
        <v>1510</v>
      </c>
    </row>
    <row r="141" spans="1:28" ht="404">
      <c r="A141" s="1" t="s">
        <v>140</v>
      </c>
      <c r="B141" s="1" t="s">
        <v>346</v>
      </c>
      <c r="C141" t="s">
        <v>550</v>
      </c>
      <c r="D141" s="2" t="s">
        <v>683</v>
      </c>
      <c r="E141" s="2" t="s">
        <v>688</v>
      </c>
      <c r="F141" s="2" t="s">
        <v>682</v>
      </c>
      <c r="H141" s="7" t="s">
        <v>860</v>
      </c>
      <c r="J141" s="2" t="str">
        <f>IF(OR(ISBLANK(F141),ISBLANK(G141)),"NA",IF(F141=G141,"Yes","No"))</f>
        <v>NA</v>
      </c>
      <c r="K141" s="12" t="str">
        <f>IF(AND(F141="Yes",F141=G141),"Yes",IF(AND(F141="No",F141=G141),"No",IF(ISBLANK(E141),"",E141)))</f>
        <v>No</v>
      </c>
      <c r="AA141" t="b">
        <f>IF(OR(S141="Put into core",R141="Core"),"Core")</f>
        <v>0</v>
      </c>
      <c r="AB141" t="s">
        <v>1510</v>
      </c>
    </row>
    <row r="142" spans="1:28" ht="272">
      <c r="A142" s="1" t="s">
        <v>141</v>
      </c>
      <c r="B142" s="1" t="s">
        <v>347</v>
      </c>
      <c r="C142" t="s">
        <v>551</v>
      </c>
      <c r="D142" s="2" t="s">
        <v>683</v>
      </c>
      <c r="F142" s="2" t="s">
        <v>687</v>
      </c>
      <c r="H142" s="7" t="s">
        <v>867</v>
      </c>
      <c r="J142" s="2" t="str">
        <f>IF(OR(ISBLANK(F142),ISBLANK(G142)),"NA",IF(F142=G142,"Yes","No"))</f>
        <v>NA</v>
      </c>
      <c r="K142" s="12" t="str">
        <f>IF(AND(F142="Yes",F142=G142),"Yes",IF(AND(F142="No",F142=G142),"No",IF(ISBLANK(E142),"",E142)))</f>
        <v/>
      </c>
      <c r="M142" t="s">
        <v>688</v>
      </c>
      <c r="N142" t="s">
        <v>691</v>
      </c>
      <c r="O142" t="s">
        <v>698</v>
      </c>
      <c r="P142" t="s">
        <v>738</v>
      </c>
      <c r="R142" t="s">
        <v>870</v>
      </c>
      <c r="S142" s="1" t="s">
        <v>910</v>
      </c>
      <c r="T142" s="1" t="s">
        <v>997</v>
      </c>
      <c r="U142" s="1" t="s">
        <v>998</v>
      </c>
      <c r="AA142" t="b">
        <f>IF(OR(S142="Put into core",R142="Core"),"Core")</f>
        <v>0</v>
      </c>
      <c r="AB142" t="s">
        <v>1510</v>
      </c>
    </row>
    <row r="143" spans="1:28" ht="306">
      <c r="A143" s="1" t="s">
        <v>142</v>
      </c>
      <c r="B143" s="1" t="s">
        <v>348</v>
      </c>
      <c r="C143" t="s">
        <v>552</v>
      </c>
      <c r="D143" s="2" t="s">
        <v>683</v>
      </c>
      <c r="E143" s="2" t="s">
        <v>687</v>
      </c>
      <c r="F143" s="2" t="s">
        <v>682</v>
      </c>
      <c r="H143" s="7" t="s">
        <v>860</v>
      </c>
      <c r="J143" s="2" t="str">
        <f>IF(OR(ISBLANK(F143),ISBLANK(G143)),"NA",IF(F143=G143,"Yes","No"))</f>
        <v>NA</v>
      </c>
      <c r="K143" s="12" t="str">
        <f>IF(AND(F143="Yes",F143=G143),"Yes",IF(AND(F143="No",F143=G143),"No",IF(ISBLANK(E143),"",E143)))</f>
        <v>Yes</v>
      </c>
      <c r="AA143" t="b">
        <f>IF(OR(S143="Put into core",R143="Core"),"Core")</f>
        <v>0</v>
      </c>
      <c r="AB143" t="s">
        <v>1510</v>
      </c>
    </row>
    <row r="144" spans="1:28" ht="272">
      <c r="A144" s="1" t="s">
        <v>143</v>
      </c>
      <c r="B144" s="1" t="s">
        <v>349</v>
      </c>
      <c r="C144" t="s">
        <v>553</v>
      </c>
      <c r="D144" s="2" t="s">
        <v>683</v>
      </c>
      <c r="F144" s="2" t="s">
        <v>688</v>
      </c>
      <c r="H144" s="7" t="s">
        <v>719</v>
      </c>
      <c r="J144" s="2" t="str">
        <f>IF(OR(ISBLANK(F144),ISBLANK(G144)),"NA",IF(F144=G144,"Yes","No"))</f>
        <v>NA</v>
      </c>
      <c r="K144" s="12" t="str">
        <f>IF(AND(F144="Yes",F144=G144),"Yes",IF(AND(F144="No",F144=G144),"No",IF(ISBLANK(E144),"",E144)))</f>
        <v/>
      </c>
      <c r="AA144" t="b">
        <f>IF(OR(S144="Put into core",R144="Core"),"Core")</f>
        <v>0</v>
      </c>
      <c r="AB144" t="s">
        <v>1510</v>
      </c>
    </row>
    <row r="145" spans="1:28" ht="204">
      <c r="A145" s="1" t="s">
        <v>144</v>
      </c>
      <c r="B145" s="1" t="s">
        <v>350</v>
      </c>
      <c r="C145" t="s">
        <v>554</v>
      </c>
      <c r="D145" s="2" t="s">
        <v>683</v>
      </c>
      <c r="F145" s="2" t="s">
        <v>687</v>
      </c>
      <c r="J145" s="2" t="str">
        <f>IF(OR(ISBLANK(F145),ISBLANK(G145)),"NA",IF(F145=G145,"Yes","No"))</f>
        <v>NA</v>
      </c>
      <c r="K145" s="12" t="str">
        <f>IF(AND(F145="Yes",F145=G145),"Yes",IF(AND(F145="No",F145=G145),"No",IF(ISBLANK(E145),"",E145)))</f>
        <v/>
      </c>
      <c r="M145" t="s">
        <v>688</v>
      </c>
      <c r="N145" t="s">
        <v>691</v>
      </c>
      <c r="O145" t="s">
        <v>696</v>
      </c>
      <c r="R145" t="s">
        <v>870</v>
      </c>
      <c r="S145" s="1" t="s">
        <v>910</v>
      </c>
      <c r="T145" s="1" t="s">
        <v>999</v>
      </c>
      <c r="U145" s="1" t="s">
        <v>1000</v>
      </c>
      <c r="AA145" t="b">
        <f>IF(OR(S145="Put into core",R145="Core"),"Core")</f>
        <v>0</v>
      </c>
      <c r="AB145" t="s">
        <v>1510</v>
      </c>
    </row>
    <row r="146" spans="1:28" ht="356">
      <c r="A146" s="1" t="s">
        <v>145</v>
      </c>
      <c r="B146" s="1" t="s">
        <v>351</v>
      </c>
      <c r="C146" t="s">
        <v>555</v>
      </c>
      <c r="D146" s="2" t="s">
        <v>683</v>
      </c>
      <c r="F146" s="2" t="s">
        <v>687</v>
      </c>
      <c r="H146" s="7" t="s">
        <v>861</v>
      </c>
      <c r="J146" s="2" t="str">
        <f>IF(OR(ISBLANK(F146),ISBLANK(G146)),"NA",IF(F146=G146,"Yes","No"))</f>
        <v>NA</v>
      </c>
      <c r="K146" s="12" t="str">
        <f>IF(AND(F146="Yes",F146=G146),"Yes",IF(AND(F146="No",F146=G146),"No",IF(ISBLANK(E146),"",E146)))</f>
        <v/>
      </c>
      <c r="M146" t="s">
        <v>688</v>
      </c>
      <c r="N146" t="s">
        <v>691</v>
      </c>
      <c r="O146" t="s">
        <v>698</v>
      </c>
      <c r="P146" t="s">
        <v>873</v>
      </c>
      <c r="R146" t="s">
        <v>870</v>
      </c>
      <c r="S146" s="1" t="s">
        <v>910</v>
      </c>
      <c r="T146" s="1" t="s">
        <v>997</v>
      </c>
      <c r="U146" s="1" t="s">
        <v>1001</v>
      </c>
      <c r="AA146" t="b">
        <f>IF(OR(S146="Put into core",R146="Core"),"Core")</f>
        <v>0</v>
      </c>
      <c r="AB146" t="s">
        <v>1510</v>
      </c>
    </row>
    <row r="147" spans="1:28" ht="204">
      <c r="A147" s="1" t="s">
        <v>146</v>
      </c>
      <c r="B147" s="1" t="s">
        <v>352</v>
      </c>
      <c r="C147" t="s">
        <v>556</v>
      </c>
      <c r="D147" s="2" t="s">
        <v>683</v>
      </c>
      <c r="F147" s="2" t="s">
        <v>688</v>
      </c>
      <c r="H147" s="7" t="s">
        <v>731</v>
      </c>
      <c r="J147" s="2" t="str">
        <f>IF(OR(ISBLANK(F147),ISBLANK(G147)),"NA",IF(F147=G147,"Yes","No"))</f>
        <v>NA</v>
      </c>
      <c r="K147" s="12" t="str">
        <f>IF(AND(F147="Yes",F147=G147),"Yes",IF(AND(F147="No",F147=G147),"No",IF(ISBLANK(E147),"",E147)))</f>
        <v/>
      </c>
      <c r="AA147" t="b">
        <f>IF(OR(S147="Put into core",R147="Core"),"Core")</f>
        <v>0</v>
      </c>
      <c r="AB147" t="s">
        <v>1510</v>
      </c>
    </row>
    <row r="148" spans="1:28" ht="306">
      <c r="A148" s="1" t="s">
        <v>147</v>
      </c>
      <c r="B148" s="1" t="s">
        <v>353</v>
      </c>
      <c r="C148" t="s">
        <v>557</v>
      </c>
      <c r="D148" s="2" t="s">
        <v>683</v>
      </c>
      <c r="F148" s="2" t="s">
        <v>688</v>
      </c>
      <c r="H148" s="7" t="s">
        <v>865</v>
      </c>
      <c r="J148" s="2" t="str">
        <f>IF(OR(ISBLANK(F148),ISBLANK(G148)),"NA",IF(F148=G148,"Yes","No"))</f>
        <v>NA</v>
      </c>
      <c r="K148" s="12" t="str">
        <f>IF(AND(F148="Yes",F148=G148),"Yes",IF(AND(F148="No",F148=G148),"No",IF(ISBLANK(E148),"",E148)))</f>
        <v/>
      </c>
      <c r="AA148" t="b">
        <f>IF(OR(S148="Put into core",R148="Core"),"Core")</f>
        <v>0</v>
      </c>
      <c r="AB148" t="s">
        <v>1510</v>
      </c>
    </row>
    <row r="149" spans="1:28" ht="372">
      <c r="A149" s="1" t="s">
        <v>148</v>
      </c>
      <c r="B149" s="1" t="s">
        <v>354</v>
      </c>
      <c r="C149" t="s">
        <v>558</v>
      </c>
      <c r="D149" s="2" t="s">
        <v>683</v>
      </c>
      <c r="F149" s="2" t="s">
        <v>688</v>
      </c>
      <c r="H149" s="7" t="s">
        <v>865</v>
      </c>
      <c r="J149" s="2" t="str">
        <f>IF(OR(ISBLANK(F149),ISBLANK(G149)),"NA",IF(F149=G149,"Yes","No"))</f>
        <v>NA</v>
      </c>
      <c r="K149" s="12" t="str">
        <f>IF(AND(F149="Yes",F149=G149),"Yes",IF(AND(F149="No",F149=G149),"No",IF(ISBLANK(E149),"",E149)))</f>
        <v/>
      </c>
      <c r="AA149" t="b">
        <f>IF(OR(S149="Put into core",R149="Core"),"Core")</f>
        <v>0</v>
      </c>
      <c r="AB149" t="s">
        <v>1510</v>
      </c>
    </row>
    <row r="150" spans="1:28" ht="409.6">
      <c r="A150" s="1" t="s">
        <v>149</v>
      </c>
      <c r="B150" s="1" t="s">
        <v>355</v>
      </c>
      <c r="C150" t="s">
        <v>559</v>
      </c>
      <c r="D150" s="2" t="s">
        <v>683</v>
      </c>
      <c r="F150" s="2" t="s">
        <v>687</v>
      </c>
      <c r="H150" s="7" t="s">
        <v>864</v>
      </c>
      <c r="J150" s="2" t="str">
        <f>IF(OR(ISBLANK(F150),ISBLANK(G150)),"NA",IF(F150=G150,"Yes","No"))</f>
        <v>NA</v>
      </c>
      <c r="K150" s="12" t="str">
        <f>IF(AND(F150="Yes",F150=G150),"Yes",IF(AND(F150="No",F150=G150),"No",IF(ISBLANK(E150),"",E150)))</f>
        <v/>
      </c>
      <c r="R150" t="s">
        <v>870</v>
      </c>
      <c r="S150" s="1" t="s">
        <v>910</v>
      </c>
      <c r="T150" s="1" t="s">
        <v>1002</v>
      </c>
      <c r="AA150" t="b">
        <f>IF(OR(S150="Put into core",R150="Core"),"Core")</f>
        <v>0</v>
      </c>
      <c r="AB150" t="s">
        <v>1510</v>
      </c>
    </row>
    <row r="151" spans="1:28" ht="238">
      <c r="A151" s="1" t="s">
        <v>150</v>
      </c>
      <c r="B151" s="1" t="s">
        <v>356</v>
      </c>
      <c r="C151" t="s">
        <v>560</v>
      </c>
      <c r="D151" s="2" t="s">
        <v>683</v>
      </c>
      <c r="F151" s="2" t="s">
        <v>687</v>
      </c>
      <c r="H151" s="7" t="s">
        <v>863</v>
      </c>
      <c r="J151" s="2" t="str">
        <f>IF(OR(ISBLANK(F151),ISBLANK(G151)),"NA",IF(F151=G151,"Yes","No"))</f>
        <v>NA</v>
      </c>
      <c r="K151" s="12" t="str">
        <f>IF(AND(F151="Yes",F151=G151),"Yes",IF(AND(F151="No",F151=G151),"No",IF(ISBLANK(E151),"",E151)))</f>
        <v/>
      </c>
      <c r="M151" t="s">
        <v>688</v>
      </c>
      <c r="N151" t="s">
        <v>691</v>
      </c>
      <c r="O151" t="s">
        <v>698</v>
      </c>
      <c r="P151" t="s">
        <v>738</v>
      </c>
      <c r="R151" t="s">
        <v>870</v>
      </c>
      <c r="S151" s="1" t="s">
        <v>910</v>
      </c>
      <c r="T151" s="1" t="s">
        <v>1003</v>
      </c>
      <c r="U151" s="1" t="s">
        <v>1004</v>
      </c>
      <c r="AA151" t="b">
        <f>IF(OR(S151="Put into core",R151="Core"),"Core")</f>
        <v>0</v>
      </c>
      <c r="AB151" t="s">
        <v>1510</v>
      </c>
    </row>
    <row r="152" spans="1:28" ht="221">
      <c r="A152" s="1" t="s">
        <v>151</v>
      </c>
      <c r="B152" s="1" t="s">
        <v>357</v>
      </c>
      <c r="C152" t="s">
        <v>561</v>
      </c>
      <c r="D152" s="2" t="s">
        <v>683</v>
      </c>
      <c r="F152" s="2" t="s">
        <v>687</v>
      </c>
      <c r="H152" s="7" t="s">
        <v>862</v>
      </c>
      <c r="J152" s="2" t="str">
        <f>IF(OR(ISBLANK(F152),ISBLANK(G152)),"NA",IF(F152=G152,"Yes","No"))</f>
        <v>NA</v>
      </c>
      <c r="K152" s="12" t="str">
        <f>IF(AND(F152="Yes",F152=G152),"Yes",IF(AND(F152="No",F152=G152),"No",IF(ISBLANK(E152),"",E152)))</f>
        <v/>
      </c>
      <c r="M152" t="s">
        <v>687</v>
      </c>
      <c r="N152" t="s">
        <v>690</v>
      </c>
      <c r="O152" t="s">
        <v>693</v>
      </c>
      <c r="Q152" t="s">
        <v>872</v>
      </c>
      <c r="R152" t="s">
        <v>870</v>
      </c>
      <c r="S152" s="1" t="s">
        <v>910</v>
      </c>
      <c r="T152" s="1" t="s">
        <v>1005</v>
      </c>
      <c r="U152" s="1" t="s">
        <v>1006</v>
      </c>
      <c r="AA152" t="b">
        <f>IF(OR(S152="Put into core",R152="Core"),"Core")</f>
        <v>0</v>
      </c>
      <c r="AB152" t="s">
        <v>1510</v>
      </c>
    </row>
    <row r="153" spans="1:28" ht="409.6">
      <c r="A153" s="1" t="s">
        <v>152</v>
      </c>
      <c r="B153" s="1" t="s">
        <v>358</v>
      </c>
      <c r="C153" t="s">
        <v>562</v>
      </c>
      <c r="D153" s="2" t="s">
        <v>683</v>
      </c>
      <c r="F153" s="2" t="s">
        <v>688</v>
      </c>
      <c r="H153" s="7" t="s">
        <v>767</v>
      </c>
      <c r="J153" s="2" t="str">
        <f>IF(OR(ISBLANK(F153),ISBLANK(G153)),"NA",IF(F153=G153,"Yes","No"))</f>
        <v>NA</v>
      </c>
      <c r="K153" s="12" t="str">
        <f>IF(AND(F153="Yes",F153=G153),"Yes",IF(AND(F153="No",F153=G153),"No",IF(ISBLANK(E153),"",E153)))</f>
        <v/>
      </c>
      <c r="AA153" t="b">
        <f>IF(OR(S153="Put into core",R153="Core"),"Core")</f>
        <v>0</v>
      </c>
      <c r="AB153" t="s">
        <v>1510</v>
      </c>
    </row>
    <row r="154" spans="1:28" ht="409.6">
      <c r="A154" s="1" t="s">
        <v>153</v>
      </c>
      <c r="B154" s="1" t="s">
        <v>359</v>
      </c>
      <c r="C154" t="s">
        <v>563</v>
      </c>
      <c r="D154" s="2" t="s">
        <v>683</v>
      </c>
      <c r="F154" s="2" t="s">
        <v>687</v>
      </c>
      <c r="J154" s="2" t="str">
        <f>IF(OR(ISBLANK(F154),ISBLANK(G154)),"NA",IF(F154=G154,"Yes","No"))</f>
        <v>NA</v>
      </c>
      <c r="K154" s="12" t="str">
        <f>IF(AND(F154="Yes",F154=G154),"Yes",IF(AND(F154="No",F154=G154),"No",IF(ISBLANK(E154),"",E154)))</f>
        <v/>
      </c>
      <c r="M154" t="s">
        <v>688</v>
      </c>
      <c r="N154" t="s">
        <v>691</v>
      </c>
      <c r="O154" t="s">
        <v>698</v>
      </c>
      <c r="P154" t="s">
        <v>738</v>
      </c>
      <c r="R154" t="s">
        <v>870</v>
      </c>
      <c r="S154" s="1" t="s">
        <v>910</v>
      </c>
      <c r="V154" s="1" t="s">
        <v>1088</v>
      </c>
      <c r="Y154" t="s">
        <v>1088</v>
      </c>
      <c r="Z154" t="s">
        <v>1096</v>
      </c>
      <c r="AA154" t="b">
        <f>IF(OR(S154="Put into core",R154="Core"),"Core")</f>
        <v>0</v>
      </c>
      <c r="AB154" t="s">
        <v>1510</v>
      </c>
    </row>
    <row r="155" spans="1:28" ht="238">
      <c r="A155" s="1" t="s">
        <v>154</v>
      </c>
      <c r="B155" s="1" t="s">
        <v>360</v>
      </c>
      <c r="C155" t="s">
        <v>564</v>
      </c>
      <c r="D155" s="2" t="s">
        <v>683</v>
      </c>
      <c r="F155" s="2" t="s">
        <v>687</v>
      </c>
      <c r="J155" s="2" t="str">
        <f>IF(OR(ISBLANK(F155),ISBLANK(G155)),"NA",IF(F155=G155,"Yes","No"))</f>
        <v>NA</v>
      </c>
      <c r="K155" s="12" t="str">
        <f>IF(AND(F155="Yes",F155=G155),"Yes",IF(AND(F155="No",F155=G155),"No",IF(ISBLANK(E155),"",E155)))</f>
        <v/>
      </c>
      <c r="M155" t="s">
        <v>688</v>
      </c>
      <c r="N155" t="s">
        <v>691</v>
      </c>
      <c r="O155" t="s">
        <v>698</v>
      </c>
      <c r="P155" t="s">
        <v>738</v>
      </c>
      <c r="R155" t="s">
        <v>870</v>
      </c>
      <c r="S155" s="1" t="s">
        <v>910</v>
      </c>
      <c r="T155" s="1" t="s">
        <v>1007</v>
      </c>
      <c r="U155" s="1" t="s">
        <v>1008</v>
      </c>
      <c r="AA155" t="b">
        <f>IF(OR(S155="Put into core",R155="Core"),"Core")</f>
        <v>0</v>
      </c>
      <c r="AB155" t="s">
        <v>1510</v>
      </c>
    </row>
    <row r="156" spans="1:28" ht="306">
      <c r="A156" s="1" t="s">
        <v>155</v>
      </c>
      <c r="B156" s="1" t="s">
        <v>361</v>
      </c>
      <c r="C156" t="s">
        <v>565</v>
      </c>
      <c r="D156" s="2" t="s">
        <v>683</v>
      </c>
      <c r="F156" s="2" t="s">
        <v>688</v>
      </c>
      <c r="H156" s="7" t="s">
        <v>766</v>
      </c>
      <c r="J156" s="2" t="str">
        <f>IF(OR(ISBLANK(F156),ISBLANK(G156)),"NA",IF(F156=G156,"Yes","No"))</f>
        <v>NA</v>
      </c>
      <c r="K156" s="12" t="str">
        <f>IF(AND(F156="Yes",F156=G156),"Yes",IF(AND(F156="No",F156=G156),"No",IF(ISBLANK(E156),"",E156)))</f>
        <v/>
      </c>
      <c r="AA156" t="b">
        <f>IF(OR(S156="Put into core",R156="Core"),"Core")</f>
        <v>0</v>
      </c>
      <c r="AB156" t="s">
        <v>1510</v>
      </c>
    </row>
    <row r="157" spans="1:28" ht="289">
      <c r="A157" s="1" t="s">
        <v>156</v>
      </c>
      <c r="B157" s="1" t="s">
        <v>362</v>
      </c>
      <c r="C157" t="s">
        <v>566</v>
      </c>
      <c r="D157" s="2" t="s">
        <v>683</v>
      </c>
      <c r="F157" s="2" t="s">
        <v>687</v>
      </c>
      <c r="H157" s="7" t="s">
        <v>765</v>
      </c>
      <c r="J157" s="2" t="str">
        <f>IF(OR(ISBLANK(F157),ISBLANK(G157)),"NA",IF(F157=G157,"Yes","No"))</f>
        <v>NA</v>
      </c>
      <c r="K157" s="12" t="str">
        <f>IF(AND(F157="Yes",F157=G157),"Yes",IF(AND(F157="No",F157=G157),"No",IF(ISBLANK(E157),"",E157)))</f>
        <v/>
      </c>
      <c r="M157" t="s">
        <v>688</v>
      </c>
      <c r="N157" t="s">
        <v>691</v>
      </c>
      <c r="O157" t="s">
        <v>698</v>
      </c>
      <c r="P157" t="s">
        <v>738</v>
      </c>
      <c r="R157" t="s">
        <v>870</v>
      </c>
      <c r="S157" s="1" t="s">
        <v>910</v>
      </c>
      <c r="T157" s="1" t="s">
        <v>1009</v>
      </c>
      <c r="U157" s="1" t="s">
        <v>1010</v>
      </c>
      <c r="AA157" t="b">
        <f>IF(OR(S157="Put into core",R157="Core"),"Core")</f>
        <v>0</v>
      </c>
      <c r="AB157" t="s">
        <v>1510</v>
      </c>
    </row>
    <row r="158" spans="1:28" ht="221">
      <c r="A158" s="1" t="s">
        <v>157</v>
      </c>
      <c r="B158" s="1" t="s">
        <v>363</v>
      </c>
      <c r="C158" t="s">
        <v>567</v>
      </c>
      <c r="D158" s="2" t="s">
        <v>683</v>
      </c>
      <c r="F158" s="2" t="s">
        <v>688</v>
      </c>
      <c r="H158" s="7" t="s">
        <v>764</v>
      </c>
      <c r="J158" s="2" t="str">
        <f>IF(OR(ISBLANK(F158),ISBLANK(G158)),"NA",IF(F158=G158,"Yes","No"))</f>
        <v>NA</v>
      </c>
      <c r="K158" s="12" t="str">
        <f>IF(AND(F158="Yes",F158=G158),"Yes",IF(AND(F158="No",F158=G158),"No",IF(ISBLANK(E158),"",E158)))</f>
        <v/>
      </c>
      <c r="AA158" t="b">
        <f>IF(OR(S158="Put into core",R158="Core"),"Core")</f>
        <v>0</v>
      </c>
      <c r="AB158" t="s">
        <v>1510</v>
      </c>
    </row>
    <row r="159" spans="1:28" ht="289">
      <c r="A159" s="1" t="s">
        <v>158</v>
      </c>
      <c r="B159" s="1" t="s">
        <v>364</v>
      </c>
      <c r="C159" t="s">
        <v>568</v>
      </c>
      <c r="D159" s="2" t="s">
        <v>683</v>
      </c>
      <c r="F159" s="2" t="s">
        <v>688</v>
      </c>
      <c r="H159" s="7" t="s">
        <v>763</v>
      </c>
      <c r="J159" s="2" t="str">
        <f>IF(OR(ISBLANK(F159),ISBLANK(G159)),"NA",IF(F159=G159,"Yes","No"))</f>
        <v>NA</v>
      </c>
      <c r="K159" s="12" t="str">
        <f>IF(AND(F159="Yes",F159=G159),"Yes",IF(AND(F159="No",F159=G159),"No",IF(ISBLANK(E159),"",E159)))</f>
        <v/>
      </c>
      <c r="AA159" t="b">
        <f>IF(OR(S159="Put into core",R159="Core"),"Core")</f>
        <v>0</v>
      </c>
      <c r="AB159" t="s">
        <v>1510</v>
      </c>
    </row>
    <row r="160" spans="1:28" ht="404">
      <c r="A160" s="1" t="s">
        <v>159</v>
      </c>
      <c r="B160" s="1" t="s">
        <v>365</v>
      </c>
      <c r="C160" t="s">
        <v>569</v>
      </c>
      <c r="D160" s="2" t="s">
        <v>683</v>
      </c>
      <c r="F160" s="2" t="s">
        <v>687</v>
      </c>
      <c r="J160" s="2" t="str">
        <f>IF(OR(ISBLANK(F160),ISBLANK(G160)),"NA",IF(F160=G160,"Yes","No"))</f>
        <v>NA</v>
      </c>
      <c r="K160" s="12" t="str">
        <f>IF(AND(F160="Yes",F160=G160),"Yes",IF(AND(F160="No",F160=G160),"No",IF(ISBLANK(E160),"",E160)))</f>
        <v/>
      </c>
      <c r="R160" t="s">
        <v>870</v>
      </c>
      <c r="S160" s="1" t="s">
        <v>909</v>
      </c>
      <c r="W160" t="s">
        <v>911</v>
      </c>
      <c r="X160" t="s">
        <v>1047</v>
      </c>
      <c r="AA160" t="str">
        <f>IF(OR(S160="Put into core",R160="Core"),"Core")</f>
        <v>Core</v>
      </c>
      <c r="AB160" t="s">
        <v>1510</v>
      </c>
    </row>
    <row r="161" spans="1:28" ht="238">
      <c r="A161" s="1" t="s">
        <v>160</v>
      </c>
      <c r="B161" s="1" t="s">
        <v>366</v>
      </c>
      <c r="C161" t="s">
        <v>570</v>
      </c>
      <c r="D161" s="2" t="s">
        <v>683</v>
      </c>
      <c r="F161" s="2" t="s">
        <v>688</v>
      </c>
      <c r="H161" s="7" t="s">
        <v>762</v>
      </c>
      <c r="J161" s="2" t="str">
        <f>IF(OR(ISBLANK(F161),ISBLANK(G161)),"NA",IF(F161=G161,"Yes","No"))</f>
        <v>NA</v>
      </c>
      <c r="K161" s="12" t="str">
        <f>IF(AND(F161="Yes",F161=G161),"Yes",IF(AND(F161="No",F161=G161),"No",IF(ISBLANK(E161),"",E161)))</f>
        <v/>
      </c>
      <c r="AA161" t="b">
        <f>IF(OR(S161="Put into core",R161="Core"),"Core")</f>
        <v>0</v>
      </c>
      <c r="AB161" t="s">
        <v>1510</v>
      </c>
    </row>
    <row r="162" spans="1:28" ht="255">
      <c r="A162" s="1" t="s">
        <v>161</v>
      </c>
      <c r="B162" s="1" t="s">
        <v>367</v>
      </c>
      <c r="C162" t="s">
        <v>571</v>
      </c>
      <c r="D162" s="2" t="s">
        <v>683</v>
      </c>
      <c r="F162" s="2" t="s">
        <v>688</v>
      </c>
      <c r="H162" s="7" t="s">
        <v>761</v>
      </c>
      <c r="J162" s="2" t="str">
        <f>IF(OR(ISBLANK(F162),ISBLANK(G162)),"NA",IF(F162=G162,"Yes","No"))</f>
        <v>NA</v>
      </c>
      <c r="K162" s="12" t="str">
        <f>IF(AND(F162="Yes",F162=G162),"Yes",IF(AND(F162="No",F162=G162),"No",IF(ISBLANK(E162),"",E162)))</f>
        <v/>
      </c>
      <c r="AA162" t="b">
        <f>IF(OR(S162="Put into core",R162="Core"),"Core")</f>
        <v>0</v>
      </c>
      <c r="AB162" t="s">
        <v>1510</v>
      </c>
    </row>
    <row r="163" spans="1:28" ht="306">
      <c r="A163" s="1" t="s">
        <v>162</v>
      </c>
      <c r="B163" s="1" t="s">
        <v>368</v>
      </c>
      <c r="C163" t="s">
        <v>572</v>
      </c>
      <c r="D163" s="2" t="s">
        <v>683</v>
      </c>
      <c r="F163" s="2" t="s">
        <v>687</v>
      </c>
      <c r="H163" s="7" t="s">
        <v>759</v>
      </c>
      <c r="J163" s="2" t="str">
        <f>IF(OR(ISBLANK(F163),ISBLANK(G163)),"NA",IF(F163=G163,"Yes","No"))</f>
        <v>NA</v>
      </c>
      <c r="K163" s="12" t="str">
        <f>IF(AND(F163="Yes",F163=G163),"Yes",IF(AND(F163="No",F163=G163),"No",IF(ISBLANK(E163),"",E163)))</f>
        <v/>
      </c>
      <c r="M163" t="s">
        <v>688</v>
      </c>
      <c r="N163" t="s">
        <v>691</v>
      </c>
      <c r="O163" t="s">
        <v>698</v>
      </c>
      <c r="P163" t="s">
        <v>760</v>
      </c>
      <c r="R163" t="s">
        <v>870</v>
      </c>
      <c r="S163" s="1" t="s">
        <v>910</v>
      </c>
      <c r="T163" s="1" t="s">
        <v>1011</v>
      </c>
      <c r="U163" s="1" t="s">
        <v>1012</v>
      </c>
      <c r="AA163" t="b">
        <f>IF(OR(S163="Put into core",R163="Core"),"Core")</f>
        <v>0</v>
      </c>
      <c r="AB163" t="s">
        <v>1510</v>
      </c>
    </row>
    <row r="164" spans="1:28" ht="356">
      <c r="A164" s="1" t="s">
        <v>163</v>
      </c>
      <c r="B164" s="1" t="s">
        <v>369</v>
      </c>
      <c r="C164" t="s">
        <v>573</v>
      </c>
      <c r="D164" s="2" t="s">
        <v>683</v>
      </c>
      <c r="F164" s="2" t="s">
        <v>688</v>
      </c>
      <c r="H164" s="7" t="s">
        <v>758</v>
      </c>
      <c r="J164" s="2" t="str">
        <f>IF(OR(ISBLANK(F164),ISBLANK(G164)),"NA",IF(F164=G164,"Yes","No"))</f>
        <v>NA</v>
      </c>
      <c r="K164" s="12" t="str">
        <f>IF(AND(F164="Yes",F164=G164),"Yes",IF(AND(F164="No",F164=G164),"No",IF(ISBLANK(E164),"",E164)))</f>
        <v/>
      </c>
      <c r="AA164" t="b">
        <f>IF(OR(S164="Put into core",R164="Core"),"Core")</f>
        <v>0</v>
      </c>
      <c r="AB164" t="s">
        <v>1510</v>
      </c>
    </row>
    <row r="165" spans="1:28" ht="204">
      <c r="A165" s="1" t="s">
        <v>164</v>
      </c>
      <c r="B165" s="1" t="s">
        <v>370</v>
      </c>
      <c r="C165" t="s">
        <v>467</v>
      </c>
      <c r="D165" s="2" t="s">
        <v>683</v>
      </c>
      <c r="F165" s="2" t="s">
        <v>688</v>
      </c>
      <c r="H165" s="7" t="s">
        <v>757</v>
      </c>
      <c r="J165" s="2" t="str">
        <f>IF(OR(ISBLANK(F165),ISBLANK(G165)),"NA",IF(F165=G165,"Yes","No"))</f>
        <v>NA</v>
      </c>
      <c r="K165" s="12" t="str">
        <f>IF(AND(F165="Yes",F165=G165),"Yes",IF(AND(F165="No",F165=G165),"No",IF(ISBLANK(E165),"",E165)))</f>
        <v/>
      </c>
      <c r="AA165" t="b">
        <f>IF(OR(S165="Put into core",R165="Core"),"Core")</f>
        <v>0</v>
      </c>
      <c r="AB165" t="s">
        <v>1510</v>
      </c>
    </row>
    <row r="166" spans="1:28" ht="238">
      <c r="A166" s="1" t="s">
        <v>165</v>
      </c>
      <c r="B166" s="1" t="s">
        <v>371</v>
      </c>
      <c r="C166" t="s">
        <v>574</v>
      </c>
      <c r="D166" s="2" t="s">
        <v>683</v>
      </c>
      <c r="F166" s="2" t="s">
        <v>688</v>
      </c>
      <c r="H166" s="7" t="s">
        <v>756</v>
      </c>
      <c r="J166" s="2" t="str">
        <f>IF(OR(ISBLANK(F166),ISBLANK(G166)),"NA",IF(F166=G166,"Yes","No"))</f>
        <v>NA</v>
      </c>
      <c r="K166" s="12" t="str">
        <f>IF(AND(F166="Yes",F166=G166),"Yes",IF(AND(F166="No",F166=G166),"No",IF(ISBLANK(E166),"",E166)))</f>
        <v/>
      </c>
      <c r="AA166" t="b">
        <f>IF(OR(S166="Put into core",R166="Core"),"Core")</f>
        <v>0</v>
      </c>
      <c r="AB166" t="s">
        <v>1510</v>
      </c>
    </row>
    <row r="167" spans="1:28" ht="272">
      <c r="A167" s="1" t="s">
        <v>166</v>
      </c>
      <c r="B167" s="1" t="s">
        <v>372</v>
      </c>
      <c r="C167" t="s">
        <v>575</v>
      </c>
      <c r="D167" s="2" t="s">
        <v>683</v>
      </c>
      <c r="F167" s="2" t="s">
        <v>688</v>
      </c>
      <c r="H167" s="7" t="s">
        <v>755</v>
      </c>
      <c r="J167" s="2" t="str">
        <f>IF(OR(ISBLANK(F167),ISBLANK(G167)),"NA",IF(F167=G167,"Yes","No"))</f>
        <v>NA</v>
      </c>
      <c r="K167" s="12" t="str">
        <f>IF(AND(F167="Yes",F167=G167),"Yes",IF(AND(F167="No",F167=G167),"No",IF(ISBLANK(E167),"",E167)))</f>
        <v/>
      </c>
      <c r="AA167" t="b">
        <f>IF(OR(S167="Put into core",R167="Core"),"Core")</f>
        <v>0</v>
      </c>
      <c r="AB167" t="s">
        <v>1510</v>
      </c>
    </row>
    <row r="168" spans="1:28" ht="340">
      <c r="A168" s="1" t="s">
        <v>167</v>
      </c>
      <c r="B168" s="1" t="s">
        <v>373</v>
      </c>
      <c r="C168" t="s">
        <v>576</v>
      </c>
      <c r="D168" s="2" t="s">
        <v>683</v>
      </c>
      <c r="F168" s="2" t="s">
        <v>688</v>
      </c>
      <c r="H168" s="7" t="s">
        <v>754</v>
      </c>
      <c r="J168" s="2" t="str">
        <f>IF(OR(ISBLANK(F168),ISBLANK(G168)),"NA",IF(F168=G168,"Yes","No"))</f>
        <v>NA</v>
      </c>
      <c r="K168" s="12" t="str">
        <f>IF(AND(F168="Yes",F168=G168),"Yes",IF(AND(F168="No",F168=G168),"No",IF(ISBLANK(E168),"",E168)))</f>
        <v/>
      </c>
      <c r="AA168" t="b">
        <f>IF(OR(S168="Put into core",R168="Core"),"Core")</f>
        <v>0</v>
      </c>
      <c r="AB168" t="s">
        <v>1510</v>
      </c>
    </row>
    <row r="169" spans="1:28" ht="306">
      <c r="A169" s="1" t="s">
        <v>168</v>
      </c>
      <c r="B169" s="1" t="s">
        <v>374</v>
      </c>
      <c r="C169" t="s">
        <v>577</v>
      </c>
      <c r="D169" s="2" t="s">
        <v>683</v>
      </c>
      <c r="F169" s="2" t="s">
        <v>688</v>
      </c>
      <c r="H169" s="7" t="s">
        <v>753</v>
      </c>
      <c r="J169" s="2" t="str">
        <f>IF(OR(ISBLANK(F169),ISBLANK(G169)),"NA",IF(F169=G169,"Yes","No"))</f>
        <v>NA</v>
      </c>
      <c r="K169" s="12" t="str">
        <f>IF(AND(F169="Yes",F169=G169),"Yes",IF(AND(F169="No",F169=G169),"No",IF(ISBLANK(E169),"",E169)))</f>
        <v/>
      </c>
      <c r="AA169" t="b">
        <f>IF(OR(S169="Put into core",R169="Core"),"Core")</f>
        <v>0</v>
      </c>
      <c r="AB169" t="s">
        <v>1510</v>
      </c>
    </row>
    <row r="170" spans="1:28" ht="323">
      <c r="A170" s="1" t="s">
        <v>169</v>
      </c>
      <c r="B170" s="1" t="s">
        <v>375</v>
      </c>
      <c r="C170" t="s">
        <v>578</v>
      </c>
      <c r="D170" s="2" t="s">
        <v>683</v>
      </c>
      <c r="F170" s="2" t="s">
        <v>687</v>
      </c>
      <c r="J170" s="2" t="str">
        <f>IF(OR(ISBLANK(F170),ISBLANK(G170)),"NA",IF(F170=G170,"Yes","No"))</f>
        <v>NA</v>
      </c>
      <c r="K170" s="12" t="str">
        <f>IF(AND(F170="Yes",F170=G170),"Yes",IF(AND(F170="No",F170=G170),"No",IF(ISBLANK(E170),"",E170)))</f>
        <v/>
      </c>
      <c r="M170" t="s">
        <v>688</v>
      </c>
      <c r="N170" t="s">
        <v>691</v>
      </c>
      <c r="O170" t="s">
        <v>698</v>
      </c>
      <c r="P170" t="s">
        <v>752</v>
      </c>
      <c r="R170" t="s">
        <v>870</v>
      </c>
      <c r="S170" s="1" t="s">
        <v>910</v>
      </c>
      <c r="T170" s="1" t="s">
        <v>1013</v>
      </c>
      <c r="U170" s="1" t="s">
        <v>1014</v>
      </c>
      <c r="AA170" t="b">
        <f>IF(OR(S170="Put into core",R170="Core"),"Core")</f>
        <v>0</v>
      </c>
      <c r="AB170" t="s">
        <v>1510</v>
      </c>
    </row>
    <row r="171" spans="1:28" ht="409.6">
      <c r="A171" s="1" t="s">
        <v>170</v>
      </c>
      <c r="B171" s="1" t="s">
        <v>376</v>
      </c>
      <c r="C171" t="s">
        <v>579</v>
      </c>
      <c r="D171" s="2" t="s">
        <v>683</v>
      </c>
      <c r="F171" s="2" t="s">
        <v>688</v>
      </c>
      <c r="H171" s="7" t="s">
        <v>751</v>
      </c>
      <c r="J171" s="2" t="str">
        <f>IF(OR(ISBLANK(F171),ISBLANK(G171)),"NA",IF(F171=G171,"Yes","No"))</f>
        <v>NA</v>
      </c>
      <c r="K171" s="12" t="str">
        <f>IF(AND(F171="Yes",F171=G171),"Yes",IF(AND(F171="No",F171=G171),"No",IF(ISBLANK(E171),"",E171)))</f>
        <v/>
      </c>
      <c r="AA171" t="b">
        <f>IF(OR(S171="Put into core",R171="Core"),"Core")</f>
        <v>0</v>
      </c>
      <c r="AB171" t="s">
        <v>1510</v>
      </c>
    </row>
    <row r="172" spans="1:28" ht="289">
      <c r="A172" s="1" t="s">
        <v>171</v>
      </c>
      <c r="B172" s="1" t="s">
        <v>377</v>
      </c>
      <c r="C172" t="s">
        <v>580</v>
      </c>
      <c r="D172" s="2" t="s">
        <v>683</v>
      </c>
      <c r="F172" s="2" t="s">
        <v>687</v>
      </c>
      <c r="J172" s="2" t="str">
        <f>IF(OR(ISBLANK(F172),ISBLANK(G172)),"NA",IF(F172=G172,"Yes","No"))</f>
        <v>NA</v>
      </c>
      <c r="K172" s="12" t="str">
        <f>IF(AND(F172="Yes",F172=G172),"Yes",IF(AND(F172="No",F172=G172),"No",IF(ISBLANK(E172),"",E172)))</f>
        <v/>
      </c>
      <c r="M172" t="s">
        <v>687</v>
      </c>
      <c r="P172" t="s">
        <v>750</v>
      </c>
      <c r="R172" t="s">
        <v>870</v>
      </c>
      <c r="S172" s="1" t="s">
        <v>910</v>
      </c>
      <c r="T172" s="1" t="s">
        <v>1097</v>
      </c>
      <c r="U172" s="1" t="s">
        <v>1098</v>
      </c>
      <c r="AA172" t="b">
        <f>IF(OR(S172="Put into core",R172="Core"),"Core")</f>
        <v>0</v>
      </c>
      <c r="AB172" t="s">
        <v>1510</v>
      </c>
    </row>
    <row r="173" spans="1:28" ht="289">
      <c r="A173" s="1" t="s">
        <v>172</v>
      </c>
      <c r="B173" s="1" t="s">
        <v>378</v>
      </c>
      <c r="C173" t="s">
        <v>581</v>
      </c>
      <c r="D173" s="2" t="s">
        <v>683</v>
      </c>
      <c r="F173" s="2" t="s">
        <v>687</v>
      </c>
      <c r="H173" s="7" t="s">
        <v>749</v>
      </c>
      <c r="J173" s="2" t="str">
        <f>IF(OR(ISBLANK(F173),ISBLANK(G173)),"NA",IF(F173=G173,"Yes","No"))</f>
        <v>NA</v>
      </c>
      <c r="K173" s="12" t="str">
        <f>IF(AND(F173="Yes",F173=G173),"Yes",IF(AND(F173="No",F173=G173),"No",IF(ISBLANK(E173),"",E173)))</f>
        <v/>
      </c>
      <c r="M173" t="s">
        <v>688</v>
      </c>
      <c r="N173" t="s">
        <v>691</v>
      </c>
      <c r="O173" t="s">
        <v>698</v>
      </c>
      <c r="P173" t="s">
        <v>738</v>
      </c>
      <c r="R173" t="s">
        <v>870</v>
      </c>
      <c r="S173" s="1" t="s">
        <v>910</v>
      </c>
      <c r="T173" s="1" t="s">
        <v>1015</v>
      </c>
      <c r="U173" s="1" t="s">
        <v>1016</v>
      </c>
      <c r="AA173" t="b">
        <f>IF(OR(S173="Put into core",R173="Core"),"Core")</f>
        <v>0</v>
      </c>
      <c r="AB173" t="s">
        <v>1510</v>
      </c>
    </row>
    <row r="174" spans="1:28" ht="340">
      <c r="A174" s="1" t="s">
        <v>173</v>
      </c>
      <c r="B174" s="1" t="s">
        <v>379</v>
      </c>
      <c r="C174" t="s">
        <v>582</v>
      </c>
      <c r="D174" s="2" t="s">
        <v>683</v>
      </c>
      <c r="E174" s="2" t="s">
        <v>688</v>
      </c>
      <c r="F174" s="2" t="s">
        <v>682</v>
      </c>
      <c r="H174" s="7" t="s">
        <v>748</v>
      </c>
      <c r="J174" s="2" t="str">
        <f>IF(OR(ISBLANK(F174),ISBLANK(G174)),"NA",IF(F174=G174,"Yes","No"))</f>
        <v>NA</v>
      </c>
      <c r="K174" s="12" t="str">
        <f>IF(AND(F174="Yes",F174=G174),"Yes",IF(AND(F174="No",F174=G174),"No",IF(ISBLANK(E174),"",E174)))</f>
        <v>No</v>
      </c>
      <c r="AA174" t="b">
        <f>IF(OR(S174="Put into core",R174="Core"),"Core")</f>
        <v>0</v>
      </c>
      <c r="AB174" t="s">
        <v>1510</v>
      </c>
    </row>
    <row r="175" spans="1:28" ht="409.6">
      <c r="A175" s="1" t="s">
        <v>174</v>
      </c>
      <c r="B175" s="1" t="s">
        <v>380</v>
      </c>
      <c r="C175" t="s">
        <v>583</v>
      </c>
      <c r="D175" s="2" t="s">
        <v>683</v>
      </c>
      <c r="F175" s="2" t="s">
        <v>688</v>
      </c>
      <c r="H175" s="7" t="s">
        <v>747</v>
      </c>
      <c r="J175" s="2" t="str">
        <f>IF(OR(ISBLANK(F175),ISBLANK(G175)),"NA",IF(F175=G175,"Yes","No"))</f>
        <v>NA</v>
      </c>
      <c r="K175" s="12" t="str">
        <f>IF(AND(F175="Yes",F175=G175),"Yes",IF(AND(F175="No",F175=G175),"No",IF(ISBLANK(E175),"",E175)))</f>
        <v/>
      </c>
      <c r="AA175" t="b">
        <f>IF(OR(S175="Put into core",R175="Core"),"Core")</f>
        <v>0</v>
      </c>
      <c r="AB175" t="s">
        <v>1510</v>
      </c>
    </row>
    <row r="176" spans="1:28" ht="306">
      <c r="A176" s="1" t="s">
        <v>175</v>
      </c>
      <c r="B176" s="1" t="s">
        <v>381</v>
      </c>
      <c r="C176" t="s">
        <v>584</v>
      </c>
      <c r="D176" s="2" t="s">
        <v>683</v>
      </c>
      <c r="F176" s="2" t="s">
        <v>688</v>
      </c>
      <c r="H176" s="7" t="s">
        <v>745</v>
      </c>
      <c r="J176" s="2" t="str">
        <f>IF(OR(ISBLANK(F176),ISBLANK(G176)),"NA",IF(F176=G176,"Yes","No"))</f>
        <v>NA</v>
      </c>
      <c r="K176" s="12" t="str">
        <f>IF(AND(F176="Yes",F176=G176),"Yes",IF(AND(F176="No",F176=G176),"No",IF(ISBLANK(E176),"",E176)))</f>
        <v/>
      </c>
      <c r="AA176" t="b">
        <f>IF(OR(S176="Put into core",R176="Core"),"Core")</f>
        <v>0</v>
      </c>
      <c r="AB176" t="s">
        <v>1510</v>
      </c>
    </row>
    <row r="177" spans="1:28" ht="289">
      <c r="A177" s="1" t="s">
        <v>176</v>
      </c>
      <c r="B177" s="1" t="s">
        <v>382</v>
      </c>
      <c r="C177" t="s">
        <v>585</v>
      </c>
      <c r="D177" s="2" t="s">
        <v>683</v>
      </c>
      <c r="F177" s="2" t="s">
        <v>688</v>
      </c>
      <c r="H177" s="7" t="s">
        <v>744</v>
      </c>
      <c r="J177" s="2" t="str">
        <f>IF(OR(ISBLANK(F177),ISBLANK(G177)),"NA",IF(F177=G177,"Yes","No"))</f>
        <v>NA</v>
      </c>
      <c r="K177" s="12" t="str">
        <f>IF(AND(F177="Yes",F177=G177),"Yes",IF(AND(F177="No",F177=G177),"No",IF(ISBLANK(E177),"",E177)))</f>
        <v/>
      </c>
      <c r="AA177" t="b">
        <f>IF(OR(S177="Put into core",R177="Core"),"Core")</f>
        <v>0</v>
      </c>
      <c r="AB177" t="s">
        <v>1510</v>
      </c>
    </row>
    <row r="178" spans="1:28" ht="306">
      <c r="A178" s="1" t="s">
        <v>177</v>
      </c>
      <c r="B178" s="1" t="s">
        <v>383</v>
      </c>
      <c r="C178" t="s">
        <v>586</v>
      </c>
      <c r="D178" s="2" t="s">
        <v>683</v>
      </c>
      <c r="F178" s="2" t="s">
        <v>687</v>
      </c>
      <c r="H178" s="7" t="s">
        <v>746</v>
      </c>
      <c r="J178" s="2" t="str">
        <f>IF(OR(ISBLANK(F178),ISBLANK(G178)),"NA",IF(F178=G178,"Yes","No"))</f>
        <v>NA</v>
      </c>
      <c r="K178" s="12" t="str">
        <f>IF(AND(F178="Yes",F178=G178),"Yes",IF(AND(F178="No",F178=G178),"No",IF(ISBLANK(E178),"",E178)))</f>
        <v/>
      </c>
      <c r="M178" t="s">
        <v>688</v>
      </c>
      <c r="N178" t="s">
        <v>691</v>
      </c>
      <c r="O178" t="s">
        <v>696</v>
      </c>
      <c r="R178" t="s">
        <v>870</v>
      </c>
      <c r="S178" s="1" t="s">
        <v>910</v>
      </c>
      <c r="T178" s="1" t="s">
        <v>1017</v>
      </c>
      <c r="U178" s="1" t="s">
        <v>1018</v>
      </c>
      <c r="AA178" t="b">
        <f>IF(OR(S178="Put into core",R178="Core"),"Core")</f>
        <v>0</v>
      </c>
      <c r="AB178" t="s">
        <v>1510</v>
      </c>
    </row>
    <row r="179" spans="1:28" ht="272">
      <c r="A179" s="1" t="s">
        <v>178</v>
      </c>
      <c r="B179" s="1" t="s">
        <v>384</v>
      </c>
      <c r="C179" t="s">
        <v>587</v>
      </c>
      <c r="D179" s="2" t="s">
        <v>683</v>
      </c>
      <c r="F179" s="2" t="s">
        <v>687</v>
      </c>
      <c r="H179" s="7" t="s">
        <v>874</v>
      </c>
      <c r="J179" s="2" t="str">
        <f>IF(OR(ISBLANK(F179),ISBLANK(G179)),"NA",IF(F179=G179,"Yes","No"))</f>
        <v>NA</v>
      </c>
      <c r="K179" s="12" t="str">
        <f>IF(AND(F179="Yes",F179=G179),"Yes",IF(AND(F179="No",F179=G179),"No",IF(ISBLANK(E179),"",E179)))</f>
        <v/>
      </c>
      <c r="M179" t="s">
        <v>688</v>
      </c>
      <c r="N179" t="s">
        <v>691</v>
      </c>
      <c r="O179" t="s">
        <v>696</v>
      </c>
      <c r="R179" t="s">
        <v>870</v>
      </c>
      <c r="S179" s="1" t="s">
        <v>910</v>
      </c>
      <c r="T179" s="1" t="s">
        <v>1019</v>
      </c>
      <c r="U179" s="1" t="s">
        <v>1020</v>
      </c>
      <c r="AA179" t="b">
        <f>IF(OR(S179="Put into core",R179="Core"),"Core")</f>
        <v>0</v>
      </c>
      <c r="AB179" t="s">
        <v>1510</v>
      </c>
    </row>
    <row r="180" spans="1:28" ht="289">
      <c r="A180" s="1" t="s">
        <v>179</v>
      </c>
      <c r="B180" s="1" t="s">
        <v>385</v>
      </c>
      <c r="C180" t="s">
        <v>588</v>
      </c>
      <c r="D180" s="2" t="s">
        <v>683</v>
      </c>
      <c r="F180" s="2" t="s">
        <v>688</v>
      </c>
      <c r="H180" s="7" t="s">
        <v>743</v>
      </c>
      <c r="J180" s="2" t="str">
        <f>IF(OR(ISBLANK(F180),ISBLANK(G180)),"NA",IF(F180=G180,"Yes","No"))</f>
        <v>NA</v>
      </c>
      <c r="K180" s="12" t="str">
        <f>IF(AND(F180="Yes",F180=G180),"Yes",IF(AND(F180="No",F180=G180),"No",IF(ISBLANK(E180),"",E180)))</f>
        <v/>
      </c>
      <c r="AA180" t="b">
        <f>IF(OR(S180="Put into core",R180="Core"),"Core")</f>
        <v>0</v>
      </c>
      <c r="AB180" t="s">
        <v>1510</v>
      </c>
    </row>
    <row r="181" spans="1:28" ht="340">
      <c r="A181" s="1" t="s">
        <v>180</v>
      </c>
      <c r="B181" s="1" t="s">
        <v>386</v>
      </c>
      <c r="C181" t="s">
        <v>589</v>
      </c>
      <c r="D181" s="2" t="s">
        <v>683</v>
      </c>
      <c r="E181" s="2" t="s">
        <v>688</v>
      </c>
      <c r="F181" s="2" t="s">
        <v>682</v>
      </c>
      <c r="H181" s="7" t="s">
        <v>742</v>
      </c>
      <c r="J181" s="2" t="str">
        <f>IF(OR(ISBLANK(F181),ISBLANK(G181)),"NA",IF(F181=G181,"Yes","No"))</f>
        <v>NA</v>
      </c>
      <c r="K181" s="12" t="str">
        <f>IF(AND(F181="Yes",F181=G181),"Yes",IF(AND(F181="No",F181=G181),"No",IF(ISBLANK(E181),"",E181)))</f>
        <v>No</v>
      </c>
      <c r="AA181" t="b">
        <f>IF(OR(S181="Put into core",R181="Core"),"Core")</f>
        <v>0</v>
      </c>
      <c r="AB181" t="s">
        <v>1510</v>
      </c>
    </row>
    <row r="182" spans="1:28" ht="388">
      <c r="A182" s="1" t="s">
        <v>181</v>
      </c>
      <c r="B182" s="1" t="s">
        <v>387</v>
      </c>
      <c r="C182" t="s">
        <v>590</v>
      </c>
      <c r="D182" s="2" t="s">
        <v>683</v>
      </c>
      <c r="E182" s="2" t="s">
        <v>688</v>
      </c>
      <c r="F182" s="2" t="s">
        <v>682</v>
      </c>
      <c r="H182" s="7" t="s">
        <v>741</v>
      </c>
      <c r="J182" s="2" t="str">
        <f>IF(OR(ISBLANK(F182),ISBLANK(G182)),"NA",IF(F182=G182,"Yes","No"))</f>
        <v>NA</v>
      </c>
      <c r="K182" s="12" t="str">
        <f>IF(AND(F182="Yes",F182=G182),"Yes",IF(AND(F182="No",F182=G182),"No",IF(ISBLANK(E182),"",E182)))</f>
        <v>No</v>
      </c>
      <c r="AA182" t="b">
        <f>IF(OR(S182="Put into core",R182="Core"),"Core")</f>
        <v>0</v>
      </c>
      <c r="AB182" t="s">
        <v>1510</v>
      </c>
    </row>
    <row r="183" spans="1:28" ht="323">
      <c r="A183" s="1" t="s">
        <v>182</v>
      </c>
      <c r="B183" s="1" t="s">
        <v>388</v>
      </c>
      <c r="C183" t="s">
        <v>591</v>
      </c>
      <c r="D183" s="2" t="s">
        <v>683</v>
      </c>
      <c r="F183" s="2" t="s">
        <v>687</v>
      </c>
      <c r="J183" s="2" t="str">
        <f>IF(OR(ISBLANK(F183),ISBLANK(G183)),"NA",IF(F183=G183,"Yes","No"))</f>
        <v>NA</v>
      </c>
      <c r="K183" s="12" t="str">
        <f>IF(AND(F183="Yes",F183=G183),"Yes",IF(AND(F183="No",F183=G183),"No",IF(ISBLANK(E183),"",E183)))</f>
        <v/>
      </c>
      <c r="M183" t="s">
        <v>687</v>
      </c>
      <c r="N183" t="s">
        <v>690</v>
      </c>
      <c r="O183" t="s">
        <v>693</v>
      </c>
      <c r="P183" t="s">
        <v>740</v>
      </c>
      <c r="R183" t="s">
        <v>870</v>
      </c>
      <c r="S183" s="1" t="s">
        <v>910</v>
      </c>
      <c r="T183" s="1" t="s">
        <v>1021</v>
      </c>
      <c r="U183" s="1" t="s">
        <v>1022</v>
      </c>
      <c r="AA183" t="b">
        <f>IF(OR(S183="Put into core",R183="Core"),"Core")</f>
        <v>0</v>
      </c>
      <c r="AB183" t="s">
        <v>1510</v>
      </c>
    </row>
    <row r="184" spans="1:28" ht="340">
      <c r="A184" s="1" t="s">
        <v>183</v>
      </c>
      <c r="B184" s="1" t="s">
        <v>389</v>
      </c>
      <c r="C184" t="s">
        <v>592</v>
      </c>
      <c r="D184" s="2" t="s">
        <v>683</v>
      </c>
      <c r="E184" s="2" t="s">
        <v>688</v>
      </c>
      <c r="F184" s="2" t="s">
        <v>682</v>
      </c>
      <c r="H184" s="7" t="s">
        <v>739</v>
      </c>
      <c r="J184" s="2" t="str">
        <f>IF(OR(ISBLANK(F184),ISBLANK(G184)),"NA",IF(F184=G184,"Yes","No"))</f>
        <v>NA</v>
      </c>
      <c r="K184" s="12" t="str">
        <f>IF(AND(F184="Yes",F184=G184),"Yes",IF(AND(F184="No",F184=G184),"No",IF(ISBLANK(E184),"",E184)))</f>
        <v>No</v>
      </c>
      <c r="AA184" t="b">
        <f>IF(OR(S184="Put into core",R184="Core"),"Core")</f>
        <v>0</v>
      </c>
      <c r="AB184" t="s">
        <v>1510</v>
      </c>
    </row>
    <row r="185" spans="1:28" ht="409.6">
      <c r="A185" s="1" t="s">
        <v>184</v>
      </c>
      <c r="B185" s="1" t="s">
        <v>390</v>
      </c>
      <c r="C185" t="s">
        <v>593</v>
      </c>
      <c r="D185" s="2" t="s">
        <v>683</v>
      </c>
      <c r="E185" s="2" t="s">
        <v>688</v>
      </c>
      <c r="F185" s="2" t="s">
        <v>682</v>
      </c>
      <c r="H185" s="7" t="s">
        <v>739</v>
      </c>
      <c r="J185" s="2" t="str">
        <f>IF(OR(ISBLANK(F185),ISBLANK(G185)),"NA",IF(F185=G185,"Yes","No"))</f>
        <v>NA</v>
      </c>
      <c r="K185" s="12" t="str">
        <f>IF(AND(F185="Yes",F185=G185),"Yes",IF(AND(F185="No",F185=G185),"No",IF(ISBLANK(E185),"",E185)))</f>
        <v>No</v>
      </c>
      <c r="AA185" t="b">
        <f>IF(OR(S185="Put into core",R185="Core"),"Core")</f>
        <v>0</v>
      </c>
      <c r="AB185" t="s">
        <v>1510</v>
      </c>
    </row>
    <row r="186" spans="1:28" ht="409.6">
      <c r="A186" s="1" t="s">
        <v>185</v>
      </c>
      <c r="B186" s="1" t="s">
        <v>391</v>
      </c>
      <c r="C186" t="s">
        <v>594</v>
      </c>
      <c r="D186" s="2" t="s">
        <v>683</v>
      </c>
      <c r="F186" s="2" t="s">
        <v>687</v>
      </c>
      <c r="J186" s="2" t="str">
        <f>IF(OR(ISBLANK(F186),ISBLANK(G186)),"NA",IF(F186=G186,"Yes","No"))</f>
        <v>NA</v>
      </c>
      <c r="K186" s="12" t="str">
        <f>IF(AND(F186="Yes",F186=G186),"Yes",IF(AND(F186="No",F186=G186),"No",IF(ISBLANK(E186),"",E186)))</f>
        <v/>
      </c>
      <c r="M186" t="s">
        <v>688</v>
      </c>
      <c r="N186" t="s">
        <v>691</v>
      </c>
      <c r="O186" t="s">
        <v>698</v>
      </c>
      <c r="P186" t="s">
        <v>738</v>
      </c>
      <c r="R186" t="s">
        <v>870</v>
      </c>
      <c r="S186" s="1" t="s">
        <v>910</v>
      </c>
      <c r="T186" s="1" t="s">
        <v>1024</v>
      </c>
      <c r="U186" s="1" t="s">
        <v>1023</v>
      </c>
      <c r="AA186" t="b">
        <f>IF(OR(S186="Put into core",R186="Core"),"Core")</f>
        <v>0</v>
      </c>
      <c r="AB186" t="s">
        <v>1510</v>
      </c>
    </row>
    <row r="187" spans="1:28" ht="289">
      <c r="A187" s="1" t="s">
        <v>186</v>
      </c>
      <c r="B187" s="1" t="s">
        <v>392</v>
      </c>
      <c r="C187" t="s">
        <v>595</v>
      </c>
      <c r="D187" s="2" t="s">
        <v>683</v>
      </c>
      <c r="F187" s="2" t="s">
        <v>688</v>
      </c>
      <c r="H187" s="7" t="s">
        <v>737</v>
      </c>
      <c r="J187" s="2" t="str">
        <f>IF(OR(ISBLANK(F187),ISBLANK(G187)),"NA",IF(F187=G187,"Yes","No"))</f>
        <v>NA</v>
      </c>
      <c r="K187" s="12" t="str">
        <f>IF(AND(F187="Yes",F187=G187),"Yes",IF(AND(F187="No",F187=G187),"No",IF(ISBLANK(E187),"",E187)))</f>
        <v/>
      </c>
      <c r="AA187" t="b">
        <f>IF(OR(S187="Put into core",R187="Core"),"Core")</f>
        <v>0</v>
      </c>
      <c r="AB187" t="s">
        <v>1510</v>
      </c>
    </row>
    <row r="188" spans="1:28" ht="306">
      <c r="A188" s="1" t="s">
        <v>187</v>
      </c>
      <c r="B188" s="1" t="s">
        <v>393</v>
      </c>
      <c r="C188" t="s">
        <v>596</v>
      </c>
      <c r="D188" s="2" t="s">
        <v>683</v>
      </c>
      <c r="F188" s="2" t="s">
        <v>688</v>
      </c>
      <c r="H188" s="7" t="s">
        <v>731</v>
      </c>
      <c r="J188" s="2" t="str">
        <f>IF(OR(ISBLANK(F188),ISBLANK(G188)),"NA",IF(F188=G188,"Yes","No"))</f>
        <v>NA</v>
      </c>
      <c r="K188" s="12" t="str">
        <f>IF(AND(F188="Yes",F188=G188),"Yes",IF(AND(F188="No",F188=G188),"No",IF(ISBLANK(E188),"",E188)))</f>
        <v/>
      </c>
      <c r="AA188" t="b">
        <f>IF(OR(S188="Put into core",R188="Core"),"Core")</f>
        <v>0</v>
      </c>
      <c r="AB188" t="s">
        <v>1510</v>
      </c>
    </row>
    <row r="189" spans="1:28" ht="356">
      <c r="A189" s="1" t="s">
        <v>188</v>
      </c>
      <c r="B189" s="1" t="s">
        <v>394</v>
      </c>
      <c r="C189" t="s">
        <v>597</v>
      </c>
      <c r="D189" s="2" t="s">
        <v>683</v>
      </c>
      <c r="F189" s="2" t="s">
        <v>687</v>
      </c>
      <c r="J189" s="2" t="str">
        <f>IF(OR(ISBLANK(F189),ISBLANK(G189)),"NA",IF(F189=G189,"Yes","No"))</f>
        <v>NA</v>
      </c>
      <c r="K189" s="12" t="str">
        <f>IF(AND(F189="Yes",F189=G189),"Yes",IF(AND(F189="No",F189=G189),"No",IF(ISBLANK(E189),"",E189)))</f>
        <v/>
      </c>
      <c r="M189" t="s">
        <v>688</v>
      </c>
      <c r="N189" t="s">
        <v>691</v>
      </c>
      <c r="O189" t="s">
        <v>697</v>
      </c>
      <c r="R189" t="s">
        <v>870</v>
      </c>
      <c r="S189" s="1" t="s">
        <v>1039</v>
      </c>
      <c r="T189" s="1" t="s">
        <v>1025</v>
      </c>
      <c r="Z189" t="s">
        <v>1141</v>
      </c>
      <c r="AA189" t="b">
        <f>IF(OR(S189="Put into core",R189="Core"),"Core")</f>
        <v>0</v>
      </c>
      <c r="AB189" t="s">
        <v>1510</v>
      </c>
    </row>
    <row r="190" spans="1:28" ht="356">
      <c r="A190" s="1" t="s">
        <v>189</v>
      </c>
      <c r="B190" s="1" t="s">
        <v>395</v>
      </c>
      <c r="C190" t="s">
        <v>598</v>
      </c>
      <c r="D190" s="2" t="s">
        <v>683</v>
      </c>
      <c r="F190" s="2" t="s">
        <v>688</v>
      </c>
      <c r="H190" s="7" t="s">
        <v>736</v>
      </c>
      <c r="J190" s="2" t="str">
        <f>IF(OR(ISBLANK(F190),ISBLANK(G190)),"NA",IF(F190=G190,"Yes","No"))</f>
        <v>NA</v>
      </c>
      <c r="K190" s="12" t="str">
        <f>IF(AND(F190="Yes",F190=G190),"Yes",IF(AND(F190="No",F190=G190),"No",IF(ISBLANK(E190),"",E190)))</f>
        <v/>
      </c>
      <c r="AA190" t="b">
        <f>IF(OR(S190="Put into core",R190="Core"),"Core")</f>
        <v>0</v>
      </c>
      <c r="AB190" t="s">
        <v>1510</v>
      </c>
    </row>
    <row r="191" spans="1:28" ht="356">
      <c r="A191" s="1" t="s">
        <v>190</v>
      </c>
      <c r="B191" s="1" t="s">
        <v>396</v>
      </c>
      <c r="C191" t="s">
        <v>599</v>
      </c>
      <c r="D191" s="2" t="s">
        <v>683</v>
      </c>
      <c r="F191" s="2" t="s">
        <v>688</v>
      </c>
      <c r="H191" s="7" t="s">
        <v>731</v>
      </c>
      <c r="J191" s="2" t="str">
        <f>IF(OR(ISBLANK(F191),ISBLANK(G191)),"NA",IF(F191=G191,"Yes","No"))</f>
        <v>NA</v>
      </c>
      <c r="K191" s="12" t="str">
        <f>IF(AND(F191="Yes",F191=G191),"Yes",IF(AND(F191="No",F191=G191),"No",IF(ISBLANK(E191),"",E191)))</f>
        <v/>
      </c>
      <c r="AA191" t="b">
        <f>IF(OR(S191="Put into core",R191="Core"),"Core")</f>
        <v>0</v>
      </c>
      <c r="AB191" t="s">
        <v>1510</v>
      </c>
    </row>
    <row r="192" spans="1:28" ht="323">
      <c r="A192" s="1" t="s">
        <v>191</v>
      </c>
      <c r="B192" s="1" t="s">
        <v>397</v>
      </c>
      <c r="C192" t="s">
        <v>600</v>
      </c>
      <c r="D192" s="2" t="s">
        <v>683</v>
      </c>
      <c r="F192" s="2" t="s">
        <v>688</v>
      </c>
      <c r="H192" s="7" t="s">
        <v>735</v>
      </c>
      <c r="J192" s="2" t="str">
        <f>IF(OR(ISBLANK(F192),ISBLANK(G192)),"NA",IF(F192=G192,"Yes","No"))</f>
        <v>NA</v>
      </c>
      <c r="K192" s="12" t="str">
        <f>IF(AND(F192="Yes",F192=G192),"Yes",IF(AND(F192="No",F192=G192),"No",IF(ISBLANK(E192),"",E192)))</f>
        <v/>
      </c>
      <c r="AA192" t="b">
        <f>IF(OR(S192="Put into core",R192="Core"),"Core")</f>
        <v>0</v>
      </c>
      <c r="AB192" t="s">
        <v>1510</v>
      </c>
    </row>
    <row r="193" spans="1:28" ht="272">
      <c r="A193" s="1" t="s">
        <v>192</v>
      </c>
      <c r="B193" s="1" t="s">
        <v>398</v>
      </c>
      <c r="C193" t="s">
        <v>601</v>
      </c>
      <c r="D193" s="2" t="s">
        <v>683</v>
      </c>
      <c r="F193" s="2" t="s">
        <v>687</v>
      </c>
      <c r="H193" s="7" t="s">
        <v>734</v>
      </c>
      <c r="J193" s="2" t="str">
        <f>IF(OR(ISBLANK(F193),ISBLANK(G193)),"NA",IF(F193=G193,"Yes","No"))</f>
        <v>NA</v>
      </c>
      <c r="K193" s="12" t="str">
        <f>IF(AND(F193="Yes",F193=G193),"Yes",IF(AND(F193="No",F193=G193),"No",IF(ISBLANK(E193),"",E193)))</f>
        <v/>
      </c>
      <c r="M193" t="s">
        <v>688</v>
      </c>
      <c r="N193" t="s">
        <v>690</v>
      </c>
      <c r="O193" t="s">
        <v>692</v>
      </c>
      <c r="R193" t="s">
        <v>870</v>
      </c>
      <c r="S193" s="1" t="s">
        <v>1039</v>
      </c>
      <c r="T193" s="1" t="s">
        <v>1026</v>
      </c>
      <c r="U193" s="1" t="s">
        <v>1027</v>
      </c>
      <c r="Y193" s="1" t="s">
        <v>1042</v>
      </c>
      <c r="AA193" t="b">
        <f>IF(OR(S193="Put into core",R193="Core"),"Core")</f>
        <v>0</v>
      </c>
      <c r="AB193" t="s">
        <v>1510</v>
      </c>
    </row>
    <row r="194" spans="1:28" ht="388">
      <c r="A194" s="1" t="s">
        <v>193</v>
      </c>
      <c r="B194" s="1" t="s">
        <v>399</v>
      </c>
      <c r="C194" t="s">
        <v>602</v>
      </c>
      <c r="D194" s="2" t="s">
        <v>683</v>
      </c>
      <c r="F194" s="2" t="s">
        <v>688</v>
      </c>
      <c r="H194" s="7" t="s">
        <v>733</v>
      </c>
      <c r="J194" s="2" t="str">
        <f>IF(OR(ISBLANK(F194),ISBLANK(G194)),"NA",IF(F194=G194,"Yes","No"))</f>
        <v>NA</v>
      </c>
      <c r="K194" s="12" t="str">
        <f>IF(AND(F194="Yes",F194=G194),"Yes",IF(AND(F194="No",F194=G194),"No",IF(ISBLANK(E194),"",E194)))</f>
        <v/>
      </c>
      <c r="AA194" t="b">
        <f>IF(OR(S194="Put into core",R194="Core"),"Core")</f>
        <v>0</v>
      </c>
      <c r="AB194" t="s">
        <v>1510</v>
      </c>
    </row>
    <row r="195" spans="1:28" ht="409.6">
      <c r="A195" s="1" t="s">
        <v>194</v>
      </c>
      <c r="B195" s="1" t="s">
        <v>400</v>
      </c>
      <c r="C195" t="s">
        <v>603</v>
      </c>
      <c r="D195" s="2" t="s">
        <v>683</v>
      </c>
      <c r="F195" s="2" t="s">
        <v>688</v>
      </c>
      <c r="H195" s="7" t="s">
        <v>732</v>
      </c>
      <c r="J195" s="2" t="str">
        <f>IF(OR(ISBLANK(F195),ISBLANK(G195)),"NA",IF(F195=G195,"Yes","No"))</f>
        <v>NA</v>
      </c>
      <c r="K195" s="12" t="str">
        <f>IF(AND(F195="Yes",F195=G195),"Yes",IF(AND(F195="No",F195=G195),"No",IF(ISBLANK(E195),"",E195)))</f>
        <v/>
      </c>
      <c r="AA195" t="b">
        <f>IF(OR(S195="Put into core",R195="Core"),"Core")</f>
        <v>0</v>
      </c>
      <c r="AB195" t="s">
        <v>1510</v>
      </c>
    </row>
    <row r="196" spans="1:28" ht="323">
      <c r="A196" s="1" t="s">
        <v>195</v>
      </c>
      <c r="B196" s="1" t="s">
        <v>401</v>
      </c>
      <c r="C196" t="s">
        <v>604</v>
      </c>
      <c r="D196" s="2" t="s">
        <v>683</v>
      </c>
      <c r="F196" s="2" t="s">
        <v>688</v>
      </c>
      <c r="H196" s="7" t="s">
        <v>731</v>
      </c>
      <c r="J196" s="2" t="str">
        <f>IF(OR(ISBLANK(F196),ISBLANK(G196)),"NA",IF(F196=G196,"Yes","No"))</f>
        <v>NA</v>
      </c>
      <c r="K196" s="12" t="str">
        <f>IF(AND(F196="Yes",F196=G196),"Yes",IF(AND(F196="No",F196=G196),"No",IF(ISBLANK(E196),"",E196)))</f>
        <v/>
      </c>
      <c r="AA196" t="b">
        <f>IF(OR(S196="Put into core",R196="Core"),"Core")</f>
        <v>0</v>
      </c>
      <c r="AB196" t="s">
        <v>1510</v>
      </c>
    </row>
    <row r="197" spans="1:28" ht="388">
      <c r="A197" s="1" t="s">
        <v>196</v>
      </c>
      <c r="B197" s="1" t="s">
        <v>402</v>
      </c>
      <c r="C197" t="s">
        <v>605</v>
      </c>
      <c r="D197" s="2" t="s">
        <v>683</v>
      </c>
      <c r="E197" s="2" t="s">
        <v>687</v>
      </c>
      <c r="F197" s="2" t="s">
        <v>682</v>
      </c>
      <c r="H197" s="7" t="s">
        <v>730</v>
      </c>
      <c r="J197" s="2" t="str">
        <f>IF(OR(ISBLANK(F197),ISBLANK(G197)),"NA",IF(F197=G197,"Yes","No"))</f>
        <v>NA</v>
      </c>
      <c r="K197" s="12" t="str">
        <f>IF(AND(F197="Yes",F197=G197),"Yes",IF(AND(F197="No",F197=G197),"No",IF(ISBLANK(E197),"",E197)))</f>
        <v>Yes</v>
      </c>
      <c r="AA197" t="b">
        <f>IF(OR(S197="Put into core",R197="Core"),"Core")</f>
        <v>0</v>
      </c>
      <c r="AB197" t="s">
        <v>1510</v>
      </c>
    </row>
    <row r="198" spans="1:28" ht="255">
      <c r="A198" s="1" t="s">
        <v>197</v>
      </c>
      <c r="B198" s="1" t="s">
        <v>403</v>
      </c>
      <c r="C198" t="s">
        <v>467</v>
      </c>
      <c r="D198" s="2" t="s">
        <v>683</v>
      </c>
      <c r="F198" s="2" t="s">
        <v>688</v>
      </c>
      <c r="H198" s="7" t="s">
        <v>729</v>
      </c>
      <c r="J198" s="2" t="str">
        <f>IF(OR(ISBLANK(F198),ISBLANK(G198)),"NA",IF(F198=G198,"Yes","No"))</f>
        <v>NA</v>
      </c>
      <c r="K198" s="12" t="str">
        <f>IF(AND(F198="Yes",F198=G198),"Yes",IF(AND(F198="No",F198=G198),"No",IF(ISBLANK(E198),"",E198)))</f>
        <v/>
      </c>
      <c r="AA198" t="b">
        <f>IF(OR(S198="Put into core",R198="Core"),"Core")</f>
        <v>0</v>
      </c>
      <c r="AB198" t="s">
        <v>1510</v>
      </c>
    </row>
    <row r="199" spans="1:28" ht="409.6">
      <c r="A199" s="1" t="s">
        <v>198</v>
      </c>
      <c r="B199" s="1" t="s">
        <v>404</v>
      </c>
      <c r="C199" t="s">
        <v>606</v>
      </c>
      <c r="D199" s="2" t="s">
        <v>683</v>
      </c>
      <c r="F199" s="2" t="s">
        <v>687</v>
      </c>
      <c r="J199" s="2" t="str">
        <f>IF(OR(ISBLANK(F199),ISBLANK(G199)),"NA",IF(F199=G199,"Yes","No"))</f>
        <v>NA</v>
      </c>
      <c r="K199" s="12" t="str">
        <f>IF(AND(F199="Yes",F199=G199),"Yes",IF(AND(F199="No",F199=G199),"No",IF(ISBLANK(E199),"",E199)))</f>
        <v/>
      </c>
      <c r="M199" t="s">
        <v>688</v>
      </c>
      <c r="P199" t="s">
        <v>728</v>
      </c>
      <c r="R199" t="s">
        <v>869</v>
      </c>
      <c r="V199" s="1" t="s">
        <v>1089</v>
      </c>
      <c r="W199" t="s">
        <v>912</v>
      </c>
      <c r="X199" t="s">
        <v>1047</v>
      </c>
      <c r="Y199" t="s">
        <v>1090</v>
      </c>
      <c r="AA199" t="str">
        <f>IF(OR(S199="Put into core",R199="Core"),"Core")</f>
        <v>Core</v>
      </c>
      <c r="AB199" t="s">
        <v>1510</v>
      </c>
    </row>
    <row r="200" spans="1:28" ht="306">
      <c r="A200" s="1" t="s">
        <v>199</v>
      </c>
      <c r="B200" s="1" t="s">
        <v>405</v>
      </c>
      <c r="C200" t="s">
        <v>607</v>
      </c>
      <c r="D200" s="2" t="s">
        <v>683</v>
      </c>
      <c r="F200" s="2" t="s">
        <v>688</v>
      </c>
      <c r="H200" s="7" t="s">
        <v>727</v>
      </c>
      <c r="J200" s="2" t="str">
        <f>IF(OR(ISBLANK(F200),ISBLANK(G200)),"NA",IF(F200=G200,"Yes","No"))</f>
        <v>NA</v>
      </c>
      <c r="K200" s="12" t="str">
        <f>IF(AND(F200="Yes",F200=G200),"Yes",IF(AND(F200="No",F200=G200),"No",IF(ISBLANK(E200),"",E200)))</f>
        <v/>
      </c>
      <c r="AA200" t="b">
        <f>IF(OR(S200="Put into core",R200="Core"),"Core")</f>
        <v>0</v>
      </c>
      <c r="AB200" t="s">
        <v>1510</v>
      </c>
    </row>
    <row r="201" spans="1:28" ht="323">
      <c r="A201" s="1" t="s">
        <v>200</v>
      </c>
      <c r="B201" s="1" t="s">
        <v>406</v>
      </c>
      <c r="C201" t="s">
        <v>608</v>
      </c>
      <c r="D201" s="2" t="s">
        <v>683</v>
      </c>
      <c r="F201" s="2" t="s">
        <v>688</v>
      </c>
      <c r="H201" s="7" t="s">
        <v>726</v>
      </c>
      <c r="J201" s="2" t="str">
        <f>IF(OR(ISBLANK(F201),ISBLANK(G201)),"NA",IF(F201=G201,"Yes","No"))</f>
        <v>NA</v>
      </c>
      <c r="K201" s="12" t="str">
        <f>IF(AND(F201="Yes",F201=G201),"Yes",IF(AND(F201="No",F201=G201),"No",IF(ISBLANK(E201),"",E201)))</f>
        <v/>
      </c>
      <c r="AA201" t="b">
        <f>IF(OR(S201="Put into core",R201="Core"),"Core")</f>
        <v>0</v>
      </c>
      <c r="AB201" t="s">
        <v>1510</v>
      </c>
    </row>
    <row r="202" spans="1:28" ht="323">
      <c r="A202" s="1" t="s">
        <v>201</v>
      </c>
      <c r="B202" s="1" t="s">
        <v>407</v>
      </c>
      <c r="C202" t="s">
        <v>609</v>
      </c>
      <c r="D202" s="2" t="s">
        <v>683</v>
      </c>
      <c r="F202" s="2" t="s">
        <v>688</v>
      </c>
      <c r="H202" s="7" t="s">
        <v>725</v>
      </c>
      <c r="J202" s="2" t="str">
        <f>IF(OR(ISBLANK(F202),ISBLANK(G202)),"NA",IF(F202=G202,"Yes","No"))</f>
        <v>NA</v>
      </c>
      <c r="K202" s="12" t="str">
        <f>IF(AND(F202="Yes",F202=G202),"Yes",IF(AND(F202="No",F202=G202),"No",IF(ISBLANK(E202),"",E202)))</f>
        <v/>
      </c>
      <c r="AA202" t="b">
        <f>IF(OR(S202="Put into core",R202="Core"),"Core")</f>
        <v>0</v>
      </c>
      <c r="AB202" t="s">
        <v>1510</v>
      </c>
    </row>
    <row r="203" spans="1:28" ht="356">
      <c r="A203" s="1" t="s">
        <v>202</v>
      </c>
      <c r="B203" s="1" t="s">
        <v>408</v>
      </c>
      <c r="C203" t="s">
        <v>610</v>
      </c>
      <c r="D203" s="2" t="s">
        <v>683</v>
      </c>
      <c r="F203" s="2" t="s">
        <v>687</v>
      </c>
      <c r="H203" s="7" t="s">
        <v>875</v>
      </c>
      <c r="J203" s="2" t="str">
        <f>IF(OR(ISBLANK(F203),ISBLANK(G203)),"NA",IF(F203=G203,"Yes","No"))</f>
        <v>NA</v>
      </c>
      <c r="K203" s="12" t="str">
        <f>IF(AND(F203="Yes",F203=G203),"Yes",IF(AND(F203="No",F203=G203),"No",IF(ISBLANK(E203),"",E203)))</f>
        <v/>
      </c>
      <c r="M203" t="s">
        <v>688</v>
      </c>
      <c r="N203" t="s">
        <v>690</v>
      </c>
      <c r="O203" t="s">
        <v>692</v>
      </c>
      <c r="R203" t="s">
        <v>870</v>
      </c>
      <c r="S203" s="1" t="s">
        <v>910</v>
      </c>
      <c r="T203" s="1" t="s">
        <v>1028</v>
      </c>
      <c r="U203" s="1" t="s">
        <v>1029</v>
      </c>
      <c r="Y203" s="1" t="s">
        <v>1043</v>
      </c>
      <c r="AA203" t="b">
        <f>IF(OR(S203="Put into core",R203="Core"),"Core")</f>
        <v>0</v>
      </c>
      <c r="AB203" t="s">
        <v>1510</v>
      </c>
    </row>
    <row r="204" spans="1:28" ht="388">
      <c r="A204" s="1" t="s">
        <v>203</v>
      </c>
      <c r="B204" s="1" t="s">
        <v>409</v>
      </c>
      <c r="C204" t="s">
        <v>611</v>
      </c>
      <c r="D204" s="2" t="s">
        <v>683</v>
      </c>
      <c r="E204" s="2" t="s">
        <v>688</v>
      </c>
      <c r="F204" s="2" t="s">
        <v>682</v>
      </c>
      <c r="H204" s="7" t="s">
        <v>866</v>
      </c>
      <c r="J204" s="2" t="str">
        <f>IF(OR(ISBLANK(F204),ISBLANK(G204)),"NA",IF(F204=G204,"Yes","No"))</f>
        <v>NA</v>
      </c>
      <c r="K204" s="12" t="str">
        <f>IF(AND(F204="Yes",F204=G204),"Yes",IF(AND(F204="No",F204=G204),"No",IF(ISBLANK(E204),"",E204)))</f>
        <v>No</v>
      </c>
      <c r="AA204" t="b">
        <f>IF(OR(S204="Put into core",R204="Core"),"Core")</f>
        <v>0</v>
      </c>
      <c r="AB204" t="s">
        <v>1510</v>
      </c>
    </row>
    <row r="205" spans="1:28" ht="409.6">
      <c r="A205" s="1" t="s">
        <v>204</v>
      </c>
      <c r="B205" s="1" t="s">
        <v>410</v>
      </c>
      <c r="C205" t="s">
        <v>612</v>
      </c>
      <c r="D205" s="2" t="s">
        <v>683</v>
      </c>
      <c r="F205" s="2" t="s">
        <v>688</v>
      </c>
      <c r="H205" s="7" t="s">
        <v>724</v>
      </c>
      <c r="J205" s="2" t="str">
        <f>IF(OR(ISBLANK(F205),ISBLANK(G205)),"NA",IF(F205=G205,"Yes","No"))</f>
        <v>NA</v>
      </c>
      <c r="K205" s="12" t="str">
        <f>IF(AND(F205="Yes",F205=G205),"Yes",IF(AND(F205="No",F205=G205),"No",IF(ISBLANK(E205),"",E205)))</f>
        <v/>
      </c>
      <c r="AA205" t="b">
        <f>IF(OR(S205="Put into core",R205="Core"),"Core")</f>
        <v>0</v>
      </c>
      <c r="AB205" t="s">
        <v>1510</v>
      </c>
    </row>
    <row r="206" spans="1:28" ht="409.6">
      <c r="A206" s="1" t="s">
        <v>205</v>
      </c>
      <c r="B206" s="1" t="s">
        <v>411</v>
      </c>
      <c r="C206" t="s">
        <v>613</v>
      </c>
      <c r="D206" s="2" t="s">
        <v>683</v>
      </c>
      <c r="F206" s="2" t="s">
        <v>688</v>
      </c>
      <c r="H206" s="7" t="s">
        <v>724</v>
      </c>
      <c r="J206" s="2" t="str">
        <f>IF(OR(ISBLANK(F206),ISBLANK(G206)),"NA",IF(F206=G206,"Yes","No"))</f>
        <v>NA</v>
      </c>
      <c r="K206" s="12" t="str">
        <f>IF(AND(F206="Yes",F206=G206),"Yes",IF(AND(F206="No",F206=G206),"No",IF(ISBLANK(E206),"",E206)))</f>
        <v/>
      </c>
      <c r="AA206" t="b">
        <f>IF(OR(S206="Put into core",R206="Core"),"Core")</f>
        <v>0</v>
      </c>
      <c r="AB206" t="s">
        <v>1510</v>
      </c>
    </row>
    <row r="207" spans="1:28" ht="289">
      <c r="A207" s="30" t="s">
        <v>1219</v>
      </c>
      <c r="B207" s="31" t="s">
        <v>1220</v>
      </c>
      <c r="D207" s="2" t="s">
        <v>683</v>
      </c>
      <c r="F207" s="2" t="s">
        <v>688</v>
      </c>
      <c r="J207" s="2" t="str">
        <f>IF(OR(ISBLANK(F207),ISBLANK(G207)),"NA",IF(F207=G207,"Yes","No"))</f>
        <v>NA</v>
      </c>
      <c r="K207" s="12" t="str">
        <f>IF(AND(F207="Yes",F207=G207),"Yes",IF(AND(F207="No",F207=G207),"No",IF(ISBLANK(E207),"",E207)))</f>
        <v/>
      </c>
      <c r="AA207" t="b">
        <f>IF(OR(S207="Put into core",R207="Core"),"Core")</f>
        <v>0</v>
      </c>
      <c r="AB207" t="s">
        <v>1510</v>
      </c>
    </row>
    <row r="208" spans="1:28" ht="255">
      <c r="A208" s="30" t="s">
        <v>1221</v>
      </c>
      <c r="B208" s="31" t="s">
        <v>1222</v>
      </c>
      <c r="D208" s="2" t="s">
        <v>683</v>
      </c>
      <c r="F208" s="2" t="s">
        <v>688</v>
      </c>
      <c r="J208" s="2" t="str">
        <f>IF(OR(ISBLANK(F208),ISBLANK(G208)),"NA",IF(F208=G208,"Yes","No"))</f>
        <v>NA</v>
      </c>
      <c r="K208" s="12" t="str">
        <f>IF(AND(F208="Yes",F208=G208),"Yes",IF(AND(F208="No",F208=G208),"No",IF(ISBLANK(E208),"",E208)))</f>
        <v/>
      </c>
      <c r="AA208" t="b">
        <f>IF(OR(S208="Put into core",R208="Core"),"Core")</f>
        <v>0</v>
      </c>
      <c r="AB208" t="s">
        <v>1510</v>
      </c>
    </row>
    <row r="209" spans="1:28" ht="404">
      <c r="A209" s="30" t="s">
        <v>1223</v>
      </c>
      <c r="B209" s="31" t="s">
        <v>1224</v>
      </c>
      <c r="D209" s="2" t="s">
        <v>683</v>
      </c>
      <c r="F209" s="2" t="s">
        <v>688</v>
      </c>
      <c r="H209" s="30" t="s">
        <v>1233</v>
      </c>
      <c r="J209" s="2" t="str">
        <f>IF(OR(ISBLANK(F209),ISBLANK(G209)),"NA",IF(F209=G209,"Yes","No"))</f>
        <v>NA</v>
      </c>
      <c r="K209" s="12" t="str">
        <f>IF(AND(F209="Yes",F209=G209),"Yes",IF(AND(F209="No",F209=G209),"No",IF(ISBLANK(E209),"",E209)))</f>
        <v/>
      </c>
      <c r="AA209" t="b">
        <f>IF(OR(S209="Put into core",R209="Core"),"Core")</f>
        <v>0</v>
      </c>
      <c r="AB209" t="s">
        <v>1510</v>
      </c>
    </row>
    <row r="210" spans="1:28" s="3" customFormat="1" ht="356">
      <c r="A210" s="30" t="s">
        <v>1225</v>
      </c>
      <c r="B210" s="31" t="s">
        <v>1226</v>
      </c>
      <c r="D210" s="5" t="s">
        <v>670</v>
      </c>
      <c r="E210" s="2"/>
      <c r="F210" s="2"/>
      <c r="G210" s="2" t="s">
        <v>688</v>
      </c>
      <c r="I210" s="30" t="s">
        <v>1234</v>
      </c>
      <c r="J210" s="2" t="str">
        <f>IF(OR(ISBLANK(F210),ISBLANK(G210)),"NA",IF(F210=G210,"Yes","No"))</f>
        <v>NA</v>
      </c>
      <c r="K210" s="12" t="str">
        <f>IF(AND(F210="Yes",F210=G210),"Yes",IF(AND(F210="No",F210=G210),"No",IF(ISBLANK(E210),"",E210)))</f>
        <v/>
      </c>
      <c r="N210"/>
      <c r="O210"/>
      <c r="P210"/>
      <c r="S210" s="4"/>
      <c r="T210" s="4"/>
      <c r="U210" s="4"/>
      <c r="AA210" t="b">
        <f>IF(OR(S210="Put into core",R210="Core"),"Core")</f>
        <v>0</v>
      </c>
      <c r="AB210" t="s">
        <v>1510</v>
      </c>
    </row>
    <row r="211" spans="1:28" ht="255">
      <c r="A211" s="30" t="s">
        <v>1227</v>
      </c>
      <c r="B211" s="31" t="s">
        <v>1228</v>
      </c>
      <c r="D211" s="2" t="s">
        <v>670</v>
      </c>
      <c r="G211" s="2" t="s">
        <v>688</v>
      </c>
      <c r="I211" s="30" t="s">
        <v>1235</v>
      </c>
      <c r="K211" s="12" t="str">
        <f>IF(AND(F211="Yes",F211=G211),"Yes",IF(AND(F211="No",F211=G211),"No",IF(ISBLANK(E211),"",E211)))</f>
        <v/>
      </c>
      <c r="AA211" t="b">
        <f>IF(OR(S211="Put into core",R211="Core"),"Core")</f>
        <v>0</v>
      </c>
      <c r="AB211" t="s">
        <v>1510</v>
      </c>
    </row>
    <row r="212" spans="1:28" ht="323">
      <c r="A212" s="30" t="s">
        <v>1229</v>
      </c>
      <c r="B212" s="31" t="s">
        <v>1230</v>
      </c>
      <c r="D212" s="2" t="s">
        <v>670</v>
      </c>
      <c r="G212" s="2" t="s">
        <v>688</v>
      </c>
      <c r="I212" s="30" t="s">
        <v>1234</v>
      </c>
      <c r="K212" s="12" t="str">
        <f>IF(AND(F212="Yes",F212=G212),"Yes",IF(AND(F212="No",F212=G212),"No",IF(ISBLANK(E212),"",E212)))</f>
        <v/>
      </c>
      <c r="AA212" t="b">
        <f>IF(OR(S212="Put into core",R212="Core"),"Core")</f>
        <v>0</v>
      </c>
      <c r="AB212" t="s">
        <v>1510</v>
      </c>
    </row>
    <row r="213" spans="1:28" ht="409.6">
      <c r="A213" s="30" t="s">
        <v>1231</v>
      </c>
      <c r="B213" s="31" t="s">
        <v>1232</v>
      </c>
      <c r="D213" s="2" t="s">
        <v>670</v>
      </c>
      <c r="G213" s="2" t="s">
        <v>688</v>
      </c>
      <c r="I213" s="30" t="s">
        <v>1236</v>
      </c>
      <c r="K213" s="12" t="str">
        <f>IF(AND(F213="Yes",F213=G213),"Yes",IF(AND(F213="No",F213=G213),"No",IF(ISBLANK(E213),"",E213)))</f>
        <v/>
      </c>
      <c r="AA213" t="b">
        <f>IF(OR(S213="Put into core",R213="Core"),"Core")</f>
        <v>0</v>
      </c>
      <c r="AB213" t="s">
        <v>1510</v>
      </c>
    </row>
    <row r="214" spans="1:28" ht="404">
      <c r="A214" s="30" t="s">
        <v>1237</v>
      </c>
      <c r="B214" s="31" t="s">
        <v>1238</v>
      </c>
      <c r="C214" s="32" t="s">
        <v>1243</v>
      </c>
      <c r="D214" s="2" t="s">
        <v>683</v>
      </c>
      <c r="F214" s="2" t="s">
        <v>687</v>
      </c>
      <c r="K214" s="12" t="str">
        <f>IF(AND(F214="Yes",F214=G214),"Yes",IF(AND(F214="No",F214=G214),"No",IF(ISBLANK(E214),"",E214)))</f>
        <v/>
      </c>
      <c r="R214" t="s">
        <v>869</v>
      </c>
      <c r="W214" t="s">
        <v>911</v>
      </c>
      <c r="X214" t="s">
        <v>1048</v>
      </c>
      <c r="Y214" s="1" t="s">
        <v>1248</v>
      </c>
      <c r="AA214" t="str">
        <f>IF(OR(S214="Put into core",R214="Core"),"Core")</f>
        <v>Core</v>
      </c>
      <c r="AB214" t="s">
        <v>1510</v>
      </c>
    </row>
    <row r="215" spans="1:28" ht="409.6">
      <c r="A215" s="30" t="s">
        <v>1239</v>
      </c>
      <c r="B215" s="31" t="s">
        <v>1240</v>
      </c>
      <c r="C215" t="s">
        <v>1244</v>
      </c>
      <c r="D215" s="2" t="s">
        <v>683</v>
      </c>
      <c r="F215" s="2" t="s">
        <v>687</v>
      </c>
      <c r="K215" s="12" t="str">
        <f>IF(AND(F215="Yes",F215=G215),"Yes",IF(AND(F215="No",F215=G215),"No",IF(ISBLANK(E215),"",E215)))</f>
        <v/>
      </c>
      <c r="R215" t="s">
        <v>869</v>
      </c>
      <c r="W215" t="s">
        <v>912</v>
      </c>
      <c r="X215" t="s">
        <v>1048</v>
      </c>
      <c r="Y215" t="s">
        <v>1247</v>
      </c>
      <c r="AA215" t="str">
        <f>IF(OR(S215="Put into core",R215="Core"),"Core")</f>
        <v>Core</v>
      </c>
      <c r="AB215" t="s">
        <v>1510</v>
      </c>
    </row>
    <row r="216" spans="1:28" ht="409.6">
      <c r="A216" s="30" t="s">
        <v>1241</v>
      </c>
      <c r="B216" s="31" t="s">
        <v>1242</v>
      </c>
      <c r="C216" t="s">
        <v>1245</v>
      </c>
      <c r="D216" s="2" t="s">
        <v>683</v>
      </c>
      <c r="F216" s="2" t="s">
        <v>687</v>
      </c>
      <c r="K216" s="12" t="str">
        <f>IF(AND(F216="Yes",F216=G216),"Yes",IF(AND(F216="No",F216=G216),"No",IF(ISBLANK(E216),"",E216)))</f>
        <v/>
      </c>
      <c r="R216" t="s">
        <v>869</v>
      </c>
      <c r="W216" t="s">
        <v>912</v>
      </c>
      <c r="X216" t="s">
        <v>1048</v>
      </c>
      <c r="Y216" s="1" t="s">
        <v>1246</v>
      </c>
      <c r="AA216" t="str">
        <f>IF(OR(S216="Put into core",R216="Core"),"Core")</f>
        <v>Core</v>
      </c>
      <c r="AB216" t="s">
        <v>1510</v>
      </c>
    </row>
    <row r="217" spans="1:28">
      <c r="A217" t="s">
        <v>1252</v>
      </c>
      <c r="B217" t="s">
        <v>1257</v>
      </c>
      <c r="C217" t="s">
        <v>1268</v>
      </c>
      <c r="D217" s="2" t="s">
        <v>670</v>
      </c>
      <c r="G217" s="2" t="s">
        <v>688</v>
      </c>
      <c r="K217" s="12" t="str">
        <f>IF(AND(F217="Yes",F217=G217),"Yes",IF(AND(F217="No",F217=G217),"No",IF(ISBLANK(E217),"",E217)))</f>
        <v/>
      </c>
      <c r="AA217" t="b">
        <f>IF(OR(S217="Put into core",R217="Core"),"Core")</f>
        <v>0</v>
      </c>
      <c r="AB217" t="s">
        <v>1510</v>
      </c>
    </row>
    <row r="218" spans="1:28">
      <c r="A218" s="33" t="s">
        <v>1293</v>
      </c>
      <c r="B218" s="34" t="s">
        <v>1294</v>
      </c>
      <c r="D218" t="s">
        <v>683</v>
      </c>
      <c r="E218"/>
      <c r="F218" s="2" t="s">
        <v>687</v>
      </c>
      <c r="G218"/>
      <c r="H218"/>
      <c r="I218"/>
      <c r="J218"/>
      <c r="R218" t="s">
        <v>870</v>
      </c>
      <c r="S218" t="s">
        <v>910</v>
      </c>
      <c r="T218"/>
      <c r="U218"/>
      <c r="AA218" t="b">
        <f>IF(OR(S218="Put into core",R218="Core"),"Core")</f>
        <v>0</v>
      </c>
      <c r="AB218" t="s">
        <v>1275</v>
      </c>
    </row>
    <row r="219" spans="1:28">
      <c r="A219" s="33" t="s">
        <v>1276</v>
      </c>
      <c r="B219" s="34" t="s">
        <v>1277</v>
      </c>
      <c r="C219" t="s">
        <v>1278</v>
      </c>
      <c r="D219" t="s">
        <v>683</v>
      </c>
      <c r="E219"/>
      <c r="F219" s="2" t="s">
        <v>688</v>
      </c>
      <c r="G219"/>
      <c r="H219" t="s">
        <v>1279</v>
      </c>
      <c r="I219"/>
      <c r="J219"/>
      <c r="S219"/>
      <c r="T219"/>
      <c r="U219"/>
      <c r="AA219" t="b">
        <f>IF(OR(S219="Put into core",R219="Core"),"Core")</f>
        <v>0</v>
      </c>
      <c r="AB219" t="s">
        <v>1275</v>
      </c>
    </row>
    <row r="220" spans="1:28">
      <c r="A220" s="33" t="s">
        <v>1369</v>
      </c>
      <c r="B220" s="34" t="s">
        <v>1370</v>
      </c>
      <c r="C220" t="s">
        <v>1371</v>
      </c>
      <c r="D220" t="s">
        <v>683</v>
      </c>
      <c r="E220"/>
      <c r="F220" s="2" t="s">
        <v>687</v>
      </c>
      <c r="G220"/>
      <c r="H220"/>
      <c r="I220"/>
      <c r="J220"/>
      <c r="R220" t="s">
        <v>870</v>
      </c>
      <c r="S220" t="s">
        <v>910</v>
      </c>
      <c r="T220"/>
      <c r="U220"/>
      <c r="AA220" t="b">
        <f>IF(OR(S220="Put into core",R220="Core"),"Core")</f>
        <v>0</v>
      </c>
      <c r="AB220" t="s">
        <v>1275</v>
      </c>
    </row>
    <row r="221" spans="1:28">
      <c r="A221" s="33" t="s">
        <v>1307</v>
      </c>
      <c r="B221" s="34" t="s">
        <v>1308</v>
      </c>
      <c r="C221" t="s">
        <v>1309</v>
      </c>
      <c r="D221" t="s">
        <v>683</v>
      </c>
      <c r="E221"/>
      <c r="F221" s="2" t="s">
        <v>687</v>
      </c>
      <c r="G221"/>
      <c r="H221"/>
      <c r="I221"/>
      <c r="J221"/>
      <c r="R221" t="s">
        <v>870</v>
      </c>
      <c r="S221" t="s">
        <v>910</v>
      </c>
      <c r="T221"/>
      <c r="U221"/>
      <c r="AA221" t="b">
        <f>IF(OR(S221="Put into core",R221="Core"),"Core")</f>
        <v>0</v>
      </c>
      <c r="AB221" t="s">
        <v>1275</v>
      </c>
    </row>
    <row r="222" spans="1:28">
      <c r="A222" s="33" t="s">
        <v>1285</v>
      </c>
      <c r="B222" s="34" t="s">
        <v>1286</v>
      </c>
      <c r="C222" t="s">
        <v>1287</v>
      </c>
      <c r="D222" t="s">
        <v>683</v>
      </c>
      <c r="E222"/>
      <c r="F222" s="2" t="s">
        <v>688</v>
      </c>
      <c r="G222"/>
      <c r="H222" t="s">
        <v>1288</v>
      </c>
      <c r="I222"/>
      <c r="J222"/>
      <c r="S222"/>
      <c r="T222"/>
      <c r="U222"/>
      <c r="AA222" t="b">
        <f>IF(OR(S222="Put into core",R222="Core"),"Core")</f>
        <v>0</v>
      </c>
      <c r="AB222" t="s">
        <v>1275</v>
      </c>
    </row>
    <row r="223" spans="1:28">
      <c r="A223" s="33" t="s">
        <v>1289</v>
      </c>
      <c r="B223" s="34" t="s">
        <v>1290</v>
      </c>
      <c r="C223" t="s">
        <v>1291</v>
      </c>
      <c r="D223" t="s">
        <v>683</v>
      </c>
      <c r="E223"/>
      <c r="F223" s="2" t="s">
        <v>688</v>
      </c>
      <c r="G223"/>
      <c r="H223" t="s">
        <v>1292</v>
      </c>
      <c r="I223"/>
      <c r="J223"/>
      <c r="S223"/>
      <c r="T223"/>
      <c r="U223"/>
      <c r="AA223" t="b">
        <f>IF(OR(S223="Put into core",R223="Core"),"Core")</f>
        <v>0</v>
      </c>
      <c r="AB223" t="s">
        <v>1275</v>
      </c>
    </row>
    <row r="224" spans="1:28">
      <c r="A224" s="33" t="s">
        <v>1282</v>
      </c>
      <c r="B224" s="34" t="s">
        <v>1283</v>
      </c>
      <c r="C224" t="s">
        <v>1284</v>
      </c>
      <c r="D224" t="s">
        <v>683</v>
      </c>
      <c r="E224"/>
      <c r="F224" s="2" t="s">
        <v>687</v>
      </c>
      <c r="G224"/>
      <c r="H224"/>
      <c r="I224"/>
      <c r="J224"/>
      <c r="R224" t="s">
        <v>869</v>
      </c>
      <c r="S224"/>
      <c r="T224"/>
      <c r="U224"/>
      <c r="W224" t="s">
        <v>912</v>
      </c>
      <c r="X224" t="s">
        <v>691</v>
      </c>
      <c r="AA224" t="str">
        <f>IF(OR(S224="Put into core",R224="Core"),"Core")</f>
        <v>Core</v>
      </c>
      <c r="AB224" t="s">
        <v>1275</v>
      </c>
    </row>
    <row r="225" spans="1:28">
      <c r="A225" s="33" t="s">
        <v>1295</v>
      </c>
      <c r="B225" s="34" t="s">
        <v>1296</v>
      </c>
      <c r="C225" t="s">
        <v>1297</v>
      </c>
      <c r="D225" t="s">
        <v>683</v>
      </c>
      <c r="E225"/>
      <c r="F225" s="2" t="s">
        <v>688</v>
      </c>
      <c r="G225"/>
      <c r="H225" t="s">
        <v>1298</v>
      </c>
      <c r="I225"/>
      <c r="J225"/>
      <c r="S225"/>
      <c r="T225"/>
      <c r="U225"/>
      <c r="AA225" t="b">
        <f>IF(OR(S225="Put into core",R225="Core"),"Core")</f>
        <v>0</v>
      </c>
      <c r="AB225" t="s">
        <v>1275</v>
      </c>
    </row>
    <row r="226" spans="1:28">
      <c r="A226" s="33" t="s">
        <v>1273</v>
      </c>
      <c r="B226" s="34" t="s">
        <v>1274</v>
      </c>
      <c r="D226" t="s">
        <v>683</v>
      </c>
      <c r="E226"/>
      <c r="F226" s="2" t="s">
        <v>687</v>
      </c>
      <c r="G226"/>
      <c r="H226"/>
      <c r="I226"/>
      <c r="J226"/>
      <c r="R226" t="s">
        <v>869</v>
      </c>
      <c r="S226"/>
      <c r="T226"/>
      <c r="U226"/>
      <c r="W226" t="s">
        <v>912</v>
      </c>
      <c r="X226" t="s">
        <v>691</v>
      </c>
      <c r="AA226" t="str">
        <f>IF(OR(S226="Put into core",R226="Core"),"Core")</f>
        <v>Core</v>
      </c>
      <c r="AB226" t="s">
        <v>1275</v>
      </c>
    </row>
    <row r="227" spans="1:28">
      <c r="A227" s="33" t="s">
        <v>1301</v>
      </c>
      <c r="B227" s="34" t="s">
        <v>1302</v>
      </c>
      <c r="C227" t="s">
        <v>1303</v>
      </c>
      <c r="D227" t="s">
        <v>683</v>
      </c>
      <c r="E227"/>
      <c r="F227" s="2" t="s">
        <v>688</v>
      </c>
      <c r="G227"/>
      <c r="H227" t="s">
        <v>1292</v>
      </c>
      <c r="I227"/>
      <c r="J227"/>
      <c r="S227"/>
      <c r="T227"/>
      <c r="U227"/>
      <c r="AA227" t="b">
        <f>IF(OR(S227="Put into core",R227="Core"),"Core")</f>
        <v>0</v>
      </c>
      <c r="AB227" t="s">
        <v>1275</v>
      </c>
    </row>
    <row r="228" spans="1:28">
      <c r="A228" s="33" t="s">
        <v>1304</v>
      </c>
      <c r="B228" s="34" t="s">
        <v>1305</v>
      </c>
      <c r="C228" t="s">
        <v>1306</v>
      </c>
      <c r="D228" t="s">
        <v>683</v>
      </c>
      <c r="E228"/>
      <c r="F228" s="2" t="s">
        <v>688</v>
      </c>
      <c r="G228"/>
      <c r="H228" t="s">
        <v>1292</v>
      </c>
      <c r="I228"/>
      <c r="J228"/>
      <c r="S228"/>
      <c r="T228"/>
      <c r="U228"/>
      <c r="AA228" t="b">
        <f>IF(OR(S228="Put into core",R228="Core"),"Core")</f>
        <v>0</v>
      </c>
      <c r="AB228" t="s">
        <v>1275</v>
      </c>
    </row>
    <row r="229" spans="1:28">
      <c r="A229" s="33" t="s">
        <v>1477</v>
      </c>
      <c r="B229" s="34" t="s">
        <v>1478</v>
      </c>
      <c r="D229" t="s">
        <v>683</v>
      </c>
      <c r="E229"/>
      <c r="F229" s="2" t="s">
        <v>687</v>
      </c>
      <c r="G229"/>
      <c r="H229" s="37" t="s">
        <v>1511</v>
      </c>
      <c r="I229"/>
      <c r="J229"/>
      <c r="R229" t="s">
        <v>870</v>
      </c>
      <c r="S229" t="s">
        <v>910</v>
      </c>
      <c r="T229"/>
      <c r="U229"/>
      <c r="AA229" t="b">
        <f>IF(OR(S229="Put into core",R229="Core"),"Core")</f>
        <v>0</v>
      </c>
      <c r="AB229" t="s">
        <v>1275</v>
      </c>
    </row>
    <row r="230" spans="1:28">
      <c r="A230" s="33" t="s">
        <v>1310</v>
      </c>
      <c r="B230" s="34" t="s">
        <v>1311</v>
      </c>
      <c r="D230" t="s">
        <v>683</v>
      </c>
      <c r="E230"/>
      <c r="F230" s="2" t="s">
        <v>688</v>
      </c>
      <c r="G230"/>
      <c r="H230" t="s">
        <v>1312</v>
      </c>
      <c r="I230"/>
      <c r="J230"/>
      <c r="S230"/>
      <c r="T230"/>
      <c r="U230"/>
      <c r="AA230" t="b">
        <f>IF(OR(S230="Put into core",R230="Core"),"Core")</f>
        <v>0</v>
      </c>
      <c r="AB230" t="s">
        <v>1275</v>
      </c>
    </row>
    <row r="231" spans="1:28">
      <c r="A231" s="33" t="s">
        <v>1313</v>
      </c>
      <c r="B231" s="34" t="s">
        <v>1314</v>
      </c>
      <c r="C231" t="s">
        <v>1315</v>
      </c>
      <c r="D231" t="s">
        <v>683</v>
      </c>
      <c r="E231"/>
      <c r="F231" s="2" t="s">
        <v>688</v>
      </c>
      <c r="G231"/>
      <c r="H231" t="s">
        <v>1298</v>
      </c>
      <c r="I231"/>
      <c r="J231"/>
      <c r="S231"/>
      <c r="T231"/>
      <c r="U231"/>
      <c r="AA231" t="b">
        <f>IF(OR(S231="Put into core",R231="Core"),"Core")</f>
        <v>0</v>
      </c>
      <c r="AB231" t="s">
        <v>1275</v>
      </c>
    </row>
    <row r="232" spans="1:28">
      <c r="A232" s="33" t="s">
        <v>1316</v>
      </c>
      <c r="B232" s="34" t="s">
        <v>1317</v>
      </c>
      <c r="D232" t="s">
        <v>683</v>
      </c>
      <c r="E232"/>
      <c r="F232" s="2" t="s">
        <v>688</v>
      </c>
      <c r="G232"/>
      <c r="H232" t="s">
        <v>1312</v>
      </c>
      <c r="I232"/>
      <c r="J232"/>
      <c r="S232"/>
      <c r="T232"/>
      <c r="U232"/>
      <c r="AA232" t="b">
        <f>IF(OR(S232="Put into core",R232="Core"),"Core")</f>
        <v>0</v>
      </c>
      <c r="AB232" t="s">
        <v>1275</v>
      </c>
    </row>
    <row r="233" spans="1:28">
      <c r="A233" s="33" t="s">
        <v>1318</v>
      </c>
      <c r="B233" s="34" t="s">
        <v>1319</v>
      </c>
      <c r="C233" t="s">
        <v>1320</v>
      </c>
      <c r="D233" t="s">
        <v>683</v>
      </c>
      <c r="E233"/>
      <c r="F233" s="2" t="s">
        <v>688</v>
      </c>
      <c r="G233"/>
      <c r="H233" t="s">
        <v>1298</v>
      </c>
      <c r="I233"/>
      <c r="J233"/>
      <c r="S233"/>
      <c r="T233"/>
      <c r="U233"/>
      <c r="AA233" t="b">
        <f>IF(OR(S233="Put into core",R233="Core"),"Core")</f>
        <v>0</v>
      </c>
      <c r="AB233" t="s">
        <v>1275</v>
      </c>
    </row>
    <row r="234" spans="1:28">
      <c r="A234" s="33" t="s">
        <v>1359</v>
      </c>
      <c r="B234" s="34" t="s">
        <v>1360</v>
      </c>
      <c r="C234" t="s">
        <v>1361</v>
      </c>
      <c r="D234" t="s">
        <v>683</v>
      </c>
      <c r="E234"/>
      <c r="F234" s="2" t="s">
        <v>687</v>
      </c>
      <c r="G234"/>
      <c r="H234"/>
      <c r="I234"/>
      <c r="J234"/>
      <c r="R234" t="s">
        <v>870</v>
      </c>
      <c r="S234" t="s">
        <v>1039</v>
      </c>
      <c r="T234"/>
      <c r="U234"/>
      <c r="AA234" t="b">
        <f>IF(OR(S234="Put into core",R234="Core"),"Core")</f>
        <v>0</v>
      </c>
      <c r="AB234" t="s">
        <v>1275</v>
      </c>
    </row>
    <row r="235" spans="1:28">
      <c r="A235" s="33" t="s">
        <v>1324</v>
      </c>
      <c r="B235" s="34" t="s">
        <v>1325</v>
      </c>
      <c r="C235" t="s">
        <v>1326</v>
      </c>
      <c r="D235" t="s">
        <v>683</v>
      </c>
      <c r="E235"/>
      <c r="F235" s="2" t="s">
        <v>688</v>
      </c>
      <c r="G235"/>
      <c r="H235" t="s">
        <v>1298</v>
      </c>
      <c r="I235"/>
      <c r="J235"/>
      <c r="S235"/>
      <c r="T235"/>
      <c r="U235"/>
      <c r="AA235" t="b">
        <f>IF(OR(S235="Put into core",R235="Core"),"Core")</f>
        <v>0</v>
      </c>
      <c r="AB235" t="s">
        <v>1275</v>
      </c>
    </row>
    <row r="236" spans="1:28">
      <c r="A236" s="33" t="s">
        <v>1328</v>
      </c>
      <c r="B236" s="34" t="s">
        <v>1329</v>
      </c>
      <c r="C236" t="s">
        <v>1330</v>
      </c>
      <c r="D236" t="s">
        <v>683</v>
      </c>
      <c r="E236"/>
      <c r="F236" s="2" t="s">
        <v>688</v>
      </c>
      <c r="G236"/>
      <c r="H236" t="s">
        <v>1331</v>
      </c>
      <c r="I236"/>
      <c r="J236"/>
      <c r="S236"/>
      <c r="T236"/>
      <c r="U236"/>
      <c r="AA236" t="b">
        <f>IF(OR(S236="Put into core",R236="Core"),"Core")</f>
        <v>0</v>
      </c>
      <c r="AB236" t="s">
        <v>1275</v>
      </c>
    </row>
    <row r="237" spans="1:28">
      <c r="A237" s="33" t="s">
        <v>1332</v>
      </c>
      <c r="B237" s="34" t="s">
        <v>1333</v>
      </c>
      <c r="C237" t="s">
        <v>1334</v>
      </c>
      <c r="D237" t="s">
        <v>683</v>
      </c>
      <c r="E237"/>
      <c r="F237" s="2" t="s">
        <v>688</v>
      </c>
      <c r="G237"/>
      <c r="H237" t="s">
        <v>1298</v>
      </c>
      <c r="I237"/>
      <c r="J237"/>
      <c r="S237"/>
      <c r="T237"/>
      <c r="U237"/>
      <c r="AA237" t="b">
        <f>IF(OR(S237="Put into core",R237="Core"),"Core")</f>
        <v>0</v>
      </c>
      <c r="AB237" t="s">
        <v>1275</v>
      </c>
    </row>
    <row r="238" spans="1:28">
      <c r="A238" s="33" t="s">
        <v>1335</v>
      </c>
      <c r="B238" s="34" t="s">
        <v>1336</v>
      </c>
      <c r="C238" t="s">
        <v>1337</v>
      </c>
      <c r="D238" t="s">
        <v>683</v>
      </c>
      <c r="E238"/>
      <c r="F238" s="2" t="s">
        <v>688</v>
      </c>
      <c r="G238"/>
      <c r="H238" t="s">
        <v>1338</v>
      </c>
      <c r="I238"/>
      <c r="J238"/>
      <c r="S238"/>
      <c r="T238"/>
      <c r="U238"/>
      <c r="AA238" t="b">
        <f>IF(OR(S238="Put into core",R238="Core"),"Core")</f>
        <v>0</v>
      </c>
      <c r="AB238" t="s">
        <v>1275</v>
      </c>
    </row>
    <row r="239" spans="1:28">
      <c r="A239" s="33" t="s">
        <v>1339</v>
      </c>
      <c r="B239" s="34" t="s">
        <v>1340</v>
      </c>
      <c r="C239" t="s">
        <v>1341</v>
      </c>
      <c r="D239" t="s">
        <v>683</v>
      </c>
      <c r="E239"/>
      <c r="F239" s="2" t="s">
        <v>688</v>
      </c>
      <c r="G239"/>
      <c r="H239" t="s">
        <v>1338</v>
      </c>
      <c r="I239"/>
      <c r="J239"/>
      <c r="S239"/>
      <c r="T239"/>
      <c r="U239"/>
      <c r="AA239" t="b">
        <f>IF(OR(S239="Put into core",R239="Core"),"Core")</f>
        <v>0</v>
      </c>
      <c r="AB239" t="s">
        <v>1275</v>
      </c>
    </row>
    <row r="240" spans="1:28">
      <c r="A240" s="33" t="s">
        <v>1342</v>
      </c>
      <c r="B240" s="34" t="s">
        <v>1343</v>
      </c>
      <c r="D240" t="s">
        <v>683</v>
      </c>
      <c r="E240"/>
      <c r="F240" s="2" t="s">
        <v>688</v>
      </c>
      <c r="G240"/>
      <c r="H240" t="s">
        <v>1338</v>
      </c>
      <c r="I240"/>
      <c r="J240"/>
      <c r="S240"/>
      <c r="T240"/>
      <c r="U240"/>
      <c r="AA240" t="b">
        <f>IF(OR(S240="Put into core",R240="Core"),"Core")</f>
        <v>0</v>
      </c>
      <c r="AB240" t="s">
        <v>1275</v>
      </c>
    </row>
    <row r="241" spans="1:28">
      <c r="A241" s="33" t="s">
        <v>1344</v>
      </c>
      <c r="B241" s="34" t="s">
        <v>1345</v>
      </c>
      <c r="C241" t="s">
        <v>1346</v>
      </c>
      <c r="D241" t="s">
        <v>683</v>
      </c>
      <c r="E241"/>
      <c r="F241" s="2" t="s">
        <v>688</v>
      </c>
      <c r="G241"/>
      <c r="H241" t="s">
        <v>1338</v>
      </c>
      <c r="I241"/>
      <c r="J241"/>
      <c r="S241"/>
      <c r="T241"/>
      <c r="U241"/>
      <c r="AA241" t="b">
        <f>IF(OR(S241="Put into core",R241="Core"),"Core")</f>
        <v>0</v>
      </c>
      <c r="AB241" t="s">
        <v>1275</v>
      </c>
    </row>
    <row r="242" spans="1:28">
      <c r="A242" s="33" t="s">
        <v>1347</v>
      </c>
      <c r="B242" s="34" t="s">
        <v>1348</v>
      </c>
      <c r="C242" t="s">
        <v>1349</v>
      </c>
      <c r="D242" t="s">
        <v>683</v>
      </c>
      <c r="E242"/>
      <c r="F242" s="2" t="s">
        <v>688</v>
      </c>
      <c r="G242"/>
      <c r="H242" t="s">
        <v>1338</v>
      </c>
      <c r="I242"/>
      <c r="J242"/>
      <c r="S242"/>
      <c r="T242"/>
      <c r="U242"/>
      <c r="AA242" t="b">
        <f>IF(OR(S242="Put into core",R242="Core"),"Core")</f>
        <v>0</v>
      </c>
      <c r="AB242" t="s">
        <v>1275</v>
      </c>
    </row>
    <row r="243" spans="1:28">
      <c r="A243" s="33" t="s">
        <v>1350</v>
      </c>
      <c r="B243" s="34" t="s">
        <v>1351</v>
      </c>
      <c r="C243" t="s">
        <v>1352</v>
      </c>
      <c r="D243" t="s">
        <v>683</v>
      </c>
      <c r="E243"/>
      <c r="F243" s="2" t="s">
        <v>688</v>
      </c>
      <c r="G243"/>
      <c r="H243" t="s">
        <v>1312</v>
      </c>
      <c r="I243"/>
      <c r="J243"/>
      <c r="S243"/>
      <c r="T243"/>
      <c r="U243"/>
      <c r="AA243" t="b">
        <f>IF(OR(S243="Put into core",R243="Core"),"Core")</f>
        <v>0</v>
      </c>
      <c r="AB243" t="s">
        <v>1275</v>
      </c>
    </row>
    <row r="244" spans="1:28">
      <c r="A244" s="33" t="s">
        <v>1353</v>
      </c>
      <c r="B244" s="34" t="s">
        <v>1354</v>
      </c>
      <c r="C244" t="s">
        <v>1355</v>
      </c>
      <c r="D244" t="s">
        <v>683</v>
      </c>
      <c r="E244"/>
      <c r="F244" s="2" t="s">
        <v>688</v>
      </c>
      <c r="G244"/>
      <c r="H244" t="s">
        <v>1312</v>
      </c>
      <c r="I244"/>
      <c r="J244"/>
      <c r="S244"/>
      <c r="T244"/>
      <c r="U244"/>
      <c r="AA244" t="b">
        <f>IF(OR(S244="Put into core",R244="Core"),"Core")</f>
        <v>0</v>
      </c>
      <c r="AB244" t="s">
        <v>1275</v>
      </c>
    </row>
    <row r="245" spans="1:28">
      <c r="A245" s="33" t="s">
        <v>1356</v>
      </c>
      <c r="B245" s="34" t="s">
        <v>1357</v>
      </c>
      <c r="C245" t="s">
        <v>1358</v>
      </c>
      <c r="D245" t="s">
        <v>683</v>
      </c>
      <c r="E245"/>
      <c r="F245" s="2" t="s">
        <v>688</v>
      </c>
      <c r="G245"/>
      <c r="H245" t="s">
        <v>1331</v>
      </c>
      <c r="I245"/>
      <c r="J245"/>
      <c r="S245"/>
      <c r="T245"/>
      <c r="U245"/>
      <c r="AA245" t="b">
        <f>IF(OR(S245="Put into core",R245="Core"),"Core")</f>
        <v>0</v>
      </c>
      <c r="AB245" t="s">
        <v>1275</v>
      </c>
    </row>
    <row r="246" spans="1:28">
      <c r="A246" s="33" t="s">
        <v>1379</v>
      </c>
      <c r="B246" s="34" t="s">
        <v>1380</v>
      </c>
      <c r="C246" t="s">
        <v>1381</v>
      </c>
      <c r="D246" t="s">
        <v>683</v>
      </c>
      <c r="E246"/>
      <c r="F246" s="2" t="s">
        <v>687</v>
      </c>
      <c r="G246"/>
      <c r="H246"/>
      <c r="I246"/>
      <c r="J246"/>
      <c r="R246" t="s">
        <v>870</v>
      </c>
      <c r="S246" t="s">
        <v>1039</v>
      </c>
      <c r="T246"/>
      <c r="U246"/>
      <c r="AA246" t="b">
        <f>IF(OR(S246="Put into core",R246="Core"),"Core")</f>
        <v>0</v>
      </c>
      <c r="AB246" t="s">
        <v>1275</v>
      </c>
    </row>
    <row r="247" spans="1:28">
      <c r="A247" s="33" t="s">
        <v>1362</v>
      </c>
      <c r="B247" s="34" t="s">
        <v>1363</v>
      </c>
      <c r="C247" t="s">
        <v>1364</v>
      </c>
      <c r="D247" t="s">
        <v>683</v>
      </c>
      <c r="E247"/>
      <c r="F247" s="2" t="s">
        <v>688</v>
      </c>
      <c r="G247"/>
      <c r="H247" t="s">
        <v>1365</v>
      </c>
      <c r="I247"/>
      <c r="J247"/>
      <c r="S247"/>
      <c r="T247"/>
      <c r="U247"/>
      <c r="AA247" t="b">
        <f>IF(OR(S247="Put into core",R247="Core"),"Core")</f>
        <v>0</v>
      </c>
      <c r="AB247" t="s">
        <v>1275</v>
      </c>
    </row>
    <row r="248" spans="1:28">
      <c r="A248" s="33" t="s">
        <v>1366</v>
      </c>
      <c r="B248" s="34" t="s">
        <v>1367</v>
      </c>
      <c r="C248" t="s">
        <v>1368</v>
      </c>
      <c r="D248" t="s">
        <v>683</v>
      </c>
      <c r="E248"/>
      <c r="F248" s="2" t="s">
        <v>688</v>
      </c>
      <c r="G248"/>
      <c r="H248" t="s">
        <v>1338</v>
      </c>
      <c r="I248"/>
      <c r="J248"/>
      <c r="S248"/>
      <c r="T248"/>
      <c r="U248"/>
      <c r="AA248" t="b">
        <f>IF(OR(S248="Put into core",R248="Core"),"Core")</f>
        <v>0</v>
      </c>
      <c r="AB248" t="s">
        <v>1275</v>
      </c>
    </row>
    <row r="249" spans="1:28">
      <c r="A249" s="33" t="s">
        <v>1498</v>
      </c>
      <c r="B249" s="34" t="s">
        <v>1499</v>
      </c>
      <c r="C249" t="s">
        <v>1500</v>
      </c>
      <c r="D249" t="s">
        <v>683</v>
      </c>
      <c r="E249"/>
      <c r="F249" s="2" t="s">
        <v>687</v>
      </c>
      <c r="G249"/>
      <c r="H249"/>
      <c r="I249"/>
      <c r="J249"/>
      <c r="R249" t="s">
        <v>870</v>
      </c>
      <c r="S249" t="s">
        <v>910</v>
      </c>
      <c r="T249"/>
      <c r="U249"/>
      <c r="AA249" t="b">
        <f>IF(OR(S249="Put into core",R249="Core"),"Core")</f>
        <v>0</v>
      </c>
      <c r="AB249" t="s">
        <v>1275</v>
      </c>
    </row>
    <row r="250" spans="1:28">
      <c r="A250" s="33" t="s">
        <v>1372</v>
      </c>
      <c r="B250" s="34" t="s">
        <v>1373</v>
      </c>
      <c r="C250" t="s">
        <v>1374</v>
      </c>
      <c r="D250" t="s">
        <v>683</v>
      </c>
      <c r="E250"/>
      <c r="F250" s="2" t="s">
        <v>688</v>
      </c>
      <c r="G250"/>
      <c r="H250" t="s">
        <v>1375</v>
      </c>
      <c r="I250"/>
      <c r="J250"/>
      <c r="S250"/>
      <c r="T250"/>
      <c r="U250"/>
      <c r="AA250" t="b">
        <f>IF(OR(S250="Put into core",R250="Core"),"Core")</f>
        <v>0</v>
      </c>
      <c r="AB250" t="s">
        <v>1275</v>
      </c>
    </row>
    <row r="251" spans="1:28">
      <c r="A251" s="33" t="s">
        <v>1376</v>
      </c>
      <c r="B251" s="34" t="s">
        <v>1377</v>
      </c>
      <c r="C251" t="s">
        <v>1378</v>
      </c>
      <c r="D251" t="s">
        <v>683</v>
      </c>
      <c r="E251"/>
      <c r="F251" s="2" t="s">
        <v>688</v>
      </c>
      <c r="G251"/>
      <c r="H251" t="s">
        <v>1338</v>
      </c>
      <c r="I251"/>
      <c r="J251"/>
      <c r="S251"/>
      <c r="T251"/>
      <c r="U251"/>
      <c r="AA251" t="b">
        <f>IF(OR(S251="Put into core",R251="Core"),"Core")</f>
        <v>0</v>
      </c>
      <c r="AB251" t="s">
        <v>1275</v>
      </c>
    </row>
    <row r="252" spans="1:28">
      <c r="A252" s="33" t="s">
        <v>1299</v>
      </c>
      <c r="B252" s="34" t="s">
        <v>1300</v>
      </c>
      <c r="D252" t="s">
        <v>683</v>
      </c>
      <c r="E252"/>
      <c r="F252" s="2" t="s">
        <v>687</v>
      </c>
      <c r="G252"/>
      <c r="H252"/>
      <c r="I252"/>
      <c r="J252"/>
      <c r="R252" t="s">
        <v>870</v>
      </c>
      <c r="S252" t="s">
        <v>1039</v>
      </c>
      <c r="T252"/>
      <c r="U252"/>
      <c r="AA252" t="b">
        <f>IF(OR(S252="Put into core",R252="Core"),"Core")</f>
        <v>0</v>
      </c>
      <c r="AB252" t="s">
        <v>1275</v>
      </c>
    </row>
    <row r="253" spans="1:28">
      <c r="A253" s="33" t="s">
        <v>1145</v>
      </c>
      <c r="B253" s="34" t="s">
        <v>1482</v>
      </c>
      <c r="C253" t="s">
        <v>1483</v>
      </c>
      <c r="D253" t="s">
        <v>683</v>
      </c>
      <c r="E253"/>
      <c r="F253" s="2" t="s">
        <v>687</v>
      </c>
      <c r="G253"/>
      <c r="H253"/>
      <c r="I253"/>
      <c r="J253"/>
      <c r="R253" t="s">
        <v>869</v>
      </c>
      <c r="S253"/>
      <c r="T253"/>
      <c r="U253"/>
      <c r="W253" t="s">
        <v>912</v>
      </c>
      <c r="X253" t="s">
        <v>691</v>
      </c>
      <c r="AA253" t="str">
        <f>IF(OR(S253="Put into core",R253="Core"),"Core")</f>
        <v>Core</v>
      </c>
      <c r="AB253" t="s">
        <v>1275</v>
      </c>
    </row>
    <row r="254" spans="1:28">
      <c r="A254" s="33" t="s">
        <v>1385</v>
      </c>
      <c r="B254" s="34" t="s">
        <v>1386</v>
      </c>
      <c r="C254" t="s">
        <v>1387</v>
      </c>
      <c r="D254" t="s">
        <v>683</v>
      </c>
      <c r="E254"/>
      <c r="F254" s="2" t="s">
        <v>688</v>
      </c>
      <c r="G254"/>
      <c r="H254" t="s">
        <v>1388</v>
      </c>
      <c r="I254"/>
      <c r="J254"/>
      <c r="S254"/>
      <c r="T254"/>
      <c r="U254"/>
      <c r="AA254" t="b">
        <f>IF(OR(S254="Put into core",R254="Core"),"Core")</f>
        <v>0</v>
      </c>
      <c r="AB254" t="s">
        <v>1275</v>
      </c>
    </row>
    <row r="255" spans="1:28">
      <c r="A255" s="33" t="s">
        <v>1389</v>
      </c>
      <c r="B255" s="34" t="s">
        <v>1390</v>
      </c>
      <c r="C255" t="s">
        <v>1391</v>
      </c>
      <c r="D255" t="s">
        <v>683</v>
      </c>
      <c r="E255"/>
      <c r="F255" s="2" t="s">
        <v>688</v>
      </c>
      <c r="G255"/>
      <c r="H255" t="s">
        <v>1392</v>
      </c>
      <c r="I255"/>
      <c r="J255"/>
      <c r="S255"/>
      <c r="T255"/>
      <c r="U255"/>
      <c r="AA255" t="b">
        <f>IF(OR(S255="Put into core",R255="Core"),"Core")</f>
        <v>0</v>
      </c>
      <c r="AB255" t="s">
        <v>1275</v>
      </c>
    </row>
    <row r="256" spans="1:28">
      <c r="A256" s="33" t="s">
        <v>1393</v>
      </c>
      <c r="B256" s="34" t="s">
        <v>1394</v>
      </c>
      <c r="C256" t="s">
        <v>1395</v>
      </c>
      <c r="D256" t="s">
        <v>683</v>
      </c>
      <c r="E256"/>
      <c r="F256" s="2" t="s">
        <v>688</v>
      </c>
      <c r="G256"/>
      <c r="H256" t="s">
        <v>1396</v>
      </c>
      <c r="I256"/>
      <c r="J256"/>
      <c r="S256"/>
      <c r="T256"/>
      <c r="U256"/>
      <c r="AA256" t="b">
        <f>IF(OR(S256="Put into core",R256="Core"),"Core")</f>
        <v>0</v>
      </c>
      <c r="AB256" t="s">
        <v>1275</v>
      </c>
    </row>
    <row r="257" spans="1:28">
      <c r="A257" s="33" t="s">
        <v>1397</v>
      </c>
      <c r="B257" s="34" t="s">
        <v>1398</v>
      </c>
      <c r="C257" t="s">
        <v>1399</v>
      </c>
      <c r="D257" t="s">
        <v>683</v>
      </c>
      <c r="E257"/>
      <c r="F257" s="2" t="s">
        <v>688</v>
      </c>
      <c r="G257"/>
      <c r="H257" t="s">
        <v>1338</v>
      </c>
      <c r="I257"/>
      <c r="J257"/>
      <c r="S257"/>
      <c r="T257"/>
      <c r="U257"/>
      <c r="AA257" t="b">
        <f>IF(OR(S257="Put into core",R257="Core"),"Core")</f>
        <v>0</v>
      </c>
      <c r="AB257" t="s">
        <v>1275</v>
      </c>
    </row>
    <row r="258" spans="1:28">
      <c r="A258" s="33" t="s">
        <v>1400</v>
      </c>
      <c r="B258" s="34" t="s">
        <v>1401</v>
      </c>
      <c r="C258" t="s">
        <v>1402</v>
      </c>
      <c r="D258" t="s">
        <v>683</v>
      </c>
      <c r="E258"/>
      <c r="F258" s="2" t="s">
        <v>688</v>
      </c>
      <c r="G258"/>
      <c r="H258" t="s">
        <v>1338</v>
      </c>
      <c r="I258"/>
      <c r="J258"/>
      <c r="S258"/>
      <c r="T258"/>
      <c r="U258"/>
      <c r="AA258" t="b">
        <f t="shared" ref="AA258:AA295" si="0">IF(OR(S258="Put into core",R258="Core"),"Core")</f>
        <v>0</v>
      </c>
      <c r="AB258" t="s">
        <v>1275</v>
      </c>
    </row>
    <row r="259" spans="1:28">
      <c r="A259" s="33" t="s">
        <v>1403</v>
      </c>
      <c r="B259" s="34" t="s">
        <v>1404</v>
      </c>
      <c r="C259" t="s">
        <v>1405</v>
      </c>
      <c r="D259" t="s">
        <v>683</v>
      </c>
      <c r="E259"/>
      <c r="F259" s="2" t="s">
        <v>688</v>
      </c>
      <c r="G259"/>
      <c r="H259" t="s">
        <v>1338</v>
      </c>
      <c r="I259"/>
      <c r="J259"/>
      <c r="S259"/>
      <c r="T259"/>
      <c r="U259"/>
      <c r="AA259" t="b">
        <f t="shared" si="0"/>
        <v>0</v>
      </c>
      <c r="AB259" t="s">
        <v>1275</v>
      </c>
    </row>
    <row r="260" spans="1:28">
      <c r="A260" s="33" t="s">
        <v>1406</v>
      </c>
      <c r="B260" s="34" t="s">
        <v>1407</v>
      </c>
      <c r="C260" t="s">
        <v>1408</v>
      </c>
      <c r="D260" t="s">
        <v>683</v>
      </c>
      <c r="E260"/>
      <c r="F260" s="2" t="s">
        <v>688</v>
      </c>
      <c r="G260"/>
      <c r="H260" t="s">
        <v>1338</v>
      </c>
      <c r="I260"/>
      <c r="J260"/>
      <c r="S260"/>
      <c r="T260"/>
      <c r="U260"/>
      <c r="AA260" t="b">
        <f t="shared" si="0"/>
        <v>0</v>
      </c>
      <c r="AB260" t="s">
        <v>1275</v>
      </c>
    </row>
    <row r="261" spans="1:28">
      <c r="A261" s="33" t="s">
        <v>1409</v>
      </c>
      <c r="B261" s="34" t="s">
        <v>1410</v>
      </c>
      <c r="C261" t="s">
        <v>1411</v>
      </c>
      <c r="D261" t="s">
        <v>683</v>
      </c>
      <c r="E261"/>
      <c r="F261" s="2" t="s">
        <v>688</v>
      </c>
      <c r="G261"/>
      <c r="H261" t="s">
        <v>1392</v>
      </c>
      <c r="I261"/>
      <c r="J261"/>
      <c r="S261"/>
      <c r="T261"/>
      <c r="U261"/>
      <c r="AA261" t="b">
        <f t="shared" si="0"/>
        <v>0</v>
      </c>
      <c r="AB261" t="s">
        <v>1275</v>
      </c>
    </row>
    <row r="262" spans="1:28">
      <c r="A262" s="33" t="s">
        <v>1412</v>
      </c>
      <c r="B262" s="34" t="s">
        <v>1413</v>
      </c>
      <c r="C262" t="s">
        <v>1414</v>
      </c>
      <c r="D262" t="s">
        <v>683</v>
      </c>
      <c r="E262"/>
      <c r="F262" s="2" t="s">
        <v>688</v>
      </c>
      <c r="G262"/>
      <c r="H262" t="s">
        <v>1392</v>
      </c>
      <c r="I262"/>
      <c r="J262"/>
      <c r="S262"/>
      <c r="T262"/>
      <c r="U262"/>
      <c r="AA262" t="b">
        <f t="shared" si="0"/>
        <v>0</v>
      </c>
      <c r="AB262" t="s">
        <v>1275</v>
      </c>
    </row>
    <row r="263" spans="1:28">
      <c r="A263" s="33" t="s">
        <v>1415</v>
      </c>
      <c r="B263" s="34" t="s">
        <v>1416</v>
      </c>
      <c r="C263" t="s">
        <v>1417</v>
      </c>
      <c r="D263" t="s">
        <v>683</v>
      </c>
      <c r="E263"/>
      <c r="F263" s="2" t="s">
        <v>688</v>
      </c>
      <c r="G263"/>
      <c r="H263" t="s">
        <v>1338</v>
      </c>
      <c r="I263"/>
      <c r="J263"/>
      <c r="S263"/>
      <c r="T263"/>
      <c r="U263"/>
      <c r="AA263" t="b">
        <f t="shared" si="0"/>
        <v>0</v>
      </c>
      <c r="AB263" t="s">
        <v>1275</v>
      </c>
    </row>
    <row r="264" spans="1:28">
      <c r="A264" s="33" t="s">
        <v>1418</v>
      </c>
      <c r="B264" s="34" t="s">
        <v>1419</v>
      </c>
      <c r="C264" t="s">
        <v>1420</v>
      </c>
      <c r="D264" t="s">
        <v>683</v>
      </c>
      <c r="E264"/>
      <c r="F264" s="2" t="s">
        <v>688</v>
      </c>
      <c r="G264"/>
      <c r="H264" t="s">
        <v>1392</v>
      </c>
      <c r="I264"/>
      <c r="J264"/>
      <c r="S264"/>
      <c r="T264"/>
      <c r="U264"/>
      <c r="AA264" t="b">
        <f t="shared" si="0"/>
        <v>0</v>
      </c>
      <c r="AB264" t="s">
        <v>1275</v>
      </c>
    </row>
    <row r="265" spans="1:28">
      <c r="A265" s="33" t="s">
        <v>1421</v>
      </c>
      <c r="B265" s="34" t="s">
        <v>1422</v>
      </c>
      <c r="C265" t="s">
        <v>1423</v>
      </c>
      <c r="D265" t="s">
        <v>683</v>
      </c>
      <c r="E265"/>
      <c r="F265" s="2" t="s">
        <v>688</v>
      </c>
      <c r="G265"/>
      <c r="H265" t="s">
        <v>1338</v>
      </c>
      <c r="I265"/>
      <c r="J265"/>
      <c r="S265"/>
      <c r="T265"/>
      <c r="U265"/>
      <c r="AA265" t="b">
        <f t="shared" si="0"/>
        <v>0</v>
      </c>
      <c r="AB265" t="s">
        <v>1275</v>
      </c>
    </row>
    <row r="266" spans="1:28">
      <c r="A266" s="33" t="s">
        <v>1424</v>
      </c>
      <c r="B266" s="34" t="s">
        <v>1425</v>
      </c>
      <c r="C266" t="s">
        <v>1426</v>
      </c>
      <c r="D266" t="s">
        <v>683</v>
      </c>
      <c r="E266"/>
      <c r="F266" s="2" t="s">
        <v>688</v>
      </c>
      <c r="G266"/>
      <c r="H266" t="s">
        <v>1338</v>
      </c>
      <c r="I266"/>
      <c r="J266"/>
      <c r="S266"/>
      <c r="T266"/>
      <c r="U266"/>
      <c r="AA266" t="b">
        <f t="shared" si="0"/>
        <v>0</v>
      </c>
      <c r="AB266" t="s">
        <v>1275</v>
      </c>
    </row>
    <row r="267" spans="1:28">
      <c r="A267" s="33" t="s">
        <v>1427</v>
      </c>
      <c r="B267" s="34" t="s">
        <v>1428</v>
      </c>
      <c r="C267" t="s">
        <v>1429</v>
      </c>
      <c r="D267" t="s">
        <v>683</v>
      </c>
      <c r="E267"/>
      <c r="F267" s="2" t="s">
        <v>688</v>
      </c>
      <c r="G267"/>
      <c r="H267" t="s">
        <v>1338</v>
      </c>
      <c r="I267"/>
      <c r="J267"/>
      <c r="S267"/>
      <c r="T267"/>
      <c r="U267"/>
      <c r="AA267" t="b">
        <f t="shared" si="0"/>
        <v>0</v>
      </c>
      <c r="AB267" t="s">
        <v>1275</v>
      </c>
    </row>
    <row r="268" spans="1:28">
      <c r="A268" s="33" t="s">
        <v>1430</v>
      </c>
      <c r="B268" s="34" t="s">
        <v>1431</v>
      </c>
      <c r="C268" t="s">
        <v>1432</v>
      </c>
      <c r="D268" t="s">
        <v>683</v>
      </c>
      <c r="E268"/>
      <c r="F268" s="2" t="s">
        <v>688</v>
      </c>
      <c r="G268"/>
      <c r="H268" t="s">
        <v>1338</v>
      </c>
      <c r="I268"/>
      <c r="J268"/>
      <c r="S268"/>
      <c r="T268"/>
      <c r="U268"/>
      <c r="AA268" t="b">
        <f t="shared" si="0"/>
        <v>0</v>
      </c>
      <c r="AB268" t="s">
        <v>1275</v>
      </c>
    </row>
    <row r="269" spans="1:28">
      <c r="A269" s="33" t="s">
        <v>1433</v>
      </c>
      <c r="B269" s="34" t="s">
        <v>1434</v>
      </c>
      <c r="C269" t="s">
        <v>1435</v>
      </c>
      <c r="D269" t="s">
        <v>683</v>
      </c>
      <c r="E269"/>
      <c r="F269" s="2" t="s">
        <v>688</v>
      </c>
      <c r="G269"/>
      <c r="H269" s="35" t="s">
        <v>1338</v>
      </c>
      <c r="I269"/>
      <c r="J269"/>
      <c r="S269"/>
      <c r="T269"/>
      <c r="U269"/>
      <c r="AA269" t="b">
        <f t="shared" si="0"/>
        <v>0</v>
      </c>
      <c r="AB269" t="s">
        <v>1275</v>
      </c>
    </row>
    <row r="270" spans="1:28">
      <c r="A270" s="33" t="s">
        <v>1436</v>
      </c>
      <c r="B270" s="34" t="s">
        <v>1437</v>
      </c>
      <c r="C270" t="s">
        <v>1438</v>
      </c>
      <c r="D270" t="s">
        <v>683</v>
      </c>
      <c r="E270"/>
      <c r="F270" s="2" t="s">
        <v>688</v>
      </c>
      <c r="G270"/>
      <c r="H270" t="s">
        <v>1392</v>
      </c>
      <c r="I270"/>
      <c r="J270"/>
      <c r="S270"/>
      <c r="T270"/>
      <c r="U270"/>
      <c r="AA270" t="b">
        <f t="shared" si="0"/>
        <v>0</v>
      </c>
      <c r="AB270" t="s">
        <v>1275</v>
      </c>
    </row>
    <row r="271" spans="1:28">
      <c r="A271" s="33" t="s">
        <v>1439</v>
      </c>
      <c r="B271" s="34" t="s">
        <v>1440</v>
      </c>
      <c r="C271" t="s">
        <v>1441</v>
      </c>
      <c r="D271" t="s">
        <v>683</v>
      </c>
      <c r="E271"/>
      <c r="F271" s="2" t="s">
        <v>688</v>
      </c>
      <c r="G271"/>
      <c r="H271" t="s">
        <v>1338</v>
      </c>
      <c r="I271"/>
      <c r="J271"/>
      <c r="S271"/>
      <c r="T271"/>
      <c r="U271"/>
      <c r="AA271" t="b">
        <f t="shared" si="0"/>
        <v>0</v>
      </c>
      <c r="AB271" t="s">
        <v>1275</v>
      </c>
    </row>
    <row r="272" spans="1:28">
      <c r="A272" s="33" t="s">
        <v>1442</v>
      </c>
      <c r="B272" s="34" t="s">
        <v>1443</v>
      </c>
      <c r="C272" t="s">
        <v>1444</v>
      </c>
      <c r="D272" t="s">
        <v>683</v>
      </c>
      <c r="E272"/>
      <c r="F272" s="2" t="s">
        <v>688</v>
      </c>
      <c r="G272"/>
      <c r="H272" t="s">
        <v>1445</v>
      </c>
      <c r="I272"/>
      <c r="J272"/>
      <c r="S272"/>
      <c r="T272"/>
      <c r="U272"/>
      <c r="AA272" t="b">
        <f t="shared" si="0"/>
        <v>0</v>
      </c>
      <c r="AB272" t="s">
        <v>1275</v>
      </c>
    </row>
    <row r="273" spans="1:28">
      <c r="A273" s="33" t="s">
        <v>1446</v>
      </c>
      <c r="B273" s="34" t="s">
        <v>1447</v>
      </c>
      <c r="C273" t="s">
        <v>1448</v>
      </c>
      <c r="D273" t="s">
        <v>683</v>
      </c>
      <c r="E273"/>
      <c r="F273" s="2" t="s">
        <v>688</v>
      </c>
      <c r="G273"/>
      <c r="H273" t="s">
        <v>1449</v>
      </c>
      <c r="I273"/>
      <c r="J273"/>
      <c r="S273"/>
      <c r="T273"/>
      <c r="U273"/>
      <c r="AA273" t="b">
        <f t="shared" si="0"/>
        <v>0</v>
      </c>
      <c r="AB273" t="s">
        <v>1275</v>
      </c>
    </row>
    <row r="274" spans="1:28">
      <c r="A274" s="33" t="s">
        <v>1450</v>
      </c>
      <c r="B274" s="34" t="s">
        <v>1451</v>
      </c>
      <c r="C274" t="s">
        <v>1452</v>
      </c>
      <c r="D274" t="s">
        <v>683</v>
      </c>
      <c r="E274"/>
      <c r="F274" s="2" t="s">
        <v>688</v>
      </c>
      <c r="G274"/>
      <c r="H274" t="s">
        <v>1338</v>
      </c>
      <c r="I274"/>
      <c r="J274"/>
      <c r="S274"/>
      <c r="T274"/>
      <c r="U274"/>
      <c r="AA274" t="b">
        <f t="shared" si="0"/>
        <v>0</v>
      </c>
      <c r="AB274" t="s">
        <v>1275</v>
      </c>
    </row>
    <row r="275" spans="1:28">
      <c r="A275" s="33" t="s">
        <v>1453</v>
      </c>
      <c r="B275" s="34" t="s">
        <v>1454</v>
      </c>
      <c r="C275" t="s">
        <v>1455</v>
      </c>
      <c r="D275" t="s">
        <v>683</v>
      </c>
      <c r="E275"/>
      <c r="F275" s="2" t="s">
        <v>688</v>
      </c>
      <c r="G275"/>
      <c r="H275" t="s">
        <v>1338</v>
      </c>
      <c r="I275"/>
      <c r="J275"/>
      <c r="S275"/>
      <c r="T275"/>
      <c r="U275"/>
      <c r="AA275" t="b">
        <f t="shared" si="0"/>
        <v>0</v>
      </c>
      <c r="AB275" t="s">
        <v>1275</v>
      </c>
    </row>
    <row r="276" spans="1:28">
      <c r="A276" s="33" t="s">
        <v>1456</v>
      </c>
      <c r="B276" s="34" t="s">
        <v>1457</v>
      </c>
      <c r="C276" t="s">
        <v>1458</v>
      </c>
      <c r="D276" t="s">
        <v>683</v>
      </c>
      <c r="E276"/>
      <c r="F276" s="2" t="s">
        <v>688</v>
      </c>
      <c r="G276"/>
      <c r="H276" t="s">
        <v>1338</v>
      </c>
      <c r="I276"/>
      <c r="J276"/>
      <c r="S276"/>
      <c r="T276"/>
      <c r="U276"/>
      <c r="AA276" t="b">
        <f t="shared" si="0"/>
        <v>0</v>
      </c>
      <c r="AB276" t="s">
        <v>1275</v>
      </c>
    </row>
    <row r="277" spans="1:28">
      <c r="A277" s="33" t="s">
        <v>1459</v>
      </c>
      <c r="B277" s="34" t="s">
        <v>1460</v>
      </c>
      <c r="C277" t="s">
        <v>1461</v>
      </c>
      <c r="D277" t="s">
        <v>683</v>
      </c>
      <c r="E277"/>
      <c r="F277" s="2" t="s">
        <v>688</v>
      </c>
      <c r="G277"/>
      <c r="H277" t="s">
        <v>1338</v>
      </c>
      <c r="I277"/>
      <c r="J277"/>
      <c r="S277"/>
      <c r="T277"/>
      <c r="U277"/>
      <c r="AA277" t="b">
        <f t="shared" si="0"/>
        <v>0</v>
      </c>
      <c r="AB277" t="s">
        <v>1275</v>
      </c>
    </row>
    <row r="278" spans="1:28">
      <c r="A278" s="33" t="s">
        <v>1462</v>
      </c>
      <c r="B278" s="34" t="s">
        <v>1463</v>
      </c>
      <c r="C278" t="s">
        <v>1464</v>
      </c>
      <c r="D278" t="s">
        <v>683</v>
      </c>
      <c r="E278"/>
      <c r="F278" s="2" t="s">
        <v>688</v>
      </c>
      <c r="G278"/>
      <c r="H278" t="s">
        <v>1338</v>
      </c>
      <c r="I278"/>
      <c r="J278"/>
      <c r="S278"/>
      <c r="T278"/>
      <c r="U278"/>
      <c r="AA278" t="b">
        <f t="shared" si="0"/>
        <v>0</v>
      </c>
      <c r="AB278" t="s">
        <v>1275</v>
      </c>
    </row>
    <row r="279" spans="1:28">
      <c r="A279" s="33" t="s">
        <v>1465</v>
      </c>
      <c r="B279" s="34" t="s">
        <v>1466</v>
      </c>
      <c r="C279" t="s">
        <v>1467</v>
      </c>
      <c r="D279" t="s">
        <v>683</v>
      </c>
      <c r="E279"/>
      <c r="F279" s="2" t="s">
        <v>688</v>
      </c>
      <c r="G279"/>
      <c r="H279" t="s">
        <v>1338</v>
      </c>
      <c r="I279"/>
      <c r="J279"/>
      <c r="S279"/>
      <c r="T279"/>
      <c r="U279"/>
      <c r="AA279" t="b">
        <f t="shared" si="0"/>
        <v>0</v>
      </c>
      <c r="AB279" t="s">
        <v>1275</v>
      </c>
    </row>
    <row r="280" spans="1:28">
      <c r="A280" s="33" t="s">
        <v>1468</v>
      </c>
      <c r="B280" s="34"/>
      <c r="C280" t="s">
        <v>1469</v>
      </c>
      <c r="D280" t="s">
        <v>683</v>
      </c>
      <c r="E280"/>
      <c r="F280" s="2" t="s">
        <v>688</v>
      </c>
      <c r="G280"/>
      <c r="H280" t="s">
        <v>1470</v>
      </c>
      <c r="I280"/>
      <c r="J280"/>
      <c r="S280"/>
      <c r="T280"/>
      <c r="U280"/>
      <c r="AA280" t="b">
        <f t="shared" si="0"/>
        <v>0</v>
      </c>
      <c r="AB280" t="s">
        <v>1275</v>
      </c>
    </row>
    <row r="281" spans="1:28">
      <c r="A281" s="33" t="s">
        <v>1471</v>
      </c>
      <c r="B281" s="34"/>
      <c r="C281" t="s">
        <v>1472</v>
      </c>
      <c r="D281" t="s">
        <v>683</v>
      </c>
      <c r="E281"/>
      <c r="F281" s="2" t="s">
        <v>688</v>
      </c>
      <c r="G281"/>
      <c r="H281" t="s">
        <v>1473</v>
      </c>
      <c r="I281"/>
      <c r="J281"/>
      <c r="S281"/>
      <c r="T281"/>
      <c r="U281"/>
      <c r="AA281" t="b">
        <f t="shared" si="0"/>
        <v>0</v>
      </c>
      <c r="AB281" t="s">
        <v>1275</v>
      </c>
    </row>
    <row r="282" spans="1:28">
      <c r="A282" s="33" t="s">
        <v>1474</v>
      </c>
      <c r="B282" s="34" t="s">
        <v>1475</v>
      </c>
      <c r="C282" t="s">
        <v>1476</v>
      </c>
      <c r="D282" t="s">
        <v>683</v>
      </c>
      <c r="E282"/>
      <c r="F282" s="2" t="s">
        <v>688</v>
      </c>
      <c r="G282"/>
      <c r="H282" t="s">
        <v>1338</v>
      </c>
      <c r="I282"/>
      <c r="J282"/>
      <c r="S282"/>
      <c r="T282"/>
      <c r="U282"/>
      <c r="AA282" t="b">
        <f t="shared" si="0"/>
        <v>0</v>
      </c>
      <c r="AB282" t="s">
        <v>1275</v>
      </c>
    </row>
    <row r="283" spans="1:28">
      <c r="A283" s="33" t="s">
        <v>1321</v>
      </c>
      <c r="B283" s="34" t="s">
        <v>1322</v>
      </c>
      <c r="C283" t="s">
        <v>1323</v>
      </c>
      <c r="D283" t="s">
        <v>683</v>
      </c>
      <c r="E283"/>
      <c r="F283" s="2" t="s">
        <v>687</v>
      </c>
      <c r="G283"/>
      <c r="H283"/>
      <c r="I283"/>
      <c r="J283"/>
      <c r="R283" t="s">
        <v>870</v>
      </c>
      <c r="S283" t="s">
        <v>910</v>
      </c>
      <c r="T283"/>
      <c r="U283"/>
      <c r="AA283" t="b">
        <f t="shared" si="0"/>
        <v>0</v>
      </c>
      <c r="AB283" t="s">
        <v>1275</v>
      </c>
    </row>
    <row r="284" spans="1:28">
      <c r="A284" s="33" t="s">
        <v>1382</v>
      </c>
      <c r="B284" s="34" t="s">
        <v>1383</v>
      </c>
      <c r="C284" t="s">
        <v>1384</v>
      </c>
      <c r="D284" t="s">
        <v>683</v>
      </c>
      <c r="E284"/>
      <c r="F284" s="2" t="s">
        <v>687</v>
      </c>
      <c r="G284"/>
      <c r="H284"/>
      <c r="I284"/>
      <c r="J284"/>
      <c r="R284" t="s">
        <v>870</v>
      </c>
      <c r="S284" t="s">
        <v>910</v>
      </c>
      <c r="T284"/>
      <c r="U284"/>
      <c r="AA284" t="b">
        <f t="shared" si="0"/>
        <v>0</v>
      </c>
      <c r="AB284" t="s">
        <v>1275</v>
      </c>
    </row>
    <row r="285" spans="1:28">
      <c r="A285" s="33" t="s">
        <v>1479</v>
      </c>
      <c r="B285" s="34" t="s">
        <v>1480</v>
      </c>
      <c r="C285" t="s">
        <v>1481</v>
      </c>
      <c r="D285" t="s">
        <v>683</v>
      </c>
      <c r="E285"/>
      <c r="F285" s="2" t="s">
        <v>688</v>
      </c>
      <c r="G285"/>
      <c r="H285" t="s">
        <v>1375</v>
      </c>
      <c r="I285"/>
      <c r="J285"/>
      <c r="S285"/>
      <c r="T285"/>
      <c r="U285"/>
      <c r="AA285" t="b">
        <f t="shared" si="0"/>
        <v>0</v>
      </c>
      <c r="AB285" t="s">
        <v>1275</v>
      </c>
    </row>
    <row r="286" spans="1:28">
      <c r="A286" s="33" t="s">
        <v>1280</v>
      </c>
      <c r="B286" s="34" t="s">
        <v>1281</v>
      </c>
      <c r="D286" t="s">
        <v>683</v>
      </c>
      <c r="E286"/>
      <c r="F286" s="2" t="s">
        <v>687</v>
      </c>
      <c r="G286"/>
      <c r="H286"/>
      <c r="I286"/>
      <c r="J286"/>
      <c r="R286" t="s">
        <v>870</v>
      </c>
      <c r="S286" t="s">
        <v>1039</v>
      </c>
      <c r="T286"/>
      <c r="U286"/>
      <c r="AA286" t="b">
        <f t="shared" si="0"/>
        <v>0</v>
      </c>
      <c r="AB286" t="s">
        <v>1275</v>
      </c>
    </row>
    <row r="287" spans="1:28">
      <c r="A287" s="33" t="s">
        <v>1484</v>
      </c>
      <c r="B287" s="34" t="s">
        <v>1485</v>
      </c>
      <c r="C287" t="s">
        <v>1486</v>
      </c>
      <c r="D287" t="s">
        <v>683</v>
      </c>
      <c r="E287"/>
      <c r="F287" s="2" t="s">
        <v>688</v>
      </c>
      <c r="G287"/>
      <c r="H287" t="s">
        <v>1375</v>
      </c>
      <c r="I287"/>
      <c r="J287"/>
      <c r="S287"/>
      <c r="T287"/>
      <c r="U287"/>
      <c r="AA287" t="b">
        <f t="shared" si="0"/>
        <v>0</v>
      </c>
      <c r="AB287" t="s">
        <v>1275</v>
      </c>
    </row>
    <row r="288" spans="1:28">
      <c r="A288" s="33" t="s">
        <v>1487</v>
      </c>
      <c r="B288" s="34" t="s">
        <v>1488</v>
      </c>
      <c r="C288" t="s">
        <v>1489</v>
      </c>
      <c r="D288" t="s">
        <v>683</v>
      </c>
      <c r="E288"/>
      <c r="F288" s="2" t="s">
        <v>688</v>
      </c>
      <c r="G288"/>
      <c r="H288" t="s">
        <v>1338</v>
      </c>
      <c r="I288"/>
      <c r="J288"/>
      <c r="S288"/>
      <c r="T288"/>
      <c r="U288"/>
      <c r="AA288" t="b">
        <f t="shared" si="0"/>
        <v>0</v>
      </c>
      <c r="AB288" t="s">
        <v>1275</v>
      </c>
    </row>
    <row r="289" spans="1:28">
      <c r="A289" s="33" t="s">
        <v>1490</v>
      </c>
      <c r="B289" s="34" t="s">
        <v>1491</v>
      </c>
      <c r="D289" t="s">
        <v>683</v>
      </c>
      <c r="E289"/>
      <c r="F289" s="2" t="s">
        <v>688</v>
      </c>
      <c r="G289"/>
      <c r="H289" t="s">
        <v>1375</v>
      </c>
      <c r="I289"/>
      <c r="J289"/>
      <c r="S289"/>
      <c r="T289"/>
      <c r="U289"/>
      <c r="AA289" t="b">
        <f t="shared" si="0"/>
        <v>0</v>
      </c>
      <c r="AB289" t="s">
        <v>1275</v>
      </c>
    </row>
    <row r="290" spans="1:28">
      <c r="A290" s="33" t="s">
        <v>1492</v>
      </c>
      <c r="B290" s="34" t="s">
        <v>1493</v>
      </c>
      <c r="C290" t="s">
        <v>1494</v>
      </c>
      <c r="D290" t="s">
        <v>683</v>
      </c>
      <c r="E290"/>
      <c r="F290" s="2" t="s">
        <v>688</v>
      </c>
      <c r="G290"/>
      <c r="H290" t="s">
        <v>1495</v>
      </c>
      <c r="I290"/>
      <c r="J290"/>
      <c r="S290"/>
      <c r="T290"/>
      <c r="U290"/>
      <c r="AA290" t="b">
        <f t="shared" si="0"/>
        <v>0</v>
      </c>
      <c r="AB290" t="s">
        <v>1275</v>
      </c>
    </row>
    <row r="291" spans="1:28">
      <c r="A291" s="33" t="s">
        <v>1496</v>
      </c>
      <c r="B291" s="34" t="s">
        <v>1497</v>
      </c>
      <c r="D291" t="s">
        <v>683</v>
      </c>
      <c r="E291"/>
      <c r="F291" s="2" t="s">
        <v>688</v>
      </c>
      <c r="G291"/>
      <c r="H291" t="s">
        <v>1338</v>
      </c>
      <c r="I291"/>
      <c r="J291"/>
      <c r="S291"/>
      <c r="T291"/>
      <c r="U291"/>
      <c r="AA291" t="b">
        <f t="shared" si="0"/>
        <v>0</v>
      </c>
      <c r="AB291" t="s">
        <v>1275</v>
      </c>
    </row>
    <row r="292" spans="1:28">
      <c r="A292" s="33" t="s">
        <v>1513</v>
      </c>
      <c r="B292" s="34" t="s">
        <v>1327</v>
      </c>
      <c r="D292" t="s">
        <v>683</v>
      </c>
      <c r="E292"/>
      <c r="F292" s="2" t="s">
        <v>687</v>
      </c>
      <c r="G292"/>
      <c r="H292"/>
      <c r="I292"/>
      <c r="J292"/>
      <c r="R292" t="s">
        <v>870</v>
      </c>
      <c r="S292" t="s">
        <v>1039</v>
      </c>
      <c r="T292"/>
      <c r="U292"/>
      <c r="AA292" t="b">
        <f t="shared" si="0"/>
        <v>0</v>
      </c>
      <c r="AB292" t="s">
        <v>1275</v>
      </c>
    </row>
    <row r="293" spans="1:28">
      <c r="A293" s="33" t="s">
        <v>1501</v>
      </c>
      <c r="B293" s="34" t="s">
        <v>1502</v>
      </c>
      <c r="D293" t="s">
        <v>683</v>
      </c>
      <c r="E293"/>
      <c r="F293" s="2" t="s">
        <v>688</v>
      </c>
      <c r="G293"/>
      <c r="H293" t="s">
        <v>1338</v>
      </c>
      <c r="I293"/>
      <c r="J293"/>
      <c r="S293"/>
      <c r="T293"/>
      <c r="U293"/>
      <c r="AA293" t="b">
        <f t="shared" si="0"/>
        <v>0</v>
      </c>
      <c r="AB293" t="s">
        <v>1275</v>
      </c>
    </row>
    <row r="294" spans="1:28">
      <c r="A294" s="33" t="s">
        <v>1503</v>
      </c>
      <c r="B294" s="34" t="s">
        <v>1504</v>
      </c>
      <c r="C294" t="s">
        <v>1505</v>
      </c>
      <c r="D294" t="s">
        <v>683</v>
      </c>
      <c r="E294"/>
      <c r="F294" s="2" t="s">
        <v>688</v>
      </c>
      <c r="G294"/>
      <c r="H294" t="s">
        <v>1338</v>
      </c>
      <c r="I294"/>
      <c r="J294"/>
      <c r="S294"/>
      <c r="T294"/>
      <c r="U294"/>
      <c r="AA294" t="b">
        <f t="shared" si="0"/>
        <v>0</v>
      </c>
      <c r="AB294" t="s">
        <v>1275</v>
      </c>
    </row>
    <row r="295" spans="1:28">
      <c r="A295" s="33" t="s">
        <v>1506</v>
      </c>
      <c r="B295" s="34" t="s">
        <v>1507</v>
      </c>
      <c r="C295" t="s">
        <v>1508</v>
      </c>
      <c r="D295" t="s">
        <v>683</v>
      </c>
      <c r="E295"/>
      <c r="F295" s="2" t="s">
        <v>688</v>
      </c>
      <c r="G295"/>
      <c r="H295"/>
      <c r="I295" t="s">
        <v>1338</v>
      </c>
      <c r="J295"/>
      <c r="S295"/>
      <c r="T295"/>
      <c r="U295"/>
      <c r="AA295" t="b">
        <f t="shared" si="0"/>
        <v>0</v>
      </c>
      <c r="AB295" t="s">
        <v>1275</v>
      </c>
    </row>
    <row r="296" spans="1:28">
      <c r="K296" s="2"/>
    </row>
    <row r="297" spans="1:28">
      <c r="K297" s="2"/>
    </row>
    <row r="298" spans="1:28">
      <c r="K298" s="2"/>
    </row>
    <row r="299" spans="1:28">
      <c r="K299" s="2"/>
    </row>
    <row r="300" spans="1:28">
      <c r="K300" s="2"/>
    </row>
    <row r="301" spans="1:28">
      <c r="K301" s="2"/>
    </row>
    <row r="302" spans="1:28">
      <c r="K302" s="2"/>
    </row>
    <row r="303" spans="1:28">
      <c r="K303" s="2"/>
    </row>
    <row r="304" spans="1:28">
      <c r="K304" s="2"/>
    </row>
    <row r="305" spans="11:11">
      <c r="K305" s="2"/>
    </row>
    <row r="306" spans="11:11">
      <c r="K306" s="2"/>
    </row>
    <row r="307" spans="11:11">
      <c r="K307" s="2"/>
    </row>
    <row r="308" spans="11:11">
      <c r="K308" s="2"/>
    </row>
    <row r="309" spans="11:11">
      <c r="K309" s="2"/>
    </row>
    <row r="310" spans="11:11">
      <c r="K310" s="2"/>
    </row>
    <row r="311" spans="11:11">
      <c r="K311" s="2"/>
    </row>
    <row r="312" spans="11:11">
      <c r="K312" s="2"/>
    </row>
    <row r="313" spans="11:11">
      <c r="K313" s="2"/>
    </row>
    <row r="314" spans="11:11">
      <c r="K314" s="2"/>
    </row>
    <row r="315" spans="11:11">
      <c r="K315" s="2"/>
    </row>
    <row r="316" spans="11:11">
      <c r="K316" s="2"/>
    </row>
    <row r="317" spans="11:11">
      <c r="K317" s="2"/>
    </row>
    <row r="318" spans="11:11">
      <c r="K318" s="2"/>
    </row>
    <row r="319" spans="11:11">
      <c r="K319" s="2"/>
    </row>
    <row r="320" spans="11:11">
      <c r="K320" s="2"/>
    </row>
    <row r="321" spans="11:11">
      <c r="K321" s="2"/>
    </row>
    <row r="322" spans="11:11">
      <c r="K322" s="2"/>
    </row>
    <row r="323" spans="11:11">
      <c r="K323" s="2"/>
    </row>
    <row r="324" spans="11:11">
      <c r="K324" s="2"/>
    </row>
    <row r="325" spans="11:11">
      <c r="K325" s="2"/>
    </row>
    <row r="326" spans="11:11">
      <c r="K326" s="2"/>
    </row>
    <row r="327" spans="11:11">
      <c r="K327" s="2"/>
    </row>
    <row r="328" spans="11:11">
      <c r="K328" s="2"/>
    </row>
    <row r="329" spans="11:11">
      <c r="K329" s="2"/>
    </row>
    <row r="330" spans="11:11">
      <c r="K330" s="2"/>
    </row>
    <row r="331" spans="11:11">
      <c r="K331" s="2"/>
    </row>
    <row r="332" spans="11:11">
      <c r="K332" s="2"/>
    </row>
    <row r="333" spans="11:11">
      <c r="K333" s="2"/>
    </row>
    <row r="334" spans="11:11">
      <c r="K334" s="2"/>
    </row>
    <row r="335" spans="11:11">
      <c r="K335" s="2"/>
    </row>
    <row r="336" spans="11:11">
      <c r="K336" s="2"/>
    </row>
    <row r="337" spans="11:11">
      <c r="K337" s="2"/>
    </row>
    <row r="338" spans="11:11">
      <c r="K338" s="2"/>
    </row>
    <row r="339" spans="11:11">
      <c r="K339" s="2"/>
    </row>
    <row r="340" spans="11:11">
      <c r="K340" s="2"/>
    </row>
    <row r="341" spans="11:11">
      <c r="K341" s="2"/>
    </row>
    <row r="342" spans="11:11">
      <c r="K342" s="2"/>
    </row>
    <row r="343" spans="11:11">
      <c r="K343" s="2"/>
    </row>
    <row r="344" spans="11:11">
      <c r="K344" s="2"/>
    </row>
    <row r="345" spans="11:11">
      <c r="K345" s="2"/>
    </row>
    <row r="346" spans="11:11">
      <c r="K346" s="2"/>
    </row>
    <row r="347" spans="11:11">
      <c r="K347" s="2"/>
    </row>
    <row r="348" spans="11:11">
      <c r="K348" s="2"/>
    </row>
    <row r="349" spans="11:11">
      <c r="K349" s="2"/>
    </row>
    <row r="350" spans="11:11">
      <c r="K350" s="2"/>
    </row>
    <row r="351" spans="11:11">
      <c r="K351" s="2"/>
    </row>
    <row r="352" spans="11:11">
      <c r="K352" s="2"/>
    </row>
    <row r="353" spans="11:11">
      <c r="K353" s="2"/>
    </row>
    <row r="354" spans="11:11">
      <c r="K354" s="2"/>
    </row>
    <row r="355" spans="11:11">
      <c r="K355" s="2"/>
    </row>
    <row r="356" spans="11:11">
      <c r="K356" s="2"/>
    </row>
    <row r="357" spans="11:11">
      <c r="K357" s="2"/>
    </row>
    <row r="358" spans="11:11">
      <c r="K358" s="2"/>
    </row>
    <row r="359" spans="11:11">
      <c r="K359" s="2"/>
    </row>
    <row r="360" spans="11:11">
      <c r="K360" s="2"/>
    </row>
    <row r="361" spans="11:11">
      <c r="K361" s="2"/>
    </row>
    <row r="362" spans="11:11">
      <c r="K362" s="2"/>
    </row>
    <row r="363" spans="11:11">
      <c r="K363" s="2"/>
    </row>
    <row r="364" spans="11:11">
      <c r="K364" s="2"/>
    </row>
    <row r="365" spans="11:11">
      <c r="K365" s="2"/>
    </row>
    <row r="366" spans="11:11">
      <c r="K366" s="2"/>
    </row>
    <row r="367" spans="11:11">
      <c r="K367" s="2"/>
    </row>
    <row r="368" spans="11:11">
      <c r="K368" s="2"/>
    </row>
    <row r="369" spans="11:11">
      <c r="K369" s="2"/>
    </row>
    <row r="370" spans="11:11">
      <c r="K370" s="2"/>
    </row>
    <row r="371" spans="11:11">
      <c r="K371" s="2"/>
    </row>
    <row r="372" spans="11:11">
      <c r="K372" s="2"/>
    </row>
    <row r="373" spans="11:11">
      <c r="K373" s="2"/>
    </row>
    <row r="374" spans="11:11">
      <c r="K374" s="2"/>
    </row>
    <row r="375" spans="11:11">
      <c r="K375" s="2"/>
    </row>
    <row r="376" spans="11:11">
      <c r="K376" s="2"/>
    </row>
    <row r="377" spans="11:11">
      <c r="K377" s="2"/>
    </row>
    <row r="378" spans="11:11">
      <c r="K378" s="2"/>
    </row>
    <row r="379" spans="11:11">
      <c r="K379" s="2"/>
    </row>
    <row r="380" spans="11:11">
      <c r="K380" s="2"/>
    </row>
    <row r="381" spans="11:11">
      <c r="K381" s="2"/>
    </row>
    <row r="382" spans="11:11">
      <c r="K382" s="2"/>
    </row>
    <row r="383" spans="11:11">
      <c r="K383" s="2"/>
    </row>
    <row r="384" spans="11:11">
      <c r="K384" s="2"/>
    </row>
    <row r="385" spans="11:11">
      <c r="K385" s="2"/>
    </row>
    <row r="386" spans="11:11">
      <c r="K386" s="2"/>
    </row>
    <row r="387" spans="11:11">
      <c r="K387" s="2"/>
    </row>
    <row r="388" spans="11:11">
      <c r="K388" s="2"/>
    </row>
    <row r="389" spans="11:11">
      <c r="K389" s="2"/>
    </row>
    <row r="390" spans="11:11">
      <c r="K390" s="2"/>
    </row>
    <row r="391" spans="11:11">
      <c r="K391" s="2"/>
    </row>
    <row r="392" spans="11:11">
      <c r="K392" s="2"/>
    </row>
    <row r="393" spans="11:11">
      <c r="K393" s="2"/>
    </row>
    <row r="394" spans="11:11">
      <c r="K394" s="2"/>
    </row>
    <row r="395" spans="11:11">
      <c r="K395" s="2"/>
    </row>
    <row r="396" spans="11:11">
      <c r="K396" s="2"/>
    </row>
    <row r="397" spans="11:11">
      <c r="K397" s="2"/>
    </row>
    <row r="398" spans="11:11">
      <c r="K398" s="2"/>
    </row>
    <row r="399" spans="11:11">
      <c r="K399" s="2"/>
    </row>
    <row r="400" spans="11:11">
      <c r="K400" s="2"/>
    </row>
    <row r="401" spans="11:11">
      <c r="K401" s="2"/>
    </row>
    <row r="402" spans="11:11">
      <c r="K402" s="2"/>
    </row>
    <row r="403" spans="11:11">
      <c r="K403" s="2"/>
    </row>
    <row r="404" spans="11:11">
      <c r="K404" s="2"/>
    </row>
    <row r="405" spans="11:11">
      <c r="K405" s="2"/>
    </row>
    <row r="406" spans="11:11">
      <c r="K406" s="2"/>
    </row>
    <row r="407" spans="11:11">
      <c r="K407" s="2"/>
    </row>
    <row r="408" spans="11:11">
      <c r="K408" s="2"/>
    </row>
    <row r="409" spans="11:11">
      <c r="K409" s="2"/>
    </row>
    <row r="410" spans="11:11">
      <c r="K410" s="2"/>
    </row>
    <row r="411" spans="11:11">
      <c r="K411" s="2"/>
    </row>
    <row r="412" spans="11:11">
      <c r="K412" s="2"/>
    </row>
  </sheetData>
  <autoFilter ref="A1:AB295" xr:uid="{1D6B926B-7FD4-F842-9D84-C0C92EF1647E}"/>
  <conditionalFormatting sqref="J1:J21">
    <cfRule type="containsText" dxfId="5" priority="3" operator="containsText" text="Yes">
      <formula>NOT(ISERROR(SEARCH("Yes",J1)))</formula>
    </cfRule>
  </conditionalFormatting>
  <conditionalFormatting sqref="J2:J21">
    <cfRule type="containsText" dxfId="4" priority="2" operator="containsText" text="No">
      <formula>NOT(ISERROR(SEARCH("No",J2)))</formula>
    </cfRule>
  </conditionalFormatting>
  <conditionalFormatting sqref="J22:J1048576">
    <cfRule type="containsText" dxfId="3" priority="1" operator="containsText" text="Yes">
      <formula>NOT(ISERROR(SEARCH("Yes",J22)))</formula>
    </cfRule>
  </conditionalFormatting>
  <dataValidations count="1">
    <dataValidation allowBlank="1" showInputMessage="1" showErrorMessage="1" promptTitle="More details" prompt="Please only fill this when you chose &quot;other&quot; in the previous column" sqref="P2:P235 P236:P574" xr:uid="{E77B6099-5D18-D847-A700-34C6D307E53D}"/>
  </dataValidations>
  <hyperlinks>
    <hyperlink ref="C214" r:id="rId1" display="https://doi.org/10.1177%2F2514848618819478" xr:uid="{612D2EDD-E6A5-7C46-A98B-E846B7378DB5}"/>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0">
        <x14:dataValidation type="list" allowBlank="1" showInputMessage="1" showErrorMessage="1" xr:uid="{9087F1FB-5426-974A-950C-A2EB8A2FFE9B}">
          <x14:formula1>
            <xm:f>Sheet1!$F$3:$F$5</xm:f>
          </x14:formula1>
          <xm:sqref>Q54 Y107</xm:sqref>
        </x14:dataValidation>
        <x14:dataValidation type="list" allowBlank="1" showInputMessage="1" showErrorMessage="1" xr:uid="{97A71653-1547-7747-9555-949B58D037D5}">
          <x14:formula1>
            <xm:f>Sheet1!$D$3:$D$4</xm:f>
          </x14:formula1>
          <xm:sqref>E2:E210</xm:sqref>
        </x14:dataValidation>
        <x14:dataValidation type="list" allowBlank="1" showInputMessage="1" showErrorMessage="1" xr:uid="{37DEA103-E463-4C44-8E89-7DF8611A80D0}">
          <x14:formula1>
            <xm:f>Sheet1!$D$3:$D$5</xm:f>
          </x14:formula1>
          <xm:sqref>F2:F210 G2:G21 G115:G210</xm:sqref>
        </x14:dataValidation>
        <x14:dataValidation type="list" allowBlank="1" showInputMessage="1" showErrorMessage="1" promptTitle="Methodology II: details" prompt="What kind of empirical or theoretical paper is this?_x000a_If it does not fit one of the categories choose &quot;other&quot; and specify this in the next column" xr:uid="{F5EDBD67-648B-C64F-A763-0866E86AB414}">
          <x14:formula1>
            <xm:f>Sheet1!$C$3:$C$9</xm:f>
          </x14:formula1>
          <xm:sqref>O2:O21 O115:O235 O236:O557</xm:sqref>
        </x14:dataValidation>
        <x14:dataValidation type="list" allowBlank="1" showInputMessage="1" showErrorMessage="1" promptTitle="Methodology I: empirical or not?" prompt="Is this paper mainly empirical or theoretical?_x000a_A paper only counts as 'empirical' if it contains an own application of empirical methods (processing data); the mere reference to empirical work is NOT sufficient" xr:uid="{13C89497-EB5E-E546-B7DA-FAF09ED74A34}">
          <x14:formula1>
            <xm:f>Sheet1!$B$3:$B$4</xm:f>
          </x14:formula1>
          <xm:sqref>N2:N21 N115:N235 N236:N562</xm:sqref>
        </x14:dataValidation>
        <x14:dataValidation type="list" allowBlank="1" showInputMessage="1" showErrorMessage="1" promptTitle="Case study?" prompt="Was the paper mainly about a case study?" xr:uid="{E0192736-4ACC-294C-9C59-A87DF453E7D5}">
          <x14:formula1>
            <xm:f>Sheet1!$A$3:$A$4</xm:f>
          </x14:formula1>
          <xm:sqref>M2:M21 M115:M235 M236:M557</xm:sqref>
        </x14:dataValidation>
        <x14:dataValidation type="list" allowBlank="1" showInputMessage="1" showErrorMessage="1" xr:uid="{5663E3BA-5F52-5945-8FF0-FA0DCE790E26}">
          <x14:formula1>
            <xm:f>Sheet1!$I$3:$I$7</xm:f>
          </x14:formula1>
          <xm:sqref>X1:X235 X236:X1048576</xm:sqref>
        </x14:dataValidation>
        <x14:dataValidation type="list" allowBlank="1" showInputMessage="1" showErrorMessage="1" xr:uid="{23A3006A-D08F-EC45-8325-74F449E69A11}">
          <x14:formula1>
            <xm:f>Sheet1!$F$3:$F$6</xm:f>
          </x14:formula1>
          <xm:sqref>S2:S235 S236:S1048576</xm:sqref>
        </x14:dataValidation>
        <x14:dataValidation type="list" allowBlank="1" showInputMessage="1" showErrorMessage="1" xr:uid="{E4C7F169-9CF2-7843-A541-BF069505FC39}">
          <x14:formula1>
            <xm:f>Sheet1!$G$3:$G$6</xm:f>
          </x14:formula1>
          <xm:sqref>W1:W235 W236:W1048576</xm:sqref>
        </x14:dataValidation>
        <x14:dataValidation type="list" allowBlank="1" showInputMessage="1" showErrorMessage="1" promptTitle="A core contribution?" prompt="Only relevant for papers classified as &quot;Yes&quot; in first step. Core means: the reason for this article to exist is that you are dealing with the global south, without this, the article wouldn't exist" xr:uid="{9EA5D81B-0DEA-9045-8267-50834DFCB205}">
          <x14:formula1>
            <xm:f>Sheet1!$E$3:$E$5</xm:f>
          </x14:formula1>
          <xm:sqref>R2:R235 R236:R1048576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382C0-15C8-1540-8B0B-A43176EC50EB}">
  <dimension ref="A1:AA413"/>
  <sheetViews>
    <sheetView zoomScale="64" zoomScaleNormal="100" workbookViewId="0">
      <pane ySplit="1" topLeftCell="A214" activePane="bottomLeft" state="frozen"/>
      <selection pane="bottomLeft" activeCell="B216" sqref="B216"/>
    </sheetView>
  </sheetViews>
  <sheetFormatPr baseColWidth="10" defaultRowHeight="16"/>
  <cols>
    <col min="1" max="1" width="33.83203125" style="1" customWidth="1"/>
    <col min="2" max="2" width="66.5" style="1" customWidth="1"/>
    <col min="3" max="3" width="31.5" customWidth="1"/>
    <col min="4" max="4" width="19.33203125" style="2" customWidth="1"/>
    <col min="5" max="5" width="23.33203125" style="2" customWidth="1"/>
    <col min="6" max="6" width="21.6640625" style="2" customWidth="1"/>
    <col min="7" max="7" width="21.33203125" style="2" customWidth="1"/>
    <col min="8" max="8" width="26.6640625" style="7" customWidth="1"/>
    <col min="9" max="9" width="24.5" style="7" customWidth="1"/>
    <col min="10" max="10" width="16.33203125" style="2" customWidth="1"/>
    <col min="11" max="11" width="15.33203125" bestFit="1" customWidth="1"/>
    <col min="12" max="12" width="21.83203125" customWidth="1"/>
    <col min="13" max="13" width="23.5" bestFit="1" customWidth="1"/>
    <col min="14" max="14" width="22.5" customWidth="1"/>
    <col min="15" max="15" width="19.5" bestFit="1" customWidth="1"/>
    <col min="16" max="16" width="24.6640625" bestFit="1" customWidth="1"/>
    <col min="19" max="19" width="18.33203125" style="1" customWidth="1"/>
    <col min="20" max="20" width="79.1640625" style="1" customWidth="1"/>
    <col min="21" max="21" width="23.5" style="1" bestFit="1" customWidth="1"/>
    <col min="22" max="22" width="39.33203125" bestFit="1" customWidth="1"/>
    <col min="23" max="23" width="35.6640625" bestFit="1" customWidth="1"/>
    <col min="24" max="24" width="35" bestFit="1" customWidth="1"/>
    <col min="25" max="25" width="33.1640625" bestFit="1" customWidth="1"/>
    <col min="27" max="27" width="18.6640625" customWidth="1"/>
  </cols>
  <sheetData>
    <row r="1" spans="1:27" s="13" customFormat="1" ht="119" customHeight="1">
      <c r="A1" s="13" t="s">
        <v>0</v>
      </c>
      <c r="B1" s="13" t="s">
        <v>206</v>
      </c>
      <c r="C1" s="13" t="s">
        <v>412</v>
      </c>
      <c r="D1" s="14" t="s">
        <v>614</v>
      </c>
      <c r="E1" s="14" t="s">
        <v>669</v>
      </c>
      <c r="F1" s="14" t="s">
        <v>615</v>
      </c>
      <c r="G1" s="14" t="s">
        <v>616</v>
      </c>
      <c r="H1" s="15" t="s">
        <v>617</v>
      </c>
      <c r="I1" s="15" t="s">
        <v>618</v>
      </c>
      <c r="J1" s="14" t="s">
        <v>657</v>
      </c>
      <c r="K1" s="13" t="str">
        <f t="shared" ref="K1" si="0">IF(AND(F1=1,F1=G1),1,IF(AND(F1=0,F1=G1),0,E1))</f>
        <v>Discussion result</v>
      </c>
      <c r="L1" s="13" t="s">
        <v>700</v>
      </c>
      <c r="M1" s="13" t="s">
        <v>699</v>
      </c>
      <c r="N1" s="13" t="s">
        <v>701</v>
      </c>
      <c r="O1" s="13" t="s">
        <v>702</v>
      </c>
      <c r="P1" s="13" t="s">
        <v>703</v>
      </c>
      <c r="Q1" s="13" t="s">
        <v>705</v>
      </c>
      <c r="R1" s="13" t="s">
        <v>869</v>
      </c>
      <c r="S1" s="13" t="s">
        <v>905</v>
      </c>
      <c r="T1" s="13" t="s">
        <v>914</v>
      </c>
      <c r="U1" s="13" t="s">
        <v>904</v>
      </c>
      <c r="V1" s="13" t="s">
        <v>906</v>
      </c>
      <c r="W1" s="13" t="s">
        <v>1050</v>
      </c>
      <c r="X1" s="13" t="s">
        <v>1051</v>
      </c>
      <c r="Y1" s="13" t="s">
        <v>907</v>
      </c>
      <c r="Z1" s="13" t="s">
        <v>1072</v>
      </c>
      <c r="AA1" s="13" t="s">
        <v>1099</v>
      </c>
    </row>
    <row r="2" spans="1:27" ht="204">
      <c r="A2" s="1" t="s">
        <v>1</v>
      </c>
      <c r="B2" s="1" t="s">
        <v>207</v>
      </c>
      <c r="C2" t="s">
        <v>413</v>
      </c>
      <c r="D2" s="2" t="s">
        <v>619</v>
      </c>
      <c r="F2" s="2" t="s">
        <v>687</v>
      </c>
      <c r="G2" s="2" t="s">
        <v>687</v>
      </c>
      <c r="H2" s="7" t="s">
        <v>640</v>
      </c>
      <c r="I2" s="7" t="s">
        <v>620</v>
      </c>
      <c r="J2" s="2" t="str">
        <f>IF(OR(ISBLANK(F2),ISBLANK(G2)),"NA",IF(F2=G2,"Yes","No"))</f>
        <v>Yes</v>
      </c>
      <c r="K2" s="12" t="str">
        <f>IF(AND(F2="Yes",F2=G2),"Yes",IF(AND(F2="No",F2=G2),"No",IF(ISBLANK(E2),"",E2)))</f>
        <v>Yes</v>
      </c>
      <c r="R2" t="s">
        <v>869</v>
      </c>
      <c r="V2" s="1" t="s">
        <v>1055</v>
      </c>
      <c r="W2" t="s">
        <v>913</v>
      </c>
      <c r="X2" t="s">
        <v>691</v>
      </c>
      <c r="Y2" t="s">
        <v>1056</v>
      </c>
      <c r="AA2" t="str">
        <f>IF(OR(S2="Put into core",R2="Core"),"Core")</f>
        <v>Core</v>
      </c>
    </row>
    <row r="3" spans="1:27" ht="372">
      <c r="A3" s="1" t="s">
        <v>2</v>
      </c>
      <c r="B3" s="1" t="s">
        <v>208</v>
      </c>
      <c r="C3" t="s">
        <v>414</v>
      </c>
      <c r="D3" s="2" t="s">
        <v>619</v>
      </c>
      <c r="F3" s="2" t="s">
        <v>687</v>
      </c>
      <c r="G3" s="2" t="s">
        <v>687</v>
      </c>
      <c r="H3" s="7" t="s">
        <v>641</v>
      </c>
      <c r="I3" s="7" t="s">
        <v>621</v>
      </c>
      <c r="J3" s="2" t="str">
        <f t="shared" ref="J3:J66" si="1">IF(OR(ISBLANK(F3),ISBLANK(G3)),"NA",IF(F3=G3,"Yes","No"))</f>
        <v>Yes</v>
      </c>
      <c r="K3" s="12" t="str">
        <f t="shared" ref="K3:K66" si="2">IF(AND(F3="Yes",F3=G3),"Yes",IF(AND(F3="No",F3=G3),"No",IF(ISBLANK(E3),"",E3)))</f>
        <v>Yes</v>
      </c>
      <c r="R3" t="s">
        <v>869</v>
      </c>
      <c r="V3" s="1" t="s">
        <v>1057</v>
      </c>
      <c r="W3" t="s">
        <v>913</v>
      </c>
      <c r="X3" t="s">
        <v>691</v>
      </c>
      <c r="Y3" t="s">
        <v>1073</v>
      </c>
      <c r="AA3" t="str">
        <f t="shared" ref="AA3:AA66" si="3">IF(OR(S3="Put into core",R3="Core"),"Core")</f>
        <v>Core</v>
      </c>
    </row>
    <row r="4" spans="1:27" ht="323">
      <c r="A4" s="1" t="s">
        <v>3</v>
      </c>
      <c r="B4" s="1" t="s">
        <v>209</v>
      </c>
      <c r="C4" t="s">
        <v>415</v>
      </c>
      <c r="D4" s="2" t="s">
        <v>619</v>
      </c>
      <c r="E4" s="2" t="s">
        <v>687</v>
      </c>
      <c r="F4" s="2" t="s">
        <v>688</v>
      </c>
      <c r="G4" s="2" t="s">
        <v>687</v>
      </c>
      <c r="H4" s="7" t="s">
        <v>665</v>
      </c>
      <c r="I4" s="7" t="s">
        <v>622</v>
      </c>
      <c r="J4" s="2" t="str">
        <f t="shared" si="1"/>
        <v>No</v>
      </c>
      <c r="K4" s="12" t="str">
        <f t="shared" si="2"/>
        <v>Yes</v>
      </c>
      <c r="L4" t="s">
        <v>667</v>
      </c>
      <c r="R4" t="s">
        <v>869</v>
      </c>
      <c r="V4" s="1" t="s">
        <v>1058</v>
      </c>
      <c r="W4" t="s">
        <v>912</v>
      </c>
      <c r="X4" t="s">
        <v>691</v>
      </c>
      <c r="AA4" t="str">
        <f t="shared" si="3"/>
        <v>Core</v>
      </c>
    </row>
    <row r="5" spans="1:27" ht="409.6">
      <c r="A5" s="1" t="s">
        <v>4</v>
      </c>
      <c r="B5" s="1" t="s">
        <v>210</v>
      </c>
      <c r="C5" t="s">
        <v>416</v>
      </c>
      <c r="D5" s="2" t="s">
        <v>619</v>
      </c>
      <c r="F5" s="2" t="s">
        <v>687</v>
      </c>
      <c r="G5" s="2" t="s">
        <v>687</v>
      </c>
      <c r="H5" s="7" t="s">
        <v>642</v>
      </c>
      <c r="I5" s="7" t="s">
        <v>623</v>
      </c>
      <c r="J5" s="2" t="str">
        <f t="shared" si="1"/>
        <v>Yes</v>
      </c>
      <c r="K5" s="12" t="str">
        <f t="shared" si="2"/>
        <v>Yes</v>
      </c>
      <c r="R5" t="s">
        <v>869</v>
      </c>
      <c r="V5" s="1" t="s">
        <v>1059</v>
      </c>
      <c r="W5" t="s">
        <v>912</v>
      </c>
      <c r="X5" t="s">
        <v>691</v>
      </c>
      <c r="AA5" t="str">
        <f t="shared" si="3"/>
        <v>Core</v>
      </c>
    </row>
    <row r="6" spans="1:27" ht="372">
      <c r="A6" s="1" t="s">
        <v>5</v>
      </c>
      <c r="B6" s="1" t="s">
        <v>211</v>
      </c>
      <c r="C6" t="s">
        <v>417</v>
      </c>
      <c r="D6" s="2" t="s">
        <v>619</v>
      </c>
      <c r="F6" s="2" t="s">
        <v>687</v>
      </c>
      <c r="G6" s="2" t="s">
        <v>687</v>
      </c>
      <c r="H6" s="7" t="s">
        <v>643</v>
      </c>
      <c r="I6" s="7" t="s">
        <v>624</v>
      </c>
      <c r="J6" s="2" t="str">
        <f t="shared" si="1"/>
        <v>Yes</v>
      </c>
      <c r="K6" s="12" t="str">
        <f t="shared" si="2"/>
        <v>Yes</v>
      </c>
      <c r="R6" t="s">
        <v>869</v>
      </c>
      <c r="V6" s="1" t="s">
        <v>1060</v>
      </c>
      <c r="W6" t="s">
        <v>912</v>
      </c>
      <c r="X6" t="s">
        <v>1048</v>
      </c>
      <c r="AA6" t="str">
        <f t="shared" si="3"/>
        <v>Core</v>
      </c>
    </row>
    <row r="7" spans="1:27" ht="204">
      <c r="A7" s="1" t="s">
        <v>6</v>
      </c>
      <c r="B7" s="1" t="s">
        <v>212</v>
      </c>
      <c r="C7" t="s">
        <v>418</v>
      </c>
      <c r="D7" s="2" t="s">
        <v>619</v>
      </c>
      <c r="F7" s="2" t="s">
        <v>688</v>
      </c>
      <c r="G7" s="2" t="s">
        <v>688</v>
      </c>
      <c r="H7" s="7" t="s">
        <v>644</v>
      </c>
      <c r="I7" s="7" t="s">
        <v>625</v>
      </c>
      <c r="J7" s="2" t="str">
        <f t="shared" si="1"/>
        <v>Yes</v>
      </c>
      <c r="K7" s="12" t="str">
        <f t="shared" si="2"/>
        <v>No</v>
      </c>
      <c r="L7" t="s">
        <v>1030</v>
      </c>
      <c r="AA7" t="b">
        <f t="shared" si="3"/>
        <v>0</v>
      </c>
    </row>
    <row r="8" spans="1:27" ht="356">
      <c r="A8" s="1" t="s">
        <v>7</v>
      </c>
      <c r="B8" s="1" t="s">
        <v>213</v>
      </c>
      <c r="C8" t="s">
        <v>419</v>
      </c>
      <c r="D8" s="2" t="s">
        <v>619</v>
      </c>
      <c r="F8" s="2" t="s">
        <v>687</v>
      </c>
      <c r="G8" s="2" t="s">
        <v>687</v>
      </c>
      <c r="H8" s="7" t="s">
        <v>645</v>
      </c>
      <c r="I8" s="7" t="s">
        <v>626</v>
      </c>
      <c r="J8" s="2" t="str">
        <f t="shared" si="1"/>
        <v>Yes</v>
      </c>
      <c r="K8" s="12" t="str">
        <f t="shared" si="2"/>
        <v>Yes</v>
      </c>
      <c r="R8" t="s">
        <v>870</v>
      </c>
      <c r="S8" s="1" t="s">
        <v>1039</v>
      </c>
      <c r="T8" s="1" t="s">
        <v>1031</v>
      </c>
      <c r="U8" s="1" t="s">
        <v>1032</v>
      </c>
      <c r="Y8" s="1" t="s">
        <v>1038</v>
      </c>
      <c r="AA8" t="b">
        <f t="shared" si="3"/>
        <v>0</v>
      </c>
    </row>
    <row r="9" spans="1:27" ht="409.6">
      <c r="A9" s="1" t="s">
        <v>8</v>
      </c>
      <c r="B9" s="1" t="s">
        <v>214</v>
      </c>
      <c r="C9" t="s">
        <v>420</v>
      </c>
      <c r="D9" s="2" t="s">
        <v>619</v>
      </c>
      <c r="F9" s="2" t="s">
        <v>687</v>
      </c>
      <c r="G9" s="2" t="s">
        <v>687</v>
      </c>
      <c r="H9" s="7" t="s">
        <v>646</v>
      </c>
      <c r="I9" s="7" t="s">
        <v>627</v>
      </c>
      <c r="J9" s="2" t="str">
        <f t="shared" si="1"/>
        <v>Yes</v>
      </c>
      <c r="K9" s="12" t="str">
        <f t="shared" si="2"/>
        <v>Yes</v>
      </c>
      <c r="R9" t="s">
        <v>869</v>
      </c>
      <c r="V9" s="1" t="s">
        <v>1061</v>
      </c>
      <c r="W9" t="s">
        <v>912</v>
      </c>
      <c r="X9" t="s">
        <v>1048</v>
      </c>
      <c r="Y9" t="s">
        <v>1074</v>
      </c>
      <c r="AA9" t="str">
        <f t="shared" si="3"/>
        <v>Core</v>
      </c>
    </row>
    <row r="10" spans="1:27" ht="356">
      <c r="A10" s="1" t="s">
        <v>9</v>
      </c>
      <c r="B10" s="1" t="s">
        <v>215</v>
      </c>
      <c r="C10" t="s">
        <v>421</v>
      </c>
      <c r="D10" s="2" t="s">
        <v>619</v>
      </c>
      <c r="F10" s="2" t="s">
        <v>688</v>
      </c>
      <c r="G10" s="2" t="s">
        <v>688</v>
      </c>
      <c r="H10" s="7" t="s">
        <v>647</v>
      </c>
      <c r="I10" s="7" t="s">
        <v>628</v>
      </c>
      <c r="J10" s="2" t="str">
        <f t="shared" si="1"/>
        <v>Yes</v>
      </c>
      <c r="K10" s="12" t="str">
        <f t="shared" si="2"/>
        <v>No</v>
      </c>
      <c r="AA10" t="b">
        <f t="shared" si="3"/>
        <v>0</v>
      </c>
    </row>
    <row r="11" spans="1:27" ht="409.6">
      <c r="A11" s="1" t="s">
        <v>10</v>
      </c>
      <c r="B11" s="1" t="s">
        <v>216</v>
      </c>
      <c r="C11" t="s">
        <v>422</v>
      </c>
      <c r="D11" s="2" t="s">
        <v>619</v>
      </c>
      <c r="F11" s="2" t="s">
        <v>687</v>
      </c>
      <c r="G11" s="2" t="s">
        <v>687</v>
      </c>
      <c r="H11" s="7" t="s">
        <v>648</v>
      </c>
      <c r="I11" s="7" t="s">
        <v>629</v>
      </c>
      <c r="J11" s="2" t="str">
        <f t="shared" si="1"/>
        <v>Yes</v>
      </c>
      <c r="K11" s="12" t="str">
        <f t="shared" si="2"/>
        <v>Yes</v>
      </c>
      <c r="R11" t="s">
        <v>869</v>
      </c>
      <c r="V11" s="1" t="s">
        <v>1062</v>
      </c>
      <c r="W11" t="s">
        <v>912</v>
      </c>
      <c r="X11" t="s">
        <v>1049</v>
      </c>
      <c r="Y11" s="1"/>
      <c r="AA11" t="str">
        <f t="shared" si="3"/>
        <v>Core</v>
      </c>
    </row>
    <row r="12" spans="1:27" ht="409.6">
      <c r="A12" s="1" t="s">
        <v>11</v>
      </c>
      <c r="B12" s="1" t="s">
        <v>217</v>
      </c>
      <c r="C12" t="s">
        <v>423</v>
      </c>
      <c r="D12" s="2" t="s">
        <v>619</v>
      </c>
      <c r="F12" s="2" t="s">
        <v>687</v>
      </c>
      <c r="G12" s="2" t="s">
        <v>687</v>
      </c>
      <c r="H12" s="7" t="s">
        <v>649</v>
      </c>
      <c r="I12" s="7" t="s">
        <v>630</v>
      </c>
      <c r="J12" s="2" t="str">
        <f t="shared" si="1"/>
        <v>Yes</v>
      </c>
      <c r="K12" s="12" t="str">
        <f t="shared" si="2"/>
        <v>Yes</v>
      </c>
      <c r="R12" t="s">
        <v>870</v>
      </c>
      <c r="U12" s="18" t="s">
        <v>1033</v>
      </c>
      <c r="AA12" t="b">
        <f t="shared" si="3"/>
        <v>0</v>
      </c>
    </row>
    <row r="13" spans="1:27" ht="340">
      <c r="A13" s="1" t="s">
        <v>12</v>
      </c>
      <c r="B13" s="1" t="s">
        <v>218</v>
      </c>
      <c r="C13" t="s">
        <v>424</v>
      </c>
      <c r="D13" s="2" t="s">
        <v>619</v>
      </c>
      <c r="F13" s="2" t="s">
        <v>687</v>
      </c>
      <c r="G13" s="2" t="s">
        <v>687</v>
      </c>
      <c r="H13" s="7" t="s">
        <v>650</v>
      </c>
      <c r="I13" s="7" t="s">
        <v>631</v>
      </c>
      <c r="J13" s="2" t="str">
        <f t="shared" si="1"/>
        <v>Yes</v>
      </c>
      <c r="K13" s="12" t="str">
        <f t="shared" si="2"/>
        <v>Yes</v>
      </c>
      <c r="R13" t="s">
        <v>869</v>
      </c>
      <c r="U13" s="18"/>
      <c r="V13" s="1" t="s">
        <v>1064</v>
      </c>
      <c r="W13" t="s">
        <v>912</v>
      </c>
      <c r="X13" t="s">
        <v>1046</v>
      </c>
      <c r="Y13" t="s">
        <v>1063</v>
      </c>
      <c r="AA13" t="str">
        <f t="shared" si="3"/>
        <v>Core</v>
      </c>
    </row>
    <row r="14" spans="1:27" ht="306">
      <c r="A14" s="1" t="s">
        <v>13</v>
      </c>
      <c r="B14" s="1" t="s">
        <v>219</v>
      </c>
      <c r="C14" t="s">
        <v>425</v>
      </c>
      <c r="D14" s="2" t="s">
        <v>619</v>
      </c>
      <c r="F14" s="2" t="s">
        <v>688</v>
      </c>
      <c r="G14" s="2" t="s">
        <v>688</v>
      </c>
      <c r="H14" s="7" t="s">
        <v>651</v>
      </c>
      <c r="I14" s="7" t="s">
        <v>632</v>
      </c>
      <c r="J14" s="2" t="str">
        <f t="shared" si="1"/>
        <v>Yes</v>
      </c>
      <c r="K14" s="12" t="str">
        <f t="shared" si="2"/>
        <v>No</v>
      </c>
      <c r="AA14" t="b">
        <f t="shared" si="3"/>
        <v>0</v>
      </c>
    </row>
    <row r="15" spans="1:27" ht="255">
      <c r="A15" s="1" t="s">
        <v>14</v>
      </c>
      <c r="B15" s="1" t="s">
        <v>220</v>
      </c>
      <c r="C15" t="s">
        <v>426</v>
      </c>
      <c r="D15" s="2" t="s">
        <v>619</v>
      </c>
      <c r="F15" s="2" t="s">
        <v>688</v>
      </c>
      <c r="G15" s="2" t="s">
        <v>688</v>
      </c>
      <c r="H15" s="7" t="s">
        <v>652</v>
      </c>
      <c r="I15" s="7" t="s">
        <v>633</v>
      </c>
      <c r="J15" s="2" t="str">
        <f t="shared" si="1"/>
        <v>Yes</v>
      </c>
      <c r="K15" s="12" t="str">
        <f t="shared" si="2"/>
        <v>No</v>
      </c>
      <c r="AA15" t="b">
        <f t="shared" si="3"/>
        <v>0</v>
      </c>
    </row>
    <row r="16" spans="1:27" ht="356">
      <c r="A16" s="1" t="s">
        <v>15</v>
      </c>
      <c r="B16" s="1" t="s">
        <v>221</v>
      </c>
      <c r="C16" t="s">
        <v>427</v>
      </c>
      <c r="D16" s="2" t="s">
        <v>619</v>
      </c>
      <c r="F16" s="2" t="s">
        <v>687</v>
      </c>
      <c r="G16" s="2" t="s">
        <v>687</v>
      </c>
      <c r="H16" s="7" t="s">
        <v>666</v>
      </c>
      <c r="I16" s="7" t="s">
        <v>634</v>
      </c>
      <c r="J16" s="2" t="str">
        <f t="shared" si="1"/>
        <v>Yes</v>
      </c>
      <c r="K16" s="12" t="str">
        <f t="shared" si="2"/>
        <v>Yes</v>
      </c>
      <c r="R16" t="s">
        <v>869</v>
      </c>
      <c r="V16" s="1" t="s">
        <v>1065</v>
      </c>
      <c r="W16" t="s">
        <v>912</v>
      </c>
      <c r="X16" t="s">
        <v>691</v>
      </c>
      <c r="AA16" t="str">
        <f t="shared" si="3"/>
        <v>Core</v>
      </c>
    </row>
    <row r="17" spans="1:27" ht="409.6">
      <c r="A17" s="1" t="s">
        <v>16</v>
      </c>
      <c r="B17" s="1" t="s">
        <v>222</v>
      </c>
      <c r="C17" t="s">
        <v>428</v>
      </c>
      <c r="D17" s="2" t="s">
        <v>619</v>
      </c>
      <c r="E17" s="2" t="s">
        <v>687</v>
      </c>
      <c r="F17" s="2" t="s">
        <v>688</v>
      </c>
      <c r="G17" s="2" t="s">
        <v>687</v>
      </c>
      <c r="H17" s="7" t="s">
        <v>664</v>
      </c>
      <c r="I17" s="7" t="s">
        <v>635</v>
      </c>
      <c r="J17" s="2" t="str">
        <f t="shared" si="1"/>
        <v>No</v>
      </c>
      <c r="K17" s="12" t="str">
        <f t="shared" si="2"/>
        <v>Yes</v>
      </c>
      <c r="L17" t="s">
        <v>668</v>
      </c>
      <c r="R17" t="s">
        <v>869</v>
      </c>
      <c r="V17" s="1" t="s">
        <v>1066</v>
      </c>
      <c r="W17" t="s">
        <v>912</v>
      </c>
      <c r="X17" t="s">
        <v>1046</v>
      </c>
      <c r="AA17" t="str">
        <f t="shared" si="3"/>
        <v>Core</v>
      </c>
    </row>
    <row r="18" spans="1:27" ht="204">
      <c r="A18" s="1" t="s">
        <v>17</v>
      </c>
      <c r="B18" s="1" t="s">
        <v>223</v>
      </c>
      <c r="C18" t="s">
        <v>429</v>
      </c>
      <c r="D18" s="2" t="s">
        <v>619</v>
      </c>
      <c r="F18" s="2" t="s">
        <v>688</v>
      </c>
      <c r="G18" s="2" t="s">
        <v>688</v>
      </c>
      <c r="H18" s="7" t="s">
        <v>653</v>
      </c>
      <c r="I18" s="7" t="s">
        <v>636</v>
      </c>
      <c r="J18" s="2" t="str">
        <f t="shared" si="1"/>
        <v>Yes</v>
      </c>
      <c r="K18" s="12" t="str">
        <f t="shared" si="2"/>
        <v>No</v>
      </c>
      <c r="AA18" t="b">
        <f t="shared" si="3"/>
        <v>0</v>
      </c>
    </row>
    <row r="19" spans="1:27" ht="221">
      <c r="A19" s="1" t="s">
        <v>18</v>
      </c>
      <c r="B19" s="1" t="s">
        <v>224</v>
      </c>
      <c r="C19" t="s">
        <v>430</v>
      </c>
      <c r="D19" s="2" t="s">
        <v>619</v>
      </c>
      <c r="F19" s="2" t="s">
        <v>687</v>
      </c>
      <c r="G19" s="2" t="s">
        <v>687</v>
      </c>
      <c r="H19" s="7" t="s">
        <v>654</v>
      </c>
      <c r="I19" s="7" t="s">
        <v>637</v>
      </c>
      <c r="J19" s="2" t="str">
        <f t="shared" si="1"/>
        <v>Yes</v>
      </c>
      <c r="K19" s="12" t="str">
        <f t="shared" si="2"/>
        <v>Yes</v>
      </c>
      <c r="R19" t="s">
        <v>870</v>
      </c>
      <c r="S19" s="1" t="s">
        <v>1039</v>
      </c>
      <c r="T19" s="1" t="s">
        <v>1034</v>
      </c>
      <c r="U19" s="1" t="s">
        <v>1035</v>
      </c>
      <c r="Y19" s="1" t="s">
        <v>1040</v>
      </c>
      <c r="AA19" t="b">
        <f t="shared" si="3"/>
        <v>0</v>
      </c>
    </row>
    <row r="20" spans="1:27" ht="340">
      <c r="A20" s="1" t="s">
        <v>19</v>
      </c>
      <c r="B20" s="1" t="s">
        <v>225</v>
      </c>
      <c r="C20" t="s">
        <v>431</v>
      </c>
      <c r="D20" s="2" t="s">
        <v>619</v>
      </c>
      <c r="F20" s="2" t="s">
        <v>687</v>
      </c>
      <c r="G20" s="2" t="s">
        <v>687</v>
      </c>
      <c r="H20" s="7" t="s">
        <v>655</v>
      </c>
      <c r="I20" s="7" t="s">
        <v>638</v>
      </c>
      <c r="J20" s="2" t="str">
        <f t="shared" si="1"/>
        <v>Yes</v>
      </c>
      <c r="K20" s="12" t="str">
        <f t="shared" si="2"/>
        <v>Yes</v>
      </c>
      <c r="R20" t="s">
        <v>869</v>
      </c>
      <c r="W20" t="s">
        <v>912</v>
      </c>
      <c r="X20" t="s">
        <v>691</v>
      </c>
      <c r="Y20" t="s">
        <v>1067</v>
      </c>
      <c r="Z20" t="s">
        <v>1075</v>
      </c>
      <c r="AA20" t="str">
        <f t="shared" si="3"/>
        <v>Core</v>
      </c>
    </row>
    <row r="21" spans="1:27" ht="255">
      <c r="A21" s="1" t="s">
        <v>20</v>
      </c>
      <c r="B21" s="1" t="s">
        <v>226</v>
      </c>
      <c r="C21" t="s">
        <v>432</v>
      </c>
      <c r="D21" s="2" t="s">
        <v>619</v>
      </c>
      <c r="F21" s="2" t="s">
        <v>687</v>
      </c>
      <c r="G21" s="2" t="s">
        <v>687</v>
      </c>
      <c r="H21" s="7" t="s">
        <v>656</v>
      </c>
      <c r="I21" s="7" t="s">
        <v>639</v>
      </c>
      <c r="J21" s="2" t="str">
        <f t="shared" si="1"/>
        <v>Yes</v>
      </c>
      <c r="K21" s="12" t="str">
        <f t="shared" si="2"/>
        <v>Yes</v>
      </c>
      <c r="R21" t="s">
        <v>870</v>
      </c>
      <c r="S21" s="1" t="s">
        <v>910</v>
      </c>
      <c r="T21" s="1" t="s">
        <v>1036</v>
      </c>
      <c r="U21" s="1" t="s">
        <v>1037</v>
      </c>
      <c r="AA21" t="b">
        <f t="shared" si="3"/>
        <v>0</v>
      </c>
    </row>
    <row r="22" spans="1:27" ht="372">
      <c r="A22" s="1" t="s">
        <v>21</v>
      </c>
      <c r="B22" s="1" t="s">
        <v>227</v>
      </c>
      <c r="C22" t="s">
        <v>433</v>
      </c>
      <c r="D22" s="2" t="s">
        <v>670</v>
      </c>
      <c r="G22" s="2" t="s">
        <v>687</v>
      </c>
      <c r="I22" s="7" t="s">
        <v>768</v>
      </c>
      <c r="J22" s="2" t="str">
        <f t="shared" si="1"/>
        <v>NA</v>
      </c>
      <c r="K22" s="12" t="str">
        <f t="shared" si="2"/>
        <v/>
      </c>
      <c r="N22" t="s">
        <v>691</v>
      </c>
      <c r="O22" t="s">
        <v>697</v>
      </c>
      <c r="R22" t="s">
        <v>869</v>
      </c>
      <c r="W22" t="s">
        <v>913</v>
      </c>
      <c r="X22" t="s">
        <v>1048</v>
      </c>
      <c r="Y22" t="s">
        <v>1068</v>
      </c>
      <c r="AA22" t="str">
        <f t="shared" si="3"/>
        <v>Core</v>
      </c>
    </row>
    <row r="23" spans="1:27" ht="409.6">
      <c r="A23" s="1" t="s">
        <v>22</v>
      </c>
      <c r="B23" s="1" t="s">
        <v>228</v>
      </c>
      <c r="C23" t="s">
        <v>434</v>
      </c>
      <c r="D23" s="2" t="s">
        <v>670</v>
      </c>
      <c r="G23" s="2" t="s">
        <v>687</v>
      </c>
      <c r="I23" s="7" t="s">
        <v>769</v>
      </c>
      <c r="J23" s="2" t="str">
        <f t="shared" si="1"/>
        <v>NA</v>
      </c>
      <c r="K23" s="12" t="str">
        <f t="shared" si="2"/>
        <v/>
      </c>
      <c r="N23" t="s">
        <v>691</v>
      </c>
      <c r="O23" t="s">
        <v>698</v>
      </c>
      <c r="P23" t="s">
        <v>770</v>
      </c>
      <c r="R23" t="s">
        <v>870</v>
      </c>
      <c r="S23" s="1" t="s">
        <v>910</v>
      </c>
      <c r="T23" s="1" t="s">
        <v>916</v>
      </c>
      <c r="U23" s="1" t="s">
        <v>915</v>
      </c>
      <c r="AA23" t="b">
        <f t="shared" si="3"/>
        <v>0</v>
      </c>
    </row>
    <row r="24" spans="1:27" ht="221">
      <c r="A24" s="1" t="s">
        <v>23</v>
      </c>
      <c r="B24" s="1" t="s">
        <v>229</v>
      </c>
      <c r="C24" t="s">
        <v>435</v>
      </c>
      <c r="D24" s="2" t="s">
        <v>670</v>
      </c>
      <c r="G24" s="2" t="s">
        <v>688</v>
      </c>
      <c r="I24" s="7" t="s">
        <v>771</v>
      </c>
      <c r="J24" s="2" t="str">
        <f t="shared" si="1"/>
        <v>NA</v>
      </c>
      <c r="K24" s="12" t="str">
        <f t="shared" si="2"/>
        <v/>
      </c>
      <c r="AA24" t="b">
        <f t="shared" si="3"/>
        <v>0</v>
      </c>
    </row>
    <row r="25" spans="1:27" ht="187">
      <c r="A25" s="1" t="s">
        <v>24</v>
      </c>
      <c r="B25" s="1" t="s">
        <v>230</v>
      </c>
      <c r="C25" t="s">
        <v>436</v>
      </c>
      <c r="D25" s="2" t="s">
        <v>670</v>
      </c>
      <c r="G25" s="2" t="s">
        <v>688</v>
      </c>
      <c r="I25" s="7" t="s">
        <v>772</v>
      </c>
      <c r="J25" s="2" t="str">
        <f t="shared" si="1"/>
        <v>NA</v>
      </c>
      <c r="K25" s="12" t="str">
        <f t="shared" si="2"/>
        <v/>
      </c>
      <c r="AA25" t="b">
        <f t="shared" si="3"/>
        <v>0</v>
      </c>
    </row>
    <row r="26" spans="1:27" ht="238">
      <c r="A26" s="1" t="s">
        <v>25</v>
      </c>
      <c r="B26" s="1" t="s">
        <v>231</v>
      </c>
      <c r="C26" t="s">
        <v>437</v>
      </c>
      <c r="D26" s="2" t="s">
        <v>670</v>
      </c>
      <c r="G26" s="2" t="s">
        <v>687</v>
      </c>
      <c r="I26" s="16" t="s">
        <v>773</v>
      </c>
      <c r="J26" s="2" t="str">
        <f t="shared" si="1"/>
        <v>NA</v>
      </c>
      <c r="K26" s="12" t="str">
        <f t="shared" si="2"/>
        <v/>
      </c>
      <c r="N26" t="s">
        <v>691</v>
      </c>
      <c r="O26" t="s">
        <v>696</v>
      </c>
      <c r="R26" t="s">
        <v>869</v>
      </c>
      <c r="W26" t="s">
        <v>911</v>
      </c>
      <c r="X26" t="s">
        <v>691</v>
      </c>
      <c r="Y26" t="s">
        <v>1069</v>
      </c>
      <c r="AA26" t="str">
        <f t="shared" si="3"/>
        <v>Core</v>
      </c>
    </row>
    <row r="27" spans="1:27" ht="306">
      <c r="A27" s="1" t="s">
        <v>26</v>
      </c>
      <c r="B27" s="1" t="s">
        <v>232</v>
      </c>
      <c r="C27" t="s">
        <v>438</v>
      </c>
      <c r="D27" s="2" t="s">
        <v>670</v>
      </c>
      <c r="G27" s="2" t="s">
        <v>687</v>
      </c>
      <c r="I27" s="7" t="s">
        <v>774</v>
      </c>
      <c r="J27" s="2" t="str">
        <f t="shared" si="1"/>
        <v>NA</v>
      </c>
      <c r="K27" s="12" t="str">
        <f t="shared" si="2"/>
        <v/>
      </c>
      <c r="N27" t="s">
        <v>691</v>
      </c>
      <c r="O27" t="s">
        <v>696</v>
      </c>
      <c r="R27" t="s">
        <v>870</v>
      </c>
      <c r="S27" s="1" t="s">
        <v>1039</v>
      </c>
      <c r="T27" s="1" t="s">
        <v>918</v>
      </c>
      <c r="U27" s="1" t="s">
        <v>917</v>
      </c>
      <c r="AA27" t="b">
        <f t="shared" si="3"/>
        <v>0</v>
      </c>
    </row>
    <row r="28" spans="1:27" ht="306">
      <c r="A28" s="1" t="s">
        <v>27</v>
      </c>
      <c r="B28" s="1" t="s">
        <v>233</v>
      </c>
      <c r="C28" t="s">
        <v>439</v>
      </c>
      <c r="D28" s="2" t="s">
        <v>670</v>
      </c>
      <c r="G28" s="2" t="s">
        <v>688</v>
      </c>
      <c r="I28" s="7" t="s">
        <v>775</v>
      </c>
      <c r="J28" s="2" t="str">
        <f t="shared" si="1"/>
        <v>NA</v>
      </c>
      <c r="K28" s="12" t="str">
        <f t="shared" si="2"/>
        <v/>
      </c>
      <c r="L28" t="s">
        <v>688</v>
      </c>
      <c r="AA28" t="b">
        <f t="shared" si="3"/>
        <v>0</v>
      </c>
    </row>
    <row r="29" spans="1:27" ht="388">
      <c r="A29" s="1" t="s">
        <v>28</v>
      </c>
      <c r="B29" s="1" t="s">
        <v>234</v>
      </c>
      <c r="C29" t="s">
        <v>440</v>
      </c>
      <c r="D29" s="2" t="s">
        <v>670</v>
      </c>
      <c r="G29" s="2" t="s">
        <v>687</v>
      </c>
      <c r="I29" s="7" t="s">
        <v>776</v>
      </c>
      <c r="J29" s="2" t="str">
        <f t="shared" si="1"/>
        <v>NA</v>
      </c>
      <c r="K29" s="12" t="str">
        <f t="shared" si="2"/>
        <v/>
      </c>
      <c r="N29" t="s">
        <v>691</v>
      </c>
      <c r="O29" t="s">
        <v>697</v>
      </c>
      <c r="R29" t="s">
        <v>869</v>
      </c>
      <c r="V29" s="1" t="s">
        <v>1070</v>
      </c>
      <c r="W29" t="s">
        <v>913</v>
      </c>
      <c r="X29" t="s">
        <v>691</v>
      </c>
      <c r="Y29" s="1" t="s">
        <v>1071</v>
      </c>
      <c r="AA29" t="str">
        <f t="shared" si="3"/>
        <v>Core</v>
      </c>
    </row>
    <row r="30" spans="1:27" ht="409.6">
      <c r="A30" s="1" t="s">
        <v>29</v>
      </c>
      <c r="B30" s="1" t="s">
        <v>235</v>
      </c>
      <c r="C30" t="s">
        <v>441</v>
      </c>
      <c r="D30" s="2" t="s">
        <v>670</v>
      </c>
      <c r="G30" s="2" t="s">
        <v>688</v>
      </c>
      <c r="I30" s="7" t="s">
        <v>777</v>
      </c>
      <c r="J30" s="2" t="str">
        <f t="shared" si="1"/>
        <v>NA</v>
      </c>
      <c r="K30" s="12" t="str">
        <f t="shared" si="2"/>
        <v/>
      </c>
      <c r="L30" t="s">
        <v>688</v>
      </c>
      <c r="AA30" t="b">
        <f t="shared" si="3"/>
        <v>0</v>
      </c>
    </row>
    <row r="31" spans="1:27" ht="238">
      <c r="A31" s="1" t="s">
        <v>30</v>
      </c>
      <c r="B31" s="1" t="s">
        <v>236</v>
      </c>
      <c r="C31" t="s">
        <v>442</v>
      </c>
      <c r="D31" s="2" t="s">
        <v>670</v>
      </c>
      <c r="G31" s="2" t="s">
        <v>687</v>
      </c>
      <c r="I31" s="7" t="s">
        <v>778</v>
      </c>
      <c r="J31" s="2" t="str">
        <f t="shared" si="1"/>
        <v>NA</v>
      </c>
      <c r="K31" s="12" t="str">
        <f t="shared" si="2"/>
        <v/>
      </c>
      <c r="N31" t="s">
        <v>691</v>
      </c>
      <c r="O31" t="s">
        <v>695</v>
      </c>
      <c r="P31" s="1" t="s">
        <v>779</v>
      </c>
      <c r="R31" t="s">
        <v>869</v>
      </c>
      <c r="W31" t="s">
        <v>911</v>
      </c>
      <c r="X31" t="s">
        <v>691</v>
      </c>
      <c r="Z31" t="s">
        <v>1091</v>
      </c>
      <c r="AA31" t="str">
        <f t="shared" si="3"/>
        <v>Core</v>
      </c>
    </row>
    <row r="32" spans="1:27" ht="170">
      <c r="A32" s="1" t="s">
        <v>31</v>
      </c>
      <c r="B32" s="1" t="s">
        <v>237</v>
      </c>
      <c r="C32" t="s">
        <v>443</v>
      </c>
      <c r="D32" s="2" t="s">
        <v>670</v>
      </c>
      <c r="G32" s="2" t="s">
        <v>687</v>
      </c>
      <c r="I32" s="7" t="s">
        <v>780</v>
      </c>
      <c r="J32" s="2" t="str">
        <f t="shared" si="1"/>
        <v>NA</v>
      </c>
      <c r="K32" s="12" t="str">
        <f t="shared" si="2"/>
        <v/>
      </c>
      <c r="N32" t="s">
        <v>691</v>
      </c>
      <c r="O32" t="s">
        <v>696</v>
      </c>
      <c r="R32" t="s">
        <v>869</v>
      </c>
      <c r="W32" t="s">
        <v>912</v>
      </c>
      <c r="X32" t="s">
        <v>691</v>
      </c>
      <c r="AA32" t="str">
        <f t="shared" si="3"/>
        <v>Core</v>
      </c>
    </row>
    <row r="33" spans="1:27" ht="204">
      <c r="A33" s="1" t="s">
        <v>32</v>
      </c>
      <c r="B33" s="1" t="s">
        <v>238</v>
      </c>
      <c r="C33" t="s">
        <v>444</v>
      </c>
      <c r="D33" s="2" t="s">
        <v>670</v>
      </c>
      <c r="G33" s="2" t="s">
        <v>687</v>
      </c>
      <c r="I33" s="7" t="s">
        <v>781</v>
      </c>
      <c r="J33" s="2" t="str">
        <f t="shared" si="1"/>
        <v>NA</v>
      </c>
      <c r="K33" s="12" t="str">
        <f t="shared" si="2"/>
        <v/>
      </c>
      <c r="N33" t="s">
        <v>691</v>
      </c>
      <c r="O33" t="s">
        <v>697</v>
      </c>
      <c r="R33" t="s">
        <v>869</v>
      </c>
      <c r="W33" t="s">
        <v>912</v>
      </c>
      <c r="X33" t="s">
        <v>691</v>
      </c>
      <c r="AA33" t="str">
        <f t="shared" si="3"/>
        <v>Core</v>
      </c>
    </row>
    <row r="34" spans="1:27" ht="289">
      <c r="A34" s="1" t="s">
        <v>33</v>
      </c>
      <c r="B34" s="1" t="s">
        <v>239</v>
      </c>
      <c r="C34" t="s">
        <v>445</v>
      </c>
      <c r="D34" s="2" t="s">
        <v>670</v>
      </c>
      <c r="G34" s="2" t="s">
        <v>687</v>
      </c>
      <c r="I34" s="7" t="s">
        <v>782</v>
      </c>
      <c r="J34" s="2" t="str">
        <f t="shared" si="1"/>
        <v>NA</v>
      </c>
      <c r="K34" s="12" t="str">
        <f t="shared" si="2"/>
        <v/>
      </c>
      <c r="M34" t="s">
        <v>687</v>
      </c>
      <c r="R34" t="s">
        <v>869</v>
      </c>
      <c r="V34" s="1" t="s">
        <v>1076</v>
      </c>
      <c r="W34" t="s">
        <v>912</v>
      </c>
      <c r="X34" t="s">
        <v>1046</v>
      </c>
      <c r="Y34" s="1" t="s">
        <v>1077</v>
      </c>
      <c r="AA34" t="str">
        <f t="shared" si="3"/>
        <v>Core</v>
      </c>
    </row>
    <row r="35" spans="1:27" ht="272">
      <c r="A35" s="1" t="s">
        <v>34</v>
      </c>
      <c r="B35" s="1" t="s">
        <v>240</v>
      </c>
      <c r="C35" t="s">
        <v>446</v>
      </c>
      <c r="D35" s="2" t="s">
        <v>670</v>
      </c>
      <c r="G35" s="2" t="s">
        <v>688</v>
      </c>
      <c r="I35" s="7" t="s">
        <v>783</v>
      </c>
      <c r="J35" s="2" t="str">
        <f t="shared" si="1"/>
        <v>NA</v>
      </c>
      <c r="K35" s="12" t="str">
        <f t="shared" si="2"/>
        <v/>
      </c>
      <c r="AA35" t="b">
        <f t="shared" si="3"/>
        <v>0</v>
      </c>
    </row>
    <row r="36" spans="1:27" ht="409.6">
      <c r="A36" s="1" t="s">
        <v>35</v>
      </c>
      <c r="B36" s="1" t="s">
        <v>241</v>
      </c>
      <c r="C36" t="s">
        <v>447</v>
      </c>
      <c r="D36" s="2" t="s">
        <v>670</v>
      </c>
      <c r="G36" s="2" t="s">
        <v>687</v>
      </c>
      <c r="I36" s="7" t="s">
        <v>784</v>
      </c>
      <c r="J36" s="2" t="str">
        <f t="shared" si="1"/>
        <v>NA</v>
      </c>
      <c r="K36" s="12" t="str">
        <f t="shared" si="2"/>
        <v/>
      </c>
      <c r="N36" t="s">
        <v>691</v>
      </c>
      <c r="O36" t="s">
        <v>696</v>
      </c>
      <c r="R36" t="s">
        <v>870</v>
      </c>
      <c r="S36" s="1" t="s">
        <v>910</v>
      </c>
      <c r="T36" s="1" t="s">
        <v>920</v>
      </c>
      <c r="U36" s="1" t="s">
        <v>919</v>
      </c>
      <c r="AA36" t="b">
        <f t="shared" si="3"/>
        <v>0</v>
      </c>
    </row>
    <row r="37" spans="1:27" ht="306">
      <c r="A37" s="1" t="s">
        <v>36</v>
      </c>
      <c r="B37" s="1" t="s">
        <v>242</v>
      </c>
      <c r="C37" t="s">
        <v>448</v>
      </c>
      <c r="D37" s="2" t="s">
        <v>670</v>
      </c>
      <c r="G37" s="2" t="s">
        <v>687</v>
      </c>
      <c r="I37" s="7" t="s">
        <v>785</v>
      </c>
      <c r="J37" s="2" t="str">
        <f t="shared" si="1"/>
        <v>NA</v>
      </c>
      <c r="K37" s="12" t="str">
        <f t="shared" si="2"/>
        <v/>
      </c>
      <c r="N37" t="s">
        <v>691</v>
      </c>
      <c r="O37" t="s">
        <v>696</v>
      </c>
      <c r="R37" t="s">
        <v>870</v>
      </c>
      <c r="S37" s="1" t="s">
        <v>910</v>
      </c>
      <c r="T37" s="1" t="s">
        <v>922</v>
      </c>
      <c r="U37" s="1" t="s">
        <v>921</v>
      </c>
      <c r="AA37" t="b">
        <f t="shared" si="3"/>
        <v>0</v>
      </c>
    </row>
    <row r="38" spans="1:27" ht="255">
      <c r="A38" s="1" t="s">
        <v>37</v>
      </c>
      <c r="B38" s="1" t="s">
        <v>243</v>
      </c>
      <c r="C38" t="s">
        <v>449</v>
      </c>
      <c r="D38" s="2" t="s">
        <v>670</v>
      </c>
      <c r="G38" s="2" t="s">
        <v>687</v>
      </c>
      <c r="I38" s="7" t="s">
        <v>786</v>
      </c>
      <c r="J38" s="2" t="str">
        <f t="shared" si="1"/>
        <v>NA</v>
      </c>
      <c r="K38" s="12" t="str">
        <f t="shared" si="2"/>
        <v/>
      </c>
      <c r="N38" t="s">
        <v>691</v>
      </c>
      <c r="O38" t="s">
        <v>696</v>
      </c>
      <c r="R38" t="s">
        <v>870</v>
      </c>
      <c r="S38" s="1" t="s">
        <v>1039</v>
      </c>
      <c r="T38" s="1" t="s">
        <v>924</v>
      </c>
      <c r="U38" s="1" t="s">
        <v>923</v>
      </c>
      <c r="AA38" t="b">
        <f t="shared" si="3"/>
        <v>0</v>
      </c>
    </row>
    <row r="39" spans="1:27" ht="221">
      <c r="A39" s="1" t="s">
        <v>38</v>
      </c>
      <c r="B39" s="1" t="s">
        <v>244</v>
      </c>
      <c r="C39" t="s">
        <v>450</v>
      </c>
      <c r="D39" s="2" t="s">
        <v>670</v>
      </c>
      <c r="G39" s="2" t="s">
        <v>688</v>
      </c>
      <c r="I39" s="7" t="s">
        <v>787</v>
      </c>
      <c r="J39" s="2" t="str">
        <f t="shared" si="1"/>
        <v>NA</v>
      </c>
      <c r="K39" s="12" t="str">
        <f t="shared" si="2"/>
        <v/>
      </c>
      <c r="L39" t="s">
        <v>688</v>
      </c>
      <c r="AA39" t="b">
        <f t="shared" si="3"/>
        <v>0</v>
      </c>
    </row>
    <row r="40" spans="1:27" ht="356">
      <c r="A40" s="1" t="s">
        <v>39</v>
      </c>
      <c r="B40" s="1" t="s">
        <v>245</v>
      </c>
      <c r="C40" t="s">
        <v>451</v>
      </c>
      <c r="D40" s="2" t="s">
        <v>670</v>
      </c>
      <c r="G40" s="2" t="s">
        <v>687</v>
      </c>
      <c r="I40" s="7" t="s">
        <v>788</v>
      </c>
      <c r="J40" s="2" t="str">
        <f t="shared" si="1"/>
        <v>NA</v>
      </c>
      <c r="K40" s="12" t="str">
        <f t="shared" si="2"/>
        <v/>
      </c>
      <c r="M40" t="s">
        <v>687</v>
      </c>
      <c r="R40" t="s">
        <v>869</v>
      </c>
      <c r="V40" s="1" t="s">
        <v>1078</v>
      </c>
      <c r="W40" t="s">
        <v>912</v>
      </c>
      <c r="X40" t="s">
        <v>1046</v>
      </c>
      <c r="Y40" s="1" t="s">
        <v>1079</v>
      </c>
      <c r="AA40" t="str">
        <f t="shared" si="3"/>
        <v>Core</v>
      </c>
    </row>
    <row r="41" spans="1:27" ht="187">
      <c r="A41" s="1" t="s">
        <v>40</v>
      </c>
      <c r="B41" s="1" t="s">
        <v>246</v>
      </c>
      <c r="C41" t="s">
        <v>452</v>
      </c>
      <c r="D41" s="2" t="s">
        <v>670</v>
      </c>
      <c r="G41" s="2" t="s">
        <v>688</v>
      </c>
      <c r="I41" s="7" t="s">
        <v>789</v>
      </c>
      <c r="J41" s="2" t="str">
        <f t="shared" si="1"/>
        <v>NA</v>
      </c>
      <c r="K41" s="12" t="str">
        <f t="shared" si="2"/>
        <v/>
      </c>
      <c r="AA41" t="b">
        <f t="shared" si="3"/>
        <v>0</v>
      </c>
    </row>
    <row r="42" spans="1:27" ht="323">
      <c r="A42" s="1" t="s">
        <v>41</v>
      </c>
      <c r="B42" s="1" t="s">
        <v>247</v>
      </c>
      <c r="C42" t="s">
        <v>453</v>
      </c>
      <c r="D42" s="2" t="s">
        <v>670</v>
      </c>
      <c r="G42" s="2" t="s">
        <v>687</v>
      </c>
      <c r="I42" s="7" t="s">
        <v>790</v>
      </c>
      <c r="J42" s="2" t="str">
        <f t="shared" si="1"/>
        <v>NA</v>
      </c>
      <c r="K42" s="12" t="str">
        <f t="shared" si="2"/>
        <v/>
      </c>
      <c r="N42" t="s">
        <v>691</v>
      </c>
      <c r="O42" t="s">
        <v>696</v>
      </c>
      <c r="R42" t="s">
        <v>870</v>
      </c>
      <c r="S42" s="1" t="s">
        <v>910</v>
      </c>
      <c r="T42" s="1" t="s">
        <v>968</v>
      </c>
      <c r="U42" s="1" t="s">
        <v>967</v>
      </c>
      <c r="AA42" t="b">
        <f t="shared" si="3"/>
        <v>0</v>
      </c>
    </row>
    <row r="43" spans="1:27" ht="289">
      <c r="A43" s="1" t="s">
        <v>42</v>
      </c>
      <c r="B43" s="1" t="s">
        <v>248</v>
      </c>
      <c r="C43" t="s">
        <v>454</v>
      </c>
      <c r="D43" s="2" t="s">
        <v>670</v>
      </c>
      <c r="G43" s="2" t="s">
        <v>687</v>
      </c>
      <c r="I43" s="7" t="s">
        <v>791</v>
      </c>
      <c r="J43" s="2" t="str">
        <f t="shared" si="1"/>
        <v>NA</v>
      </c>
      <c r="K43" s="12" t="str">
        <f t="shared" si="2"/>
        <v/>
      </c>
      <c r="N43" t="s">
        <v>691</v>
      </c>
      <c r="O43" t="s">
        <v>697</v>
      </c>
      <c r="R43" t="s">
        <v>870</v>
      </c>
      <c r="S43" s="1" t="s">
        <v>1039</v>
      </c>
      <c r="T43" s="1" t="s">
        <v>1054</v>
      </c>
      <c r="U43" s="1" t="s">
        <v>1052</v>
      </c>
      <c r="AA43" t="b">
        <f t="shared" si="3"/>
        <v>0</v>
      </c>
    </row>
    <row r="44" spans="1:27" ht="306">
      <c r="A44" s="1" t="s">
        <v>43</v>
      </c>
      <c r="B44" s="1" t="s">
        <v>249</v>
      </c>
      <c r="C44" t="s">
        <v>455</v>
      </c>
      <c r="D44" s="2" t="s">
        <v>670</v>
      </c>
      <c r="G44" s="2" t="s">
        <v>687</v>
      </c>
      <c r="I44" s="7" t="s">
        <v>792</v>
      </c>
      <c r="J44" s="2" t="str">
        <f t="shared" si="1"/>
        <v>NA</v>
      </c>
      <c r="K44" s="12" t="str">
        <f t="shared" si="2"/>
        <v/>
      </c>
      <c r="N44" t="s">
        <v>691</v>
      </c>
      <c r="O44" t="s">
        <v>696</v>
      </c>
      <c r="R44" t="s">
        <v>870</v>
      </c>
      <c r="S44" s="1" t="s">
        <v>1039</v>
      </c>
      <c r="T44" s="1" t="s">
        <v>926</v>
      </c>
      <c r="U44" s="1" t="s">
        <v>925</v>
      </c>
      <c r="Y44" t="s">
        <v>927</v>
      </c>
      <c r="AA44" t="b">
        <f t="shared" si="3"/>
        <v>0</v>
      </c>
    </row>
    <row r="45" spans="1:27" ht="306">
      <c r="A45" s="1" t="s">
        <v>44</v>
      </c>
      <c r="B45" s="1" t="s">
        <v>250</v>
      </c>
      <c r="C45" t="s">
        <v>456</v>
      </c>
      <c r="D45" s="2" t="s">
        <v>670</v>
      </c>
      <c r="G45" s="2" t="s">
        <v>688</v>
      </c>
      <c r="I45" s="7" t="s">
        <v>876</v>
      </c>
      <c r="J45" s="2" t="str">
        <f t="shared" si="1"/>
        <v>NA</v>
      </c>
      <c r="K45" s="12" t="str">
        <f t="shared" si="2"/>
        <v/>
      </c>
      <c r="L45" t="s">
        <v>688</v>
      </c>
      <c r="N45" t="s">
        <v>691</v>
      </c>
      <c r="O45" t="s">
        <v>698</v>
      </c>
      <c r="P45" t="s">
        <v>793</v>
      </c>
      <c r="AA45" t="b">
        <f t="shared" si="3"/>
        <v>0</v>
      </c>
    </row>
    <row r="46" spans="1:27" ht="255">
      <c r="A46" s="1" t="s">
        <v>45</v>
      </c>
      <c r="B46" s="1" t="s">
        <v>251</v>
      </c>
      <c r="C46" t="s">
        <v>457</v>
      </c>
      <c r="D46" s="2" t="s">
        <v>670</v>
      </c>
      <c r="G46" s="2" t="s">
        <v>688</v>
      </c>
      <c r="I46" s="7" t="s">
        <v>794</v>
      </c>
      <c r="J46" s="2" t="str">
        <f t="shared" si="1"/>
        <v>NA</v>
      </c>
      <c r="K46" s="12" t="str">
        <f t="shared" si="2"/>
        <v/>
      </c>
      <c r="AA46" t="b">
        <f t="shared" si="3"/>
        <v>0</v>
      </c>
    </row>
    <row r="47" spans="1:27" ht="255">
      <c r="A47" s="1" t="s">
        <v>46</v>
      </c>
      <c r="B47" s="1" t="s">
        <v>252</v>
      </c>
      <c r="C47" t="s">
        <v>458</v>
      </c>
      <c r="D47" s="2" t="s">
        <v>670</v>
      </c>
      <c r="G47" s="2" t="s">
        <v>688</v>
      </c>
      <c r="I47" s="7" t="s">
        <v>795</v>
      </c>
      <c r="J47" s="2" t="str">
        <f t="shared" si="1"/>
        <v>NA</v>
      </c>
      <c r="K47" s="12" t="str">
        <f t="shared" si="2"/>
        <v/>
      </c>
      <c r="AA47" t="b">
        <f t="shared" si="3"/>
        <v>0</v>
      </c>
    </row>
    <row r="48" spans="1:27" ht="404">
      <c r="A48" s="1" t="s">
        <v>47</v>
      </c>
      <c r="B48" s="1" t="s">
        <v>253</v>
      </c>
      <c r="C48" t="s">
        <v>459</v>
      </c>
      <c r="D48" s="2" t="s">
        <v>670</v>
      </c>
      <c r="G48" s="2" t="s">
        <v>687</v>
      </c>
      <c r="I48" s="7" t="s">
        <v>796</v>
      </c>
      <c r="J48" s="2" t="str">
        <f t="shared" si="1"/>
        <v>NA</v>
      </c>
      <c r="K48" s="12" t="str">
        <f t="shared" si="2"/>
        <v/>
      </c>
      <c r="N48" t="s">
        <v>691</v>
      </c>
      <c r="O48" t="s">
        <v>697</v>
      </c>
      <c r="Q48" s="1" t="s">
        <v>797</v>
      </c>
      <c r="R48" t="s">
        <v>869</v>
      </c>
      <c r="V48" s="1" t="s">
        <v>1080</v>
      </c>
      <c r="W48" t="s">
        <v>912</v>
      </c>
      <c r="X48" t="s">
        <v>691</v>
      </c>
      <c r="Z48" t="s">
        <v>1092</v>
      </c>
      <c r="AA48" t="str">
        <f t="shared" si="3"/>
        <v>Core</v>
      </c>
    </row>
    <row r="49" spans="1:27" ht="289">
      <c r="A49" s="1" t="s">
        <v>48</v>
      </c>
      <c r="B49" s="1" t="s">
        <v>254</v>
      </c>
      <c r="C49" t="s">
        <v>460</v>
      </c>
      <c r="D49" s="2" t="s">
        <v>670</v>
      </c>
      <c r="G49" s="2" t="s">
        <v>688</v>
      </c>
      <c r="I49" s="7" t="s">
        <v>798</v>
      </c>
      <c r="J49" s="2" t="str">
        <f t="shared" si="1"/>
        <v>NA</v>
      </c>
      <c r="K49" s="12" t="str">
        <f t="shared" si="2"/>
        <v/>
      </c>
      <c r="AA49" t="b">
        <f t="shared" si="3"/>
        <v>0</v>
      </c>
    </row>
    <row r="50" spans="1:27" ht="238">
      <c r="A50" s="1" t="s">
        <v>49</v>
      </c>
      <c r="B50" s="1" t="s">
        <v>255</v>
      </c>
      <c r="C50" t="s">
        <v>461</v>
      </c>
      <c r="D50" s="2" t="s">
        <v>670</v>
      </c>
      <c r="G50" s="2" t="s">
        <v>688</v>
      </c>
      <c r="I50" s="7" t="s">
        <v>789</v>
      </c>
      <c r="J50" s="2" t="str">
        <f t="shared" si="1"/>
        <v>NA</v>
      </c>
      <c r="K50" s="12" t="str">
        <f t="shared" si="2"/>
        <v/>
      </c>
      <c r="AA50" t="b">
        <f t="shared" si="3"/>
        <v>0</v>
      </c>
    </row>
    <row r="51" spans="1:27" ht="289">
      <c r="A51" s="1" t="s">
        <v>50</v>
      </c>
      <c r="B51" s="1" t="s">
        <v>256</v>
      </c>
      <c r="C51" t="s">
        <v>462</v>
      </c>
      <c r="D51" s="2" t="s">
        <v>670</v>
      </c>
      <c r="G51" s="2" t="s">
        <v>687</v>
      </c>
      <c r="I51" s="7" t="s">
        <v>877</v>
      </c>
      <c r="J51" s="2" t="str">
        <f t="shared" si="1"/>
        <v>NA</v>
      </c>
      <c r="K51" s="12" t="str">
        <f t="shared" si="2"/>
        <v/>
      </c>
      <c r="N51" t="s">
        <v>691</v>
      </c>
      <c r="O51" t="s">
        <v>696</v>
      </c>
      <c r="Q51" s="1" t="s">
        <v>799</v>
      </c>
      <c r="R51" t="s">
        <v>870</v>
      </c>
      <c r="S51" s="1" t="s">
        <v>1039</v>
      </c>
      <c r="T51" s="1" t="s">
        <v>961</v>
      </c>
      <c r="U51" s="1" t="s">
        <v>960</v>
      </c>
      <c r="AA51" t="b">
        <f t="shared" si="3"/>
        <v>0</v>
      </c>
    </row>
    <row r="52" spans="1:27" ht="255">
      <c r="A52" s="1" t="s">
        <v>51</v>
      </c>
      <c r="B52" s="1" t="s">
        <v>257</v>
      </c>
      <c r="C52" t="s">
        <v>463</v>
      </c>
      <c r="D52" s="2" t="s">
        <v>670</v>
      </c>
      <c r="G52" s="2" t="s">
        <v>688</v>
      </c>
      <c r="I52" s="7" t="s">
        <v>878</v>
      </c>
      <c r="J52" s="2" t="str">
        <f t="shared" si="1"/>
        <v>NA</v>
      </c>
      <c r="K52" s="12" t="str">
        <f t="shared" si="2"/>
        <v/>
      </c>
      <c r="AA52" t="b">
        <f t="shared" si="3"/>
        <v>0</v>
      </c>
    </row>
    <row r="53" spans="1:27" ht="372">
      <c r="A53" s="1" t="s">
        <v>52</v>
      </c>
      <c r="B53" s="1" t="s">
        <v>258</v>
      </c>
      <c r="C53" t="s">
        <v>464</v>
      </c>
      <c r="D53" s="2" t="s">
        <v>670</v>
      </c>
      <c r="G53" s="2" t="s">
        <v>688</v>
      </c>
      <c r="I53" s="7" t="s">
        <v>800</v>
      </c>
      <c r="J53" s="2" t="str">
        <f t="shared" si="1"/>
        <v>NA</v>
      </c>
      <c r="K53" s="12" t="str">
        <f t="shared" si="2"/>
        <v/>
      </c>
      <c r="AA53" t="b">
        <f t="shared" si="3"/>
        <v>0</v>
      </c>
    </row>
    <row r="54" spans="1:27" ht="272">
      <c r="A54" s="1" t="s">
        <v>53</v>
      </c>
      <c r="B54" s="1" t="s">
        <v>259</v>
      </c>
      <c r="C54" t="s">
        <v>465</v>
      </c>
      <c r="D54" s="2" t="s">
        <v>670</v>
      </c>
      <c r="G54" s="2" t="s">
        <v>687</v>
      </c>
      <c r="I54" s="7" t="s">
        <v>801</v>
      </c>
      <c r="J54" s="2" t="str">
        <f t="shared" si="1"/>
        <v>NA</v>
      </c>
      <c r="K54" s="12" t="str">
        <f t="shared" si="2"/>
        <v/>
      </c>
      <c r="N54" t="s">
        <v>691</v>
      </c>
      <c r="O54" t="s">
        <v>698</v>
      </c>
      <c r="P54" s="1" t="s">
        <v>802</v>
      </c>
      <c r="Q54" s="1" t="s">
        <v>879</v>
      </c>
      <c r="R54" t="s">
        <v>870</v>
      </c>
      <c r="S54" s="1" t="s">
        <v>910</v>
      </c>
      <c r="T54" s="1" t="s">
        <v>970</v>
      </c>
      <c r="Y54" t="s">
        <v>1041</v>
      </c>
      <c r="AA54" t="b">
        <f t="shared" si="3"/>
        <v>0</v>
      </c>
    </row>
    <row r="55" spans="1:27" ht="289">
      <c r="A55" s="1" t="s">
        <v>54</v>
      </c>
      <c r="B55" s="1" t="s">
        <v>260</v>
      </c>
      <c r="C55" t="s">
        <v>466</v>
      </c>
      <c r="D55" s="2" t="s">
        <v>670</v>
      </c>
      <c r="G55" s="2" t="s">
        <v>687</v>
      </c>
      <c r="I55" s="7" t="s">
        <v>803</v>
      </c>
      <c r="J55" s="2" t="str">
        <f t="shared" si="1"/>
        <v>NA</v>
      </c>
      <c r="K55" s="12" t="str">
        <f t="shared" si="2"/>
        <v/>
      </c>
      <c r="M55" t="s">
        <v>687</v>
      </c>
      <c r="N55" t="s">
        <v>690</v>
      </c>
      <c r="O55" t="s">
        <v>695</v>
      </c>
      <c r="Q55" s="1" t="s">
        <v>804</v>
      </c>
      <c r="R55" t="s">
        <v>870</v>
      </c>
      <c r="S55" s="1" t="s">
        <v>1039</v>
      </c>
      <c r="T55" s="1" t="s">
        <v>963</v>
      </c>
      <c r="U55" s="1" t="s">
        <v>962</v>
      </c>
      <c r="AA55" t="b">
        <f t="shared" si="3"/>
        <v>0</v>
      </c>
    </row>
    <row r="56" spans="1:27" ht="409.6">
      <c r="A56" s="1" t="s">
        <v>55</v>
      </c>
      <c r="B56" s="1" t="s">
        <v>261</v>
      </c>
      <c r="C56" t="s">
        <v>467</v>
      </c>
      <c r="D56" s="2" t="s">
        <v>670</v>
      </c>
      <c r="G56" s="2" t="s">
        <v>688</v>
      </c>
      <c r="I56" s="7" t="s">
        <v>805</v>
      </c>
      <c r="J56" s="2" t="str">
        <f t="shared" si="1"/>
        <v>NA</v>
      </c>
      <c r="K56" s="12" t="str">
        <f t="shared" si="2"/>
        <v/>
      </c>
      <c r="AA56" t="b">
        <f t="shared" si="3"/>
        <v>0</v>
      </c>
    </row>
    <row r="57" spans="1:27" ht="306">
      <c r="A57" s="1" t="s">
        <v>56</v>
      </c>
      <c r="B57" s="1" t="s">
        <v>262</v>
      </c>
      <c r="C57" t="s">
        <v>468</v>
      </c>
      <c r="D57" s="2" t="s">
        <v>670</v>
      </c>
      <c r="G57" s="2" t="s">
        <v>688</v>
      </c>
      <c r="I57" s="7" t="s">
        <v>789</v>
      </c>
      <c r="J57" s="2" t="str">
        <f t="shared" si="1"/>
        <v>NA</v>
      </c>
      <c r="K57" s="12" t="str">
        <f t="shared" si="2"/>
        <v/>
      </c>
      <c r="AA57" t="b">
        <f t="shared" si="3"/>
        <v>0</v>
      </c>
    </row>
    <row r="58" spans="1:27" ht="409.6">
      <c r="A58" s="1" t="s">
        <v>57</v>
      </c>
      <c r="B58" s="1" t="s">
        <v>263</v>
      </c>
      <c r="C58" t="s">
        <v>469</v>
      </c>
      <c r="D58" s="2" t="s">
        <v>670</v>
      </c>
      <c r="G58" s="2" t="s">
        <v>687</v>
      </c>
      <c r="I58" s="7" t="s">
        <v>806</v>
      </c>
      <c r="J58" s="2" t="str">
        <f t="shared" si="1"/>
        <v>NA</v>
      </c>
      <c r="K58" s="12" t="str">
        <f t="shared" si="2"/>
        <v/>
      </c>
      <c r="N58" t="s">
        <v>691</v>
      </c>
      <c r="O58" t="s">
        <v>698</v>
      </c>
      <c r="P58" t="s">
        <v>807</v>
      </c>
      <c r="R58" t="s">
        <v>870</v>
      </c>
      <c r="S58" s="1" t="s">
        <v>1039</v>
      </c>
      <c r="T58" s="1" t="s">
        <v>929</v>
      </c>
      <c r="Y58" t="s">
        <v>928</v>
      </c>
      <c r="AA58" t="b">
        <f t="shared" si="3"/>
        <v>0</v>
      </c>
    </row>
    <row r="59" spans="1:27" ht="372">
      <c r="A59" s="1" t="s">
        <v>58</v>
      </c>
      <c r="B59" s="1" t="s">
        <v>264</v>
      </c>
      <c r="C59" t="s">
        <v>470</v>
      </c>
      <c r="D59" s="2" t="s">
        <v>670</v>
      </c>
      <c r="G59" s="2" t="s">
        <v>688</v>
      </c>
      <c r="I59" s="7" t="s">
        <v>789</v>
      </c>
      <c r="J59" s="2" t="str">
        <f t="shared" si="1"/>
        <v>NA</v>
      </c>
      <c r="K59" s="12" t="str">
        <f t="shared" si="2"/>
        <v/>
      </c>
      <c r="AA59" t="b">
        <f t="shared" si="3"/>
        <v>0</v>
      </c>
    </row>
    <row r="60" spans="1:27" ht="102">
      <c r="A60" s="1" t="s">
        <v>59</v>
      </c>
      <c r="B60" s="1" t="s">
        <v>265</v>
      </c>
      <c r="C60" t="s">
        <v>471</v>
      </c>
      <c r="D60" s="2" t="s">
        <v>670</v>
      </c>
      <c r="E60" s="2" t="s">
        <v>687</v>
      </c>
      <c r="G60" s="2" t="s">
        <v>682</v>
      </c>
      <c r="H60" s="7" t="s">
        <v>896</v>
      </c>
      <c r="I60" s="7" t="s">
        <v>808</v>
      </c>
      <c r="J60" s="2" t="str">
        <f t="shared" si="1"/>
        <v>NA</v>
      </c>
      <c r="K60" s="12" t="str">
        <f t="shared" si="2"/>
        <v>Yes</v>
      </c>
      <c r="M60" t="s">
        <v>688</v>
      </c>
      <c r="N60" t="s">
        <v>691</v>
      </c>
      <c r="O60" t="s">
        <v>698</v>
      </c>
      <c r="P60" t="s">
        <v>900</v>
      </c>
      <c r="AA60" t="b">
        <f t="shared" si="3"/>
        <v>0</v>
      </c>
    </row>
    <row r="61" spans="1:27" ht="372">
      <c r="A61" s="1" t="s">
        <v>60</v>
      </c>
      <c r="B61" s="1" t="s">
        <v>266</v>
      </c>
      <c r="C61" t="s">
        <v>472</v>
      </c>
      <c r="D61" s="2" t="s">
        <v>670</v>
      </c>
      <c r="G61" s="2" t="s">
        <v>688</v>
      </c>
      <c r="I61" s="7" t="s">
        <v>789</v>
      </c>
      <c r="J61" s="2" t="str">
        <f t="shared" si="1"/>
        <v>NA</v>
      </c>
      <c r="K61" s="12" t="str">
        <f t="shared" si="2"/>
        <v/>
      </c>
      <c r="AA61" t="b">
        <f t="shared" si="3"/>
        <v>0</v>
      </c>
    </row>
    <row r="62" spans="1:27" ht="356">
      <c r="A62" s="1" t="s">
        <v>61</v>
      </c>
      <c r="B62" s="1" t="s">
        <v>267</v>
      </c>
      <c r="C62" t="s">
        <v>473</v>
      </c>
      <c r="D62" s="2" t="s">
        <v>670</v>
      </c>
      <c r="E62" s="2" t="s">
        <v>687</v>
      </c>
      <c r="G62" s="2" t="s">
        <v>682</v>
      </c>
      <c r="H62" s="7" t="s">
        <v>897</v>
      </c>
      <c r="I62" s="7" t="s">
        <v>809</v>
      </c>
      <c r="J62" s="2" t="str">
        <f t="shared" si="1"/>
        <v>NA</v>
      </c>
      <c r="K62" s="12" t="str">
        <f t="shared" si="2"/>
        <v>Yes</v>
      </c>
      <c r="M62" t="s">
        <v>688</v>
      </c>
      <c r="N62" t="s">
        <v>690</v>
      </c>
      <c r="O62" t="s">
        <v>692</v>
      </c>
      <c r="AA62" t="b">
        <f t="shared" si="3"/>
        <v>0</v>
      </c>
    </row>
    <row r="63" spans="1:27" ht="409.6">
      <c r="A63" s="1" t="s">
        <v>62</v>
      </c>
      <c r="B63" s="1" t="s">
        <v>268</v>
      </c>
      <c r="C63" t="s">
        <v>474</v>
      </c>
      <c r="D63" s="2" t="s">
        <v>670</v>
      </c>
      <c r="G63" s="2" t="s">
        <v>687</v>
      </c>
      <c r="I63" s="7" t="s">
        <v>810</v>
      </c>
      <c r="J63" s="2" t="str">
        <f t="shared" si="1"/>
        <v>NA</v>
      </c>
      <c r="K63" s="12" t="str">
        <f t="shared" si="2"/>
        <v/>
      </c>
      <c r="M63" t="s">
        <v>687</v>
      </c>
      <c r="N63" t="s">
        <v>690</v>
      </c>
      <c r="O63" t="s">
        <v>693</v>
      </c>
      <c r="Q63" s="1" t="s">
        <v>901</v>
      </c>
      <c r="R63" t="s">
        <v>870</v>
      </c>
      <c r="S63" s="1" t="s">
        <v>909</v>
      </c>
      <c r="T63" s="1" t="s">
        <v>880</v>
      </c>
      <c r="W63" t="s">
        <v>912</v>
      </c>
      <c r="X63" t="s">
        <v>1046</v>
      </c>
      <c r="Z63" t="s">
        <v>1093</v>
      </c>
      <c r="AA63" t="str">
        <f t="shared" si="3"/>
        <v>Core</v>
      </c>
    </row>
    <row r="64" spans="1:27" ht="372">
      <c r="A64" s="1" t="s">
        <v>63</v>
      </c>
      <c r="B64" s="1" t="s">
        <v>269</v>
      </c>
      <c r="C64" t="s">
        <v>475</v>
      </c>
      <c r="D64" s="2" t="s">
        <v>670</v>
      </c>
      <c r="G64" s="2" t="s">
        <v>687</v>
      </c>
      <c r="I64" s="7" t="s">
        <v>811</v>
      </c>
      <c r="J64" s="2" t="str">
        <f t="shared" si="1"/>
        <v>NA</v>
      </c>
      <c r="K64" s="12" t="str">
        <f t="shared" si="2"/>
        <v/>
      </c>
      <c r="N64" t="s">
        <v>691</v>
      </c>
      <c r="O64" t="s">
        <v>697</v>
      </c>
      <c r="R64" t="s">
        <v>869</v>
      </c>
      <c r="V64" s="1" t="s">
        <v>1081</v>
      </c>
      <c r="W64" t="s">
        <v>912</v>
      </c>
      <c r="X64" t="s">
        <v>691</v>
      </c>
      <c r="Y64" s="1" t="s">
        <v>1082</v>
      </c>
      <c r="AA64" t="str">
        <f t="shared" si="3"/>
        <v>Core</v>
      </c>
    </row>
    <row r="65" spans="1:27" ht="409.6">
      <c r="A65" s="1" t="s">
        <v>64</v>
      </c>
      <c r="B65" s="1" t="s">
        <v>270</v>
      </c>
      <c r="C65" t="s">
        <v>476</v>
      </c>
      <c r="D65" s="2" t="s">
        <v>670</v>
      </c>
      <c r="G65" s="2" t="s">
        <v>687</v>
      </c>
      <c r="I65" s="16" t="s">
        <v>812</v>
      </c>
      <c r="J65" s="2" t="str">
        <f t="shared" si="1"/>
        <v>NA</v>
      </c>
      <c r="K65" s="12" t="str">
        <f t="shared" si="2"/>
        <v/>
      </c>
      <c r="M65" t="s">
        <v>687</v>
      </c>
      <c r="Q65" s="1" t="s">
        <v>813</v>
      </c>
      <c r="R65" t="s">
        <v>869</v>
      </c>
      <c r="W65" t="s">
        <v>911</v>
      </c>
      <c r="X65" t="s">
        <v>691</v>
      </c>
      <c r="Y65" t="s">
        <v>1083</v>
      </c>
      <c r="AA65" t="str">
        <f t="shared" si="3"/>
        <v>Core</v>
      </c>
    </row>
    <row r="66" spans="1:27" ht="289">
      <c r="A66" s="1" t="s">
        <v>65</v>
      </c>
      <c r="B66" s="1" t="s">
        <v>271</v>
      </c>
      <c r="C66" t="s">
        <v>477</v>
      </c>
      <c r="D66" s="2" t="s">
        <v>670</v>
      </c>
      <c r="G66" s="2" t="s">
        <v>687</v>
      </c>
      <c r="I66" s="7" t="s">
        <v>814</v>
      </c>
      <c r="J66" s="2" t="str">
        <f t="shared" si="1"/>
        <v>NA</v>
      </c>
      <c r="K66" s="12" t="str">
        <f t="shared" si="2"/>
        <v/>
      </c>
      <c r="Q66" s="1" t="s">
        <v>815</v>
      </c>
      <c r="R66" t="s">
        <v>870</v>
      </c>
      <c r="S66" s="1" t="s">
        <v>910</v>
      </c>
      <c r="T66" s="1" t="s">
        <v>931</v>
      </c>
      <c r="AA66" t="b">
        <f t="shared" si="3"/>
        <v>0</v>
      </c>
    </row>
    <row r="67" spans="1:27" ht="238">
      <c r="A67" s="1" t="s">
        <v>66</v>
      </c>
      <c r="B67" s="1" t="s">
        <v>272</v>
      </c>
      <c r="C67" t="s">
        <v>478</v>
      </c>
      <c r="D67" s="2" t="s">
        <v>670</v>
      </c>
      <c r="G67" s="2" t="s">
        <v>687</v>
      </c>
      <c r="I67" s="7" t="s">
        <v>816</v>
      </c>
      <c r="J67" s="2" t="str">
        <f t="shared" ref="J67:J114" si="4">IF(OR(ISBLANK(F67),ISBLANK(G67)),"NA",IF(F67=G67,"Yes","No"))</f>
        <v>NA</v>
      </c>
      <c r="K67" s="12" t="str">
        <f t="shared" ref="K67:K114" si="5">IF(AND(F67="Yes",F67=G67),"Yes",IF(AND(F67="No",F67=G67),"No",IF(ISBLANK(E67),"",E67)))</f>
        <v/>
      </c>
      <c r="M67" t="s">
        <v>687</v>
      </c>
      <c r="R67" t="s">
        <v>870</v>
      </c>
      <c r="S67" s="1" t="s">
        <v>910</v>
      </c>
      <c r="T67" s="1" t="s">
        <v>932</v>
      </c>
      <c r="U67" s="1" t="s">
        <v>933</v>
      </c>
      <c r="AA67" t="b">
        <f t="shared" ref="AA67:AA130" si="6">IF(OR(S67="Put into core",R67="Core"),"Core")</f>
        <v>0</v>
      </c>
    </row>
    <row r="68" spans="1:27" ht="409.6">
      <c r="A68" s="1" t="s">
        <v>67</v>
      </c>
      <c r="B68" s="1" t="s">
        <v>273</v>
      </c>
      <c r="C68" t="s">
        <v>479</v>
      </c>
      <c r="D68" s="2" t="s">
        <v>670</v>
      </c>
      <c r="G68" s="2" t="s">
        <v>688</v>
      </c>
      <c r="I68" s="7" t="s">
        <v>817</v>
      </c>
      <c r="J68" s="2" t="str">
        <f t="shared" si="4"/>
        <v>NA</v>
      </c>
      <c r="K68" s="12" t="str">
        <f t="shared" si="5"/>
        <v/>
      </c>
      <c r="AA68" t="b">
        <f t="shared" si="6"/>
        <v>0</v>
      </c>
    </row>
    <row r="69" spans="1:27" ht="356">
      <c r="A69" s="1" t="s">
        <v>68</v>
      </c>
      <c r="B69" s="1" t="s">
        <v>274</v>
      </c>
      <c r="C69" t="s">
        <v>480</v>
      </c>
      <c r="D69" s="2" t="s">
        <v>670</v>
      </c>
      <c r="G69" s="2" t="s">
        <v>688</v>
      </c>
      <c r="I69" s="7" t="s">
        <v>818</v>
      </c>
      <c r="J69" s="2" t="str">
        <f t="shared" si="4"/>
        <v>NA</v>
      </c>
      <c r="K69" s="12" t="str">
        <f t="shared" si="5"/>
        <v/>
      </c>
      <c r="AA69" t="b">
        <f t="shared" si="6"/>
        <v>0</v>
      </c>
    </row>
    <row r="70" spans="1:27" ht="409.6">
      <c r="A70" s="1" t="s">
        <v>69</v>
      </c>
      <c r="B70" s="1" t="s">
        <v>275</v>
      </c>
      <c r="C70" t="s">
        <v>481</v>
      </c>
      <c r="D70" s="2" t="s">
        <v>670</v>
      </c>
      <c r="G70" s="2" t="s">
        <v>688</v>
      </c>
      <c r="I70" s="7" t="s">
        <v>819</v>
      </c>
      <c r="J70" s="2" t="str">
        <f t="shared" si="4"/>
        <v>NA</v>
      </c>
      <c r="K70" s="12" t="str">
        <f t="shared" si="5"/>
        <v/>
      </c>
      <c r="AA70" t="b">
        <f t="shared" si="6"/>
        <v>0</v>
      </c>
    </row>
    <row r="71" spans="1:27" ht="323">
      <c r="A71" s="1" t="s">
        <v>70</v>
      </c>
      <c r="B71" s="1" t="s">
        <v>276</v>
      </c>
      <c r="C71" t="s">
        <v>482</v>
      </c>
      <c r="D71" s="2" t="s">
        <v>670</v>
      </c>
      <c r="G71" s="2" t="s">
        <v>687</v>
      </c>
      <c r="I71" s="7" t="s">
        <v>820</v>
      </c>
      <c r="J71" s="2" t="str">
        <f t="shared" si="4"/>
        <v>NA</v>
      </c>
      <c r="K71" s="12" t="str">
        <f t="shared" si="5"/>
        <v/>
      </c>
      <c r="N71" t="s">
        <v>691</v>
      </c>
      <c r="O71" t="s">
        <v>696</v>
      </c>
      <c r="R71" t="s">
        <v>870</v>
      </c>
      <c r="S71" s="1" t="s">
        <v>910</v>
      </c>
      <c r="T71" s="1" t="s">
        <v>935</v>
      </c>
      <c r="AA71" t="b">
        <f t="shared" si="6"/>
        <v>0</v>
      </c>
    </row>
    <row r="72" spans="1:27" ht="306">
      <c r="A72" s="1" t="s">
        <v>71</v>
      </c>
      <c r="B72" s="1" t="s">
        <v>277</v>
      </c>
      <c r="C72" t="s">
        <v>483</v>
      </c>
      <c r="D72" s="2" t="s">
        <v>670</v>
      </c>
      <c r="G72" s="2" t="s">
        <v>688</v>
      </c>
      <c r="I72" s="7" t="s">
        <v>881</v>
      </c>
      <c r="J72" s="2" t="str">
        <f t="shared" si="4"/>
        <v>NA</v>
      </c>
      <c r="K72" s="12" t="str">
        <f t="shared" si="5"/>
        <v/>
      </c>
      <c r="N72" t="s">
        <v>691</v>
      </c>
      <c r="O72" t="s">
        <v>698</v>
      </c>
      <c r="P72" t="s">
        <v>821</v>
      </c>
      <c r="AA72" t="b">
        <f t="shared" si="6"/>
        <v>0</v>
      </c>
    </row>
    <row r="73" spans="1:27" ht="404">
      <c r="A73" s="1" t="s">
        <v>72</v>
      </c>
      <c r="B73" s="1" t="s">
        <v>278</v>
      </c>
      <c r="C73" t="s">
        <v>484</v>
      </c>
      <c r="D73" s="2" t="s">
        <v>670</v>
      </c>
      <c r="G73" s="2" t="s">
        <v>687</v>
      </c>
      <c r="I73" s="7" t="s">
        <v>822</v>
      </c>
      <c r="J73" s="2" t="str">
        <f t="shared" si="4"/>
        <v>NA</v>
      </c>
      <c r="K73" s="12" t="str">
        <f t="shared" si="5"/>
        <v/>
      </c>
      <c r="N73" t="s">
        <v>691</v>
      </c>
      <c r="O73" t="s">
        <v>696</v>
      </c>
      <c r="R73" t="s">
        <v>870</v>
      </c>
      <c r="S73" s="1" t="s">
        <v>910</v>
      </c>
      <c r="T73" s="1" t="s">
        <v>936</v>
      </c>
      <c r="AA73" t="b">
        <f t="shared" si="6"/>
        <v>0</v>
      </c>
    </row>
    <row r="74" spans="1:27" ht="289">
      <c r="A74" s="1" t="s">
        <v>73</v>
      </c>
      <c r="B74" s="1" t="s">
        <v>279</v>
      </c>
      <c r="C74" t="s">
        <v>485</v>
      </c>
      <c r="D74" s="2" t="s">
        <v>670</v>
      </c>
      <c r="G74" s="2" t="s">
        <v>687</v>
      </c>
      <c r="I74" s="7" t="s">
        <v>823</v>
      </c>
      <c r="J74" s="2" t="str">
        <f t="shared" si="4"/>
        <v>NA</v>
      </c>
      <c r="K74" s="12" t="str">
        <f t="shared" si="5"/>
        <v/>
      </c>
      <c r="M74" t="s">
        <v>687</v>
      </c>
      <c r="R74" t="s">
        <v>870</v>
      </c>
      <c r="S74" s="1" t="s">
        <v>910</v>
      </c>
      <c r="T74" s="1" t="s">
        <v>937</v>
      </c>
      <c r="AA74" t="b">
        <f t="shared" si="6"/>
        <v>0</v>
      </c>
    </row>
    <row r="75" spans="1:27" ht="221">
      <c r="A75" s="1" t="s">
        <v>74</v>
      </c>
      <c r="B75" s="1" t="s">
        <v>280</v>
      </c>
      <c r="C75" t="s">
        <v>486</v>
      </c>
      <c r="D75" s="2" t="s">
        <v>670</v>
      </c>
      <c r="G75" s="2" t="s">
        <v>688</v>
      </c>
      <c r="I75" s="7" t="s">
        <v>824</v>
      </c>
      <c r="J75" s="2" t="str">
        <f t="shared" si="4"/>
        <v>NA</v>
      </c>
      <c r="K75" s="12" t="str">
        <f t="shared" si="5"/>
        <v/>
      </c>
      <c r="AA75" t="b">
        <f t="shared" si="6"/>
        <v>0</v>
      </c>
    </row>
    <row r="76" spans="1:27" ht="306">
      <c r="A76" s="1" t="s">
        <v>75</v>
      </c>
      <c r="B76" s="1" t="s">
        <v>281</v>
      </c>
      <c r="C76" t="s">
        <v>487</v>
      </c>
      <c r="D76" s="2" t="s">
        <v>670</v>
      </c>
      <c r="G76" s="2" t="s">
        <v>688</v>
      </c>
      <c r="I76" s="7" t="s">
        <v>882</v>
      </c>
      <c r="J76" s="2" t="str">
        <f t="shared" si="4"/>
        <v>NA</v>
      </c>
      <c r="K76" s="12" t="str">
        <f t="shared" si="5"/>
        <v/>
      </c>
      <c r="N76" t="s">
        <v>691</v>
      </c>
      <c r="O76" t="s">
        <v>696</v>
      </c>
      <c r="AA76" t="b">
        <f t="shared" si="6"/>
        <v>0</v>
      </c>
    </row>
    <row r="77" spans="1:27" ht="187">
      <c r="A77" s="1" t="s">
        <v>76</v>
      </c>
      <c r="B77" s="1" t="s">
        <v>282</v>
      </c>
      <c r="C77" t="s">
        <v>488</v>
      </c>
      <c r="D77" s="2" t="s">
        <v>670</v>
      </c>
      <c r="G77" s="2" t="s">
        <v>688</v>
      </c>
      <c r="I77" s="7" t="s">
        <v>883</v>
      </c>
      <c r="J77" s="2" t="str">
        <f t="shared" si="4"/>
        <v>NA</v>
      </c>
      <c r="K77" s="12" t="str">
        <f t="shared" si="5"/>
        <v/>
      </c>
      <c r="AA77" t="b">
        <f t="shared" si="6"/>
        <v>0</v>
      </c>
    </row>
    <row r="78" spans="1:27" ht="388">
      <c r="A78" s="1" t="s">
        <v>77</v>
      </c>
      <c r="B78" s="1" t="s">
        <v>283</v>
      </c>
      <c r="C78" t="s">
        <v>489</v>
      </c>
      <c r="D78" s="2" t="s">
        <v>670</v>
      </c>
      <c r="G78" s="2" t="s">
        <v>687</v>
      </c>
      <c r="I78" s="7" t="s">
        <v>825</v>
      </c>
      <c r="J78" s="2" t="str">
        <f t="shared" si="4"/>
        <v>NA</v>
      </c>
      <c r="K78" s="12" t="str">
        <f t="shared" si="5"/>
        <v/>
      </c>
      <c r="M78" t="s">
        <v>687</v>
      </c>
      <c r="O78" t="s">
        <v>696</v>
      </c>
      <c r="R78" t="s">
        <v>870</v>
      </c>
      <c r="S78" s="1" t="s">
        <v>910</v>
      </c>
      <c r="V78" s="1" t="s">
        <v>1084</v>
      </c>
      <c r="W78" t="s">
        <v>911</v>
      </c>
      <c r="X78" t="s">
        <v>1048</v>
      </c>
      <c r="Y78" s="1" t="s">
        <v>1085</v>
      </c>
      <c r="Z78" s="1" t="s">
        <v>1094</v>
      </c>
      <c r="AA78" t="b">
        <f t="shared" si="6"/>
        <v>0</v>
      </c>
    </row>
    <row r="79" spans="1:27" ht="388">
      <c r="A79" s="1" t="s">
        <v>78</v>
      </c>
      <c r="B79" s="1" t="s">
        <v>284</v>
      </c>
      <c r="C79" t="s">
        <v>490</v>
      </c>
      <c r="D79" s="2" t="s">
        <v>670</v>
      </c>
      <c r="G79" s="2" t="s">
        <v>688</v>
      </c>
      <c r="I79" s="7" t="s">
        <v>789</v>
      </c>
      <c r="J79" s="2" t="str">
        <f t="shared" si="4"/>
        <v>NA</v>
      </c>
      <c r="K79" s="12" t="str">
        <f t="shared" si="5"/>
        <v/>
      </c>
      <c r="AA79" t="b">
        <f t="shared" si="6"/>
        <v>0</v>
      </c>
    </row>
    <row r="80" spans="1:27" ht="272">
      <c r="A80" s="1" t="s">
        <v>79</v>
      </c>
      <c r="B80" s="1" t="s">
        <v>285</v>
      </c>
      <c r="C80" t="s">
        <v>491</v>
      </c>
      <c r="D80" s="2" t="s">
        <v>670</v>
      </c>
      <c r="E80" s="2" t="s">
        <v>687</v>
      </c>
      <c r="G80" s="2" t="s">
        <v>682</v>
      </c>
      <c r="H80" s="7" t="s">
        <v>898</v>
      </c>
      <c r="I80" s="7" t="s">
        <v>884</v>
      </c>
      <c r="J80" s="2" t="str">
        <f t="shared" si="4"/>
        <v>NA</v>
      </c>
      <c r="K80" s="12" t="str">
        <f t="shared" si="5"/>
        <v>Yes</v>
      </c>
      <c r="M80" t="s">
        <v>688</v>
      </c>
      <c r="N80" t="s">
        <v>691</v>
      </c>
      <c r="O80" t="s">
        <v>698</v>
      </c>
      <c r="P80" t="s">
        <v>900</v>
      </c>
      <c r="R80" t="s">
        <v>870</v>
      </c>
      <c r="S80" s="1" t="s">
        <v>910</v>
      </c>
      <c r="T80" s="1" t="s">
        <v>938</v>
      </c>
      <c r="AA80" t="b">
        <f t="shared" si="6"/>
        <v>0</v>
      </c>
    </row>
    <row r="81" spans="1:27" ht="340">
      <c r="A81" s="1" t="s">
        <v>80</v>
      </c>
      <c r="B81" s="1" t="s">
        <v>286</v>
      </c>
      <c r="C81" t="s">
        <v>492</v>
      </c>
      <c r="D81" s="2" t="s">
        <v>670</v>
      </c>
      <c r="G81" s="2" t="s">
        <v>687</v>
      </c>
      <c r="I81" s="7" t="s">
        <v>826</v>
      </c>
      <c r="J81" s="2" t="str">
        <f t="shared" si="4"/>
        <v>NA</v>
      </c>
      <c r="K81" s="12" t="str">
        <f t="shared" si="5"/>
        <v/>
      </c>
      <c r="N81" t="s">
        <v>691</v>
      </c>
      <c r="O81" t="s">
        <v>698</v>
      </c>
      <c r="P81" s="1" t="s">
        <v>827</v>
      </c>
      <c r="R81" t="s">
        <v>870</v>
      </c>
      <c r="S81" s="1" t="s">
        <v>910</v>
      </c>
      <c r="T81" s="1" t="s">
        <v>954</v>
      </c>
      <c r="U81" s="1" t="s">
        <v>955</v>
      </c>
      <c r="AA81" t="b">
        <f t="shared" si="6"/>
        <v>0</v>
      </c>
    </row>
    <row r="82" spans="1:27" ht="409.6">
      <c r="A82" s="1" t="s">
        <v>81</v>
      </c>
      <c r="B82" s="1" t="s">
        <v>287</v>
      </c>
      <c r="C82" t="s">
        <v>493</v>
      </c>
      <c r="D82" s="2" t="s">
        <v>670</v>
      </c>
      <c r="G82" s="2" t="s">
        <v>687</v>
      </c>
      <c r="I82" s="7" t="s">
        <v>828</v>
      </c>
      <c r="J82" s="2" t="str">
        <f t="shared" si="4"/>
        <v>NA</v>
      </c>
      <c r="K82" s="12" t="str">
        <f t="shared" si="5"/>
        <v/>
      </c>
      <c r="N82" t="s">
        <v>691</v>
      </c>
      <c r="O82" t="s">
        <v>697</v>
      </c>
      <c r="R82" t="s">
        <v>870</v>
      </c>
      <c r="S82" s="1" t="s">
        <v>910</v>
      </c>
      <c r="T82" s="1" t="s">
        <v>1095</v>
      </c>
      <c r="U82" s="1" t="s">
        <v>1086</v>
      </c>
      <c r="V82" s="1"/>
      <c r="Y82" s="1"/>
      <c r="AA82" t="b">
        <f t="shared" si="6"/>
        <v>0</v>
      </c>
    </row>
    <row r="83" spans="1:27" ht="153">
      <c r="A83" s="1" t="s">
        <v>82</v>
      </c>
      <c r="B83" s="1" t="s">
        <v>288</v>
      </c>
      <c r="C83" t="s">
        <v>494</v>
      </c>
      <c r="D83" s="2" t="s">
        <v>670</v>
      </c>
      <c r="G83" s="2" t="s">
        <v>688</v>
      </c>
      <c r="I83" s="7" t="s">
        <v>829</v>
      </c>
      <c r="J83" s="2" t="str">
        <f t="shared" si="4"/>
        <v>NA</v>
      </c>
      <c r="K83" s="12" t="str">
        <f t="shared" si="5"/>
        <v/>
      </c>
      <c r="AA83" t="b">
        <f t="shared" si="6"/>
        <v>0</v>
      </c>
    </row>
    <row r="84" spans="1:27" ht="404">
      <c r="A84" s="1" t="s">
        <v>83</v>
      </c>
      <c r="B84" s="1" t="s">
        <v>289</v>
      </c>
      <c r="C84" t="s">
        <v>495</v>
      </c>
      <c r="D84" s="2" t="s">
        <v>670</v>
      </c>
      <c r="G84" s="2" t="s">
        <v>687</v>
      </c>
      <c r="I84" s="7" t="s">
        <v>830</v>
      </c>
      <c r="J84" s="2" t="str">
        <f t="shared" si="4"/>
        <v>NA</v>
      </c>
      <c r="K84" s="12" t="str">
        <f t="shared" si="5"/>
        <v/>
      </c>
      <c r="O84" t="s">
        <v>697</v>
      </c>
      <c r="Q84" s="1" t="s">
        <v>831</v>
      </c>
      <c r="R84" t="s">
        <v>869</v>
      </c>
      <c r="V84" s="1" t="s">
        <v>1087</v>
      </c>
      <c r="W84" t="s">
        <v>913</v>
      </c>
      <c r="X84" t="s">
        <v>1048</v>
      </c>
      <c r="Y84" s="1"/>
      <c r="AA84" t="str">
        <f t="shared" si="6"/>
        <v>Core</v>
      </c>
    </row>
    <row r="85" spans="1:27" ht="356">
      <c r="A85" s="1" t="s">
        <v>84</v>
      </c>
      <c r="B85" s="1" t="s">
        <v>290</v>
      </c>
      <c r="C85" t="s">
        <v>496</v>
      </c>
      <c r="D85" s="2" t="s">
        <v>670</v>
      </c>
      <c r="G85" s="2" t="s">
        <v>688</v>
      </c>
      <c r="I85" s="7" t="s">
        <v>885</v>
      </c>
      <c r="J85" s="2" t="str">
        <f t="shared" si="4"/>
        <v>NA</v>
      </c>
      <c r="K85" s="12" t="str">
        <f t="shared" si="5"/>
        <v/>
      </c>
      <c r="AA85" t="b">
        <f t="shared" si="6"/>
        <v>0</v>
      </c>
    </row>
    <row r="86" spans="1:27" ht="323">
      <c r="A86" s="1" t="s">
        <v>85</v>
      </c>
      <c r="B86" s="1" t="s">
        <v>291</v>
      </c>
      <c r="C86" t="s">
        <v>497</v>
      </c>
      <c r="D86" s="2" t="s">
        <v>670</v>
      </c>
      <c r="G86" s="2" t="s">
        <v>687</v>
      </c>
      <c r="I86" s="7" t="s">
        <v>832</v>
      </c>
      <c r="J86" s="2" t="str">
        <f t="shared" si="4"/>
        <v>NA</v>
      </c>
      <c r="K86" s="12" t="str">
        <f t="shared" si="5"/>
        <v/>
      </c>
      <c r="N86" t="s">
        <v>691</v>
      </c>
      <c r="O86" t="s">
        <v>696</v>
      </c>
      <c r="R86" t="s">
        <v>870</v>
      </c>
      <c r="S86" s="1" t="s">
        <v>910</v>
      </c>
      <c r="T86" s="1" t="s">
        <v>958</v>
      </c>
      <c r="U86" s="1" t="s">
        <v>957</v>
      </c>
      <c r="AA86" t="b">
        <f t="shared" si="6"/>
        <v>0</v>
      </c>
    </row>
    <row r="87" spans="1:27" ht="372">
      <c r="A87" s="1" t="s">
        <v>86</v>
      </c>
      <c r="B87" s="1" t="s">
        <v>292</v>
      </c>
      <c r="C87" t="s">
        <v>498</v>
      </c>
      <c r="D87" s="2" t="s">
        <v>670</v>
      </c>
      <c r="G87" s="2" t="s">
        <v>688</v>
      </c>
      <c r="I87" s="7" t="s">
        <v>833</v>
      </c>
      <c r="J87" s="2" t="str">
        <f t="shared" si="4"/>
        <v>NA</v>
      </c>
      <c r="K87" s="12" t="str">
        <f t="shared" si="5"/>
        <v/>
      </c>
      <c r="AA87" t="b">
        <f t="shared" si="6"/>
        <v>0</v>
      </c>
    </row>
    <row r="88" spans="1:27" ht="409.6">
      <c r="A88" s="1" t="s">
        <v>87</v>
      </c>
      <c r="B88" s="1" t="s">
        <v>293</v>
      </c>
      <c r="C88" t="s">
        <v>499</v>
      </c>
      <c r="D88" s="2" t="s">
        <v>670</v>
      </c>
      <c r="G88" s="2" t="s">
        <v>687</v>
      </c>
      <c r="I88" s="7" t="s">
        <v>834</v>
      </c>
      <c r="J88" s="2" t="str">
        <f t="shared" si="4"/>
        <v>NA</v>
      </c>
      <c r="K88" s="12" t="str">
        <f t="shared" si="5"/>
        <v/>
      </c>
      <c r="R88" t="s">
        <v>870</v>
      </c>
      <c r="S88" s="1" t="s">
        <v>1039</v>
      </c>
      <c r="U88" s="1" t="s">
        <v>1272</v>
      </c>
      <c r="Y88" s="20"/>
      <c r="AA88" t="b">
        <f t="shared" si="6"/>
        <v>0</v>
      </c>
    </row>
    <row r="89" spans="1:27" ht="187">
      <c r="A89" s="1" t="s">
        <v>88</v>
      </c>
      <c r="B89" s="1" t="s">
        <v>294</v>
      </c>
      <c r="C89" t="s">
        <v>500</v>
      </c>
      <c r="D89" s="2" t="s">
        <v>670</v>
      </c>
      <c r="G89" s="2" t="s">
        <v>687</v>
      </c>
      <c r="I89" s="7" t="s">
        <v>886</v>
      </c>
      <c r="J89" s="2" t="str">
        <f t="shared" si="4"/>
        <v>NA</v>
      </c>
      <c r="K89" s="12" t="str">
        <f t="shared" si="5"/>
        <v/>
      </c>
      <c r="N89" t="s">
        <v>691</v>
      </c>
      <c r="O89" t="s">
        <v>698</v>
      </c>
      <c r="P89" t="s">
        <v>835</v>
      </c>
      <c r="R89" t="s">
        <v>870</v>
      </c>
      <c r="S89" s="1" t="s">
        <v>910</v>
      </c>
      <c r="T89" s="1" t="s">
        <v>959</v>
      </c>
      <c r="AA89" t="b">
        <f t="shared" si="6"/>
        <v>0</v>
      </c>
    </row>
    <row r="90" spans="1:27" ht="388">
      <c r="A90" s="1" t="s">
        <v>89</v>
      </c>
      <c r="B90" s="1" t="s">
        <v>295</v>
      </c>
      <c r="C90" t="s">
        <v>501</v>
      </c>
      <c r="D90" s="2" t="s">
        <v>670</v>
      </c>
      <c r="G90" s="2" t="s">
        <v>687</v>
      </c>
      <c r="I90" s="7" t="s">
        <v>836</v>
      </c>
      <c r="J90" s="2" t="str">
        <f t="shared" si="4"/>
        <v>NA</v>
      </c>
      <c r="K90" s="12" t="str">
        <f t="shared" si="5"/>
        <v/>
      </c>
      <c r="N90" t="s">
        <v>691</v>
      </c>
      <c r="O90" t="s">
        <v>696</v>
      </c>
      <c r="Q90" s="1" t="s">
        <v>837</v>
      </c>
      <c r="R90" t="s">
        <v>870</v>
      </c>
      <c r="S90" s="1" t="s">
        <v>910</v>
      </c>
      <c r="T90" s="1" t="s">
        <v>971</v>
      </c>
      <c r="AA90" t="b">
        <f t="shared" si="6"/>
        <v>0</v>
      </c>
    </row>
    <row r="91" spans="1:27" ht="238">
      <c r="A91" s="1" t="s">
        <v>90</v>
      </c>
      <c r="B91" s="1" t="s">
        <v>296</v>
      </c>
      <c r="C91" t="s">
        <v>502</v>
      </c>
      <c r="D91" s="2" t="s">
        <v>670</v>
      </c>
      <c r="G91" s="2" t="s">
        <v>688</v>
      </c>
      <c r="I91" s="7" t="s">
        <v>838</v>
      </c>
      <c r="J91" s="2" t="str">
        <f t="shared" si="4"/>
        <v>NA</v>
      </c>
      <c r="K91" s="12" t="str">
        <f t="shared" si="5"/>
        <v/>
      </c>
      <c r="AA91" t="b">
        <f t="shared" si="6"/>
        <v>0</v>
      </c>
    </row>
    <row r="92" spans="1:27" ht="404">
      <c r="A92" s="1" t="s">
        <v>91</v>
      </c>
      <c r="B92" s="1" t="s">
        <v>297</v>
      </c>
      <c r="C92" t="s">
        <v>503</v>
      </c>
      <c r="D92" s="2" t="s">
        <v>670</v>
      </c>
      <c r="G92" s="2" t="s">
        <v>687</v>
      </c>
      <c r="I92" s="7" t="s">
        <v>839</v>
      </c>
      <c r="J92" s="2" t="str">
        <f t="shared" si="4"/>
        <v>NA</v>
      </c>
      <c r="K92" s="12" t="str">
        <f t="shared" si="5"/>
        <v/>
      </c>
      <c r="M92" t="s">
        <v>687</v>
      </c>
      <c r="N92" t="s">
        <v>690</v>
      </c>
      <c r="O92" t="s">
        <v>692</v>
      </c>
      <c r="R92" t="s">
        <v>870</v>
      </c>
      <c r="S92" s="1" t="s">
        <v>910</v>
      </c>
      <c r="T92" s="1" t="s">
        <v>950</v>
      </c>
      <c r="AA92" t="b">
        <f t="shared" si="6"/>
        <v>0</v>
      </c>
    </row>
    <row r="93" spans="1:27" ht="409.6">
      <c r="A93" s="1" t="s">
        <v>92</v>
      </c>
      <c r="B93" s="1" t="s">
        <v>298</v>
      </c>
      <c r="C93" t="s">
        <v>504</v>
      </c>
      <c r="D93" s="2" t="s">
        <v>670</v>
      </c>
      <c r="G93" s="2" t="s">
        <v>687</v>
      </c>
      <c r="I93" s="7" t="s">
        <v>888</v>
      </c>
      <c r="J93" s="2" t="str">
        <f t="shared" si="4"/>
        <v>NA</v>
      </c>
      <c r="K93" s="12" t="str">
        <f t="shared" si="5"/>
        <v/>
      </c>
      <c r="N93" t="s">
        <v>691</v>
      </c>
      <c r="O93" t="s">
        <v>696</v>
      </c>
      <c r="R93" t="s">
        <v>870</v>
      </c>
      <c r="S93" s="1" t="s">
        <v>1039</v>
      </c>
      <c r="T93" s="1" t="s">
        <v>964</v>
      </c>
      <c r="AA93" t="b">
        <f t="shared" si="6"/>
        <v>0</v>
      </c>
    </row>
    <row r="94" spans="1:27" ht="238">
      <c r="A94" s="1" t="s">
        <v>93</v>
      </c>
      <c r="B94" s="1" t="s">
        <v>299</v>
      </c>
      <c r="C94" t="s">
        <v>467</v>
      </c>
      <c r="D94" s="2" t="s">
        <v>670</v>
      </c>
      <c r="E94" s="2" t="s">
        <v>687</v>
      </c>
      <c r="G94" s="2" t="s">
        <v>682</v>
      </c>
      <c r="H94" s="7" t="s">
        <v>899</v>
      </c>
      <c r="I94" s="7" t="s">
        <v>889</v>
      </c>
      <c r="J94" s="2" t="str">
        <f t="shared" si="4"/>
        <v>NA</v>
      </c>
      <c r="K94" s="12" t="str">
        <f t="shared" si="5"/>
        <v>Yes</v>
      </c>
      <c r="M94" t="s">
        <v>688</v>
      </c>
      <c r="N94" t="s">
        <v>691</v>
      </c>
      <c r="O94" t="s">
        <v>698</v>
      </c>
      <c r="P94" t="s">
        <v>900</v>
      </c>
      <c r="R94" t="s">
        <v>870</v>
      </c>
      <c r="S94" s="1" t="s">
        <v>1039</v>
      </c>
      <c r="T94" s="1" t="s">
        <v>966</v>
      </c>
      <c r="U94" s="1" t="s">
        <v>965</v>
      </c>
      <c r="AA94" t="b">
        <f t="shared" si="6"/>
        <v>0</v>
      </c>
    </row>
    <row r="95" spans="1:27" ht="409.6">
      <c r="A95" s="1" t="s">
        <v>94</v>
      </c>
      <c r="B95" s="1" t="s">
        <v>300</v>
      </c>
      <c r="C95" t="s">
        <v>505</v>
      </c>
      <c r="D95" s="2" t="s">
        <v>670</v>
      </c>
      <c r="G95" s="2" t="s">
        <v>688</v>
      </c>
      <c r="I95" s="7" t="s">
        <v>890</v>
      </c>
      <c r="J95" s="2" t="str">
        <f t="shared" si="4"/>
        <v>NA</v>
      </c>
      <c r="K95" s="12" t="str">
        <f t="shared" si="5"/>
        <v/>
      </c>
      <c r="M95" t="s">
        <v>687</v>
      </c>
      <c r="N95" t="s">
        <v>690</v>
      </c>
      <c r="O95" t="s">
        <v>692</v>
      </c>
      <c r="AA95" t="b">
        <f t="shared" si="6"/>
        <v>0</v>
      </c>
    </row>
    <row r="96" spans="1:27" ht="306">
      <c r="A96" s="1" t="s">
        <v>95</v>
      </c>
      <c r="B96" s="1" t="s">
        <v>301</v>
      </c>
      <c r="C96" t="s">
        <v>506</v>
      </c>
      <c r="D96" s="2" t="s">
        <v>670</v>
      </c>
      <c r="G96" s="2" t="s">
        <v>687</v>
      </c>
      <c r="I96" s="7" t="s">
        <v>840</v>
      </c>
      <c r="J96" s="2" t="str">
        <f t="shared" si="4"/>
        <v>NA</v>
      </c>
      <c r="K96" s="12" t="str">
        <f t="shared" si="5"/>
        <v/>
      </c>
      <c r="N96" t="s">
        <v>691</v>
      </c>
      <c r="O96" t="s">
        <v>696</v>
      </c>
      <c r="R96" t="s">
        <v>870</v>
      </c>
      <c r="S96" s="1" t="s">
        <v>910</v>
      </c>
      <c r="T96" s="1" t="s">
        <v>969</v>
      </c>
      <c r="AA96" t="b">
        <f t="shared" si="6"/>
        <v>0</v>
      </c>
    </row>
    <row r="97" spans="1:27" ht="170">
      <c r="A97" s="1" t="s">
        <v>96</v>
      </c>
      <c r="B97" s="1" t="s">
        <v>302</v>
      </c>
      <c r="C97" t="s">
        <v>507</v>
      </c>
      <c r="D97" s="2" t="s">
        <v>670</v>
      </c>
      <c r="G97" s="2" t="s">
        <v>687</v>
      </c>
      <c r="I97" s="7" t="s">
        <v>891</v>
      </c>
      <c r="J97" s="2" t="str">
        <f t="shared" si="4"/>
        <v>NA</v>
      </c>
      <c r="K97" s="12" t="str">
        <f t="shared" si="5"/>
        <v/>
      </c>
      <c r="N97" t="s">
        <v>691</v>
      </c>
      <c r="O97" t="s">
        <v>696</v>
      </c>
      <c r="R97" t="s">
        <v>870</v>
      </c>
      <c r="S97" s="1" t="s">
        <v>910</v>
      </c>
      <c r="T97" s="1" t="s">
        <v>951</v>
      </c>
      <c r="AA97" t="b">
        <f t="shared" si="6"/>
        <v>0</v>
      </c>
    </row>
    <row r="98" spans="1:27" ht="306">
      <c r="A98" s="1" t="s">
        <v>97</v>
      </c>
      <c r="B98" s="1" t="s">
        <v>303</v>
      </c>
      <c r="C98" t="s">
        <v>508</v>
      </c>
      <c r="D98" s="2" t="s">
        <v>670</v>
      </c>
      <c r="G98" s="2" t="s">
        <v>687</v>
      </c>
      <c r="I98" s="7" t="s">
        <v>841</v>
      </c>
      <c r="J98" s="2" t="str">
        <f t="shared" si="4"/>
        <v>NA</v>
      </c>
      <c r="K98" s="12" t="str">
        <f t="shared" si="5"/>
        <v/>
      </c>
      <c r="N98" t="s">
        <v>691</v>
      </c>
      <c r="O98" t="s">
        <v>696</v>
      </c>
      <c r="R98" t="s">
        <v>870</v>
      </c>
      <c r="S98" s="1" t="s">
        <v>910</v>
      </c>
      <c r="T98" s="1" t="s">
        <v>950</v>
      </c>
      <c r="U98" s="1" t="s">
        <v>949</v>
      </c>
      <c r="AA98" t="b">
        <f t="shared" si="6"/>
        <v>0</v>
      </c>
    </row>
    <row r="99" spans="1:27" ht="409.6">
      <c r="A99" s="1" t="s">
        <v>98</v>
      </c>
      <c r="B99" s="1" t="s">
        <v>304</v>
      </c>
      <c r="C99" t="s">
        <v>509</v>
      </c>
      <c r="D99" s="2" t="s">
        <v>670</v>
      </c>
      <c r="G99" s="2" t="s">
        <v>687</v>
      </c>
      <c r="I99" s="7" t="s">
        <v>842</v>
      </c>
      <c r="J99" s="2" t="str">
        <f t="shared" si="4"/>
        <v>NA</v>
      </c>
      <c r="K99" s="12" t="str">
        <f t="shared" si="5"/>
        <v/>
      </c>
      <c r="N99" t="s">
        <v>691</v>
      </c>
      <c r="O99" t="s">
        <v>696</v>
      </c>
      <c r="R99" t="s">
        <v>870</v>
      </c>
      <c r="S99" s="1" t="s">
        <v>1039</v>
      </c>
      <c r="T99" s="1" t="s">
        <v>948</v>
      </c>
      <c r="U99" s="1" t="s">
        <v>947</v>
      </c>
      <c r="AA99" t="b">
        <f t="shared" si="6"/>
        <v>0</v>
      </c>
    </row>
    <row r="100" spans="1:27" ht="255">
      <c r="A100" s="1" t="s">
        <v>99</v>
      </c>
      <c r="B100" s="1" t="s">
        <v>305</v>
      </c>
      <c r="C100" t="s">
        <v>510</v>
      </c>
      <c r="D100" s="2" t="s">
        <v>670</v>
      </c>
      <c r="G100" s="2" t="s">
        <v>687</v>
      </c>
      <c r="I100" s="7" t="s">
        <v>843</v>
      </c>
      <c r="J100" s="2" t="str">
        <f t="shared" si="4"/>
        <v>NA</v>
      </c>
      <c r="K100" s="12" t="str">
        <f t="shared" si="5"/>
        <v/>
      </c>
      <c r="N100" t="s">
        <v>691</v>
      </c>
      <c r="O100" t="s">
        <v>696</v>
      </c>
      <c r="R100" t="s">
        <v>870</v>
      </c>
      <c r="S100" s="1" t="s">
        <v>910</v>
      </c>
      <c r="T100" s="1" t="s">
        <v>946</v>
      </c>
      <c r="AA100" t="b">
        <f t="shared" si="6"/>
        <v>0</v>
      </c>
    </row>
    <row r="101" spans="1:27" ht="404">
      <c r="A101" s="1" t="s">
        <v>100</v>
      </c>
      <c r="B101" s="1" t="s">
        <v>306</v>
      </c>
      <c r="C101" t="s">
        <v>511</v>
      </c>
      <c r="D101" s="2" t="s">
        <v>670</v>
      </c>
      <c r="G101" s="2" t="s">
        <v>687</v>
      </c>
      <c r="I101" s="7" t="s">
        <v>844</v>
      </c>
      <c r="J101" s="2" t="str">
        <f t="shared" si="4"/>
        <v>NA</v>
      </c>
      <c r="K101" s="12" t="str">
        <f t="shared" si="5"/>
        <v/>
      </c>
      <c r="N101" t="s">
        <v>691</v>
      </c>
      <c r="O101" t="s">
        <v>697</v>
      </c>
      <c r="R101" t="s">
        <v>870</v>
      </c>
      <c r="S101" s="1" t="s">
        <v>1039</v>
      </c>
      <c r="T101" s="1" t="s">
        <v>945</v>
      </c>
      <c r="AA101" t="b">
        <f t="shared" si="6"/>
        <v>0</v>
      </c>
    </row>
    <row r="102" spans="1:27" ht="272">
      <c r="A102" s="1" t="s">
        <v>101</v>
      </c>
      <c r="B102" s="1" t="s">
        <v>307</v>
      </c>
      <c r="C102" t="s">
        <v>512</v>
      </c>
      <c r="D102" s="2" t="s">
        <v>670</v>
      </c>
      <c r="G102" s="2" t="s">
        <v>688</v>
      </c>
      <c r="I102" s="7" t="s">
        <v>892</v>
      </c>
      <c r="J102" s="2" t="str">
        <f t="shared" si="4"/>
        <v>NA</v>
      </c>
      <c r="K102" s="12" t="str">
        <f t="shared" si="5"/>
        <v/>
      </c>
      <c r="AA102" t="b">
        <f t="shared" si="6"/>
        <v>0</v>
      </c>
    </row>
    <row r="103" spans="1:27" ht="255">
      <c r="A103" s="1" t="s">
        <v>102</v>
      </c>
      <c r="B103" s="1" t="s">
        <v>308</v>
      </c>
      <c r="C103" t="s">
        <v>513</v>
      </c>
      <c r="D103" s="2" t="s">
        <v>670</v>
      </c>
      <c r="G103" s="2" t="s">
        <v>688</v>
      </c>
      <c r="I103" s="7" t="s">
        <v>845</v>
      </c>
      <c r="J103" s="2" t="str">
        <f t="shared" si="4"/>
        <v>NA</v>
      </c>
      <c r="K103" s="12" t="str">
        <f t="shared" si="5"/>
        <v/>
      </c>
      <c r="AA103" t="b">
        <f t="shared" si="6"/>
        <v>0</v>
      </c>
    </row>
    <row r="104" spans="1:27" ht="306">
      <c r="A104" s="1" t="s">
        <v>103</v>
      </c>
      <c r="B104" s="1" t="s">
        <v>309</v>
      </c>
      <c r="C104" t="s">
        <v>514</v>
      </c>
      <c r="D104" s="2" t="s">
        <v>670</v>
      </c>
      <c r="G104" s="2" t="s">
        <v>687</v>
      </c>
      <c r="I104" s="7" t="s">
        <v>846</v>
      </c>
      <c r="J104" s="2" t="str">
        <f t="shared" si="4"/>
        <v>NA</v>
      </c>
      <c r="K104" s="12" t="str">
        <f t="shared" si="5"/>
        <v/>
      </c>
      <c r="M104" t="s">
        <v>687</v>
      </c>
      <c r="N104" t="s">
        <v>691</v>
      </c>
      <c r="O104" t="s">
        <v>696</v>
      </c>
      <c r="R104" t="s">
        <v>870</v>
      </c>
      <c r="S104" s="1" t="s">
        <v>910</v>
      </c>
      <c r="T104" s="1" t="s">
        <v>944</v>
      </c>
      <c r="AA104" t="b">
        <f t="shared" si="6"/>
        <v>0</v>
      </c>
    </row>
    <row r="105" spans="1:27" ht="221">
      <c r="A105" s="1" t="s">
        <v>104</v>
      </c>
      <c r="B105" s="1" t="s">
        <v>310</v>
      </c>
      <c r="C105" t="s">
        <v>515</v>
      </c>
      <c r="D105" s="2" t="s">
        <v>670</v>
      </c>
      <c r="G105" s="2" t="s">
        <v>688</v>
      </c>
      <c r="I105" s="7" t="s">
        <v>847</v>
      </c>
      <c r="J105" s="2" t="str">
        <f t="shared" si="4"/>
        <v>NA</v>
      </c>
      <c r="K105" s="12" t="str">
        <f t="shared" si="5"/>
        <v/>
      </c>
      <c r="AA105" t="b">
        <f t="shared" si="6"/>
        <v>0</v>
      </c>
    </row>
    <row r="106" spans="1:27" ht="238">
      <c r="A106" s="1" t="s">
        <v>105</v>
      </c>
      <c r="B106" s="1" t="s">
        <v>311</v>
      </c>
      <c r="C106" t="s">
        <v>516</v>
      </c>
      <c r="D106" s="2" t="s">
        <v>670</v>
      </c>
      <c r="G106" s="2" t="s">
        <v>688</v>
      </c>
      <c r="I106" s="7" t="s">
        <v>848</v>
      </c>
      <c r="J106" s="2" t="str">
        <f t="shared" si="4"/>
        <v>NA</v>
      </c>
      <c r="K106" s="12" t="str">
        <f t="shared" si="5"/>
        <v/>
      </c>
      <c r="AA106" t="b">
        <f t="shared" si="6"/>
        <v>0</v>
      </c>
    </row>
    <row r="107" spans="1:27" ht="323">
      <c r="A107" s="1" t="s">
        <v>106</v>
      </c>
      <c r="B107" s="1" t="s">
        <v>312</v>
      </c>
      <c r="C107" t="s">
        <v>517</v>
      </c>
      <c r="D107" s="2" t="s">
        <v>670</v>
      </c>
      <c r="G107" s="2" t="s">
        <v>687</v>
      </c>
      <c r="I107" s="7" t="s">
        <v>849</v>
      </c>
      <c r="J107" s="2" t="str">
        <f t="shared" si="4"/>
        <v>NA</v>
      </c>
      <c r="K107" s="12" t="str">
        <f t="shared" si="5"/>
        <v/>
      </c>
      <c r="M107" t="s">
        <v>687</v>
      </c>
      <c r="N107" t="s">
        <v>691</v>
      </c>
      <c r="O107" t="s">
        <v>697</v>
      </c>
      <c r="Q107" s="1" t="s">
        <v>902</v>
      </c>
      <c r="R107" t="s">
        <v>870</v>
      </c>
      <c r="S107" s="1" t="s">
        <v>909</v>
      </c>
      <c r="U107" s="1" t="s">
        <v>943</v>
      </c>
      <c r="V107" t="s">
        <v>942</v>
      </c>
      <c r="W107" t="s">
        <v>912</v>
      </c>
      <c r="X107" t="s">
        <v>1046</v>
      </c>
      <c r="Y107" t="s">
        <v>893</v>
      </c>
      <c r="AA107" t="str">
        <f t="shared" si="6"/>
        <v>Core</v>
      </c>
    </row>
    <row r="108" spans="1:27" ht="289">
      <c r="A108" s="1" t="s">
        <v>107</v>
      </c>
      <c r="B108" s="1" t="s">
        <v>313</v>
      </c>
      <c r="C108" t="s">
        <v>518</v>
      </c>
      <c r="D108" s="2" t="s">
        <v>670</v>
      </c>
      <c r="G108" s="2" t="s">
        <v>687</v>
      </c>
      <c r="I108" s="7" t="s">
        <v>850</v>
      </c>
      <c r="J108" s="2" t="str">
        <f t="shared" si="4"/>
        <v>NA</v>
      </c>
      <c r="K108" s="12" t="str">
        <f t="shared" si="5"/>
        <v/>
      </c>
      <c r="N108" t="s">
        <v>691</v>
      </c>
      <c r="O108" t="s">
        <v>696</v>
      </c>
      <c r="R108" t="s">
        <v>870</v>
      </c>
      <c r="S108" s="1" t="s">
        <v>910</v>
      </c>
      <c r="T108" s="1" t="s">
        <v>941</v>
      </c>
      <c r="AA108" t="b">
        <f t="shared" si="6"/>
        <v>0</v>
      </c>
    </row>
    <row r="109" spans="1:27" ht="356">
      <c r="A109" s="1" t="s">
        <v>108</v>
      </c>
      <c r="B109" s="1" t="s">
        <v>314</v>
      </c>
      <c r="C109" t="s">
        <v>519</v>
      </c>
      <c r="D109" s="2" t="s">
        <v>670</v>
      </c>
      <c r="G109" s="2" t="s">
        <v>688</v>
      </c>
      <c r="I109" s="7" t="s">
        <v>894</v>
      </c>
      <c r="J109" s="2" t="str">
        <f t="shared" si="4"/>
        <v>NA</v>
      </c>
      <c r="K109" s="12" t="str">
        <f t="shared" si="5"/>
        <v/>
      </c>
      <c r="AA109" t="b">
        <f t="shared" si="6"/>
        <v>0</v>
      </c>
    </row>
    <row r="110" spans="1:27" ht="409.6">
      <c r="A110" s="1" t="s">
        <v>109</v>
      </c>
      <c r="B110" s="1" t="s">
        <v>315</v>
      </c>
      <c r="C110" t="s">
        <v>520</v>
      </c>
      <c r="D110" s="2" t="s">
        <v>670</v>
      </c>
      <c r="G110" s="2" t="s">
        <v>688</v>
      </c>
      <c r="I110" s="7" t="s">
        <v>851</v>
      </c>
      <c r="J110" s="2" t="str">
        <f t="shared" si="4"/>
        <v>NA</v>
      </c>
      <c r="K110" s="12" t="str">
        <f t="shared" si="5"/>
        <v/>
      </c>
      <c r="AA110" t="b">
        <f t="shared" si="6"/>
        <v>0</v>
      </c>
    </row>
    <row r="111" spans="1:27" ht="409.6">
      <c r="A111" s="1" t="s">
        <v>110</v>
      </c>
      <c r="B111" s="1" t="s">
        <v>316</v>
      </c>
      <c r="C111" t="s">
        <v>521</v>
      </c>
      <c r="D111" s="2" t="s">
        <v>670</v>
      </c>
      <c r="G111" s="2" t="s">
        <v>688</v>
      </c>
      <c r="I111" s="7" t="s">
        <v>852</v>
      </c>
      <c r="J111" s="2" t="str">
        <f t="shared" si="4"/>
        <v>NA</v>
      </c>
      <c r="K111" s="12" t="str">
        <f t="shared" si="5"/>
        <v/>
      </c>
      <c r="AA111" t="b">
        <f t="shared" si="6"/>
        <v>0</v>
      </c>
    </row>
    <row r="112" spans="1:27" ht="289">
      <c r="A112" s="1" t="s">
        <v>111</v>
      </c>
      <c r="B112" s="1" t="s">
        <v>317</v>
      </c>
      <c r="C112" t="s">
        <v>522</v>
      </c>
      <c r="D112" s="2" t="s">
        <v>670</v>
      </c>
      <c r="G112" s="2" t="s">
        <v>688</v>
      </c>
      <c r="I112" s="7" t="s">
        <v>628</v>
      </c>
      <c r="J112" s="2" t="str">
        <f t="shared" si="4"/>
        <v>NA</v>
      </c>
      <c r="K112" s="12" t="str">
        <f t="shared" si="5"/>
        <v/>
      </c>
      <c r="N112" t="s">
        <v>691</v>
      </c>
      <c r="Q112" t="s">
        <v>853</v>
      </c>
      <c r="AA112" t="b">
        <f t="shared" si="6"/>
        <v>0</v>
      </c>
    </row>
    <row r="113" spans="1:27" ht="404">
      <c r="A113" s="1" t="s">
        <v>112</v>
      </c>
      <c r="B113" s="1" t="s">
        <v>318</v>
      </c>
      <c r="C113" t="s">
        <v>523</v>
      </c>
      <c r="D113" s="2" t="s">
        <v>670</v>
      </c>
      <c r="G113" s="2" t="s">
        <v>687</v>
      </c>
      <c r="I113" s="7" t="s">
        <v>854</v>
      </c>
      <c r="J113" s="2" t="str">
        <f t="shared" si="4"/>
        <v>NA</v>
      </c>
      <c r="K113" s="12" t="str">
        <f t="shared" si="5"/>
        <v/>
      </c>
      <c r="N113" t="s">
        <v>691</v>
      </c>
      <c r="O113" t="s">
        <v>696</v>
      </c>
      <c r="R113" t="s">
        <v>870</v>
      </c>
      <c r="S113" s="1" t="s">
        <v>910</v>
      </c>
      <c r="T113" s="1" t="s">
        <v>940</v>
      </c>
      <c r="AA113" t="b">
        <f t="shared" si="6"/>
        <v>0</v>
      </c>
    </row>
    <row r="114" spans="1:27" ht="289">
      <c r="A114" s="1" t="s">
        <v>113</v>
      </c>
      <c r="B114" s="1" t="s">
        <v>319</v>
      </c>
      <c r="C114" t="s">
        <v>524</v>
      </c>
      <c r="D114" s="2" t="s">
        <v>670</v>
      </c>
      <c r="G114" s="2" t="s">
        <v>687</v>
      </c>
      <c r="I114" s="7" t="s">
        <v>895</v>
      </c>
      <c r="J114" s="2" t="str">
        <f t="shared" si="4"/>
        <v>NA</v>
      </c>
      <c r="K114" s="12" t="str">
        <f t="shared" si="5"/>
        <v/>
      </c>
      <c r="N114" t="s">
        <v>691</v>
      </c>
      <c r="O114" t="s">
        <v>696</v>
      </c>
      <c r="R114" t="s">
        <v>870</v>
      </c>
      <c r="S114" s="1" t="s">
        <v>910</v>
      </c>
      <c r="T114" s="1" t="s">
        <v>939</v>
      </c>
      <c r="AA114" t="b">
        <f t="shared" si="6"/>
        <v>0</v>
      </c>
    </row>
    <row r="115" spans="1:27" ht="136">
      <c r="A115" s="1" t="s">
        <v>114</v>
      </c>
      <c r="B115" s="1" t="s">
        <v>320</v>
      </c>
      <c r="C115" t="s">
        <v>525</v>
      </c>
      <c r="D115" s="2" t="s">
        <v>683</v>
      </c>
      <c r="F115" s="2" t="s">
        <v>688</v>
      </c>
      <c r="J115" s="2" t="str">
        <f t="shared" ref="J115:J130" si="7">IF(OR(ISBLANK(F115),ISBLANK(G115)),"NA",IF(F115=G115,"Yes","No"))</f>
        <v>NA</v>
      </c>
      <c r="K115" s="12" t="str">
        <f t="shared" ref="K115:K130" si="8">IF(AND(F115="Yes",F115=G115),"Yes",IF(AND(F115="No",F115=G115),"No",IF(ISBLANK(E115),"",E115)))</f>
        <v/>
      </c>
      <c r="AA115" t="b">
        <f t="shared" si="6"/>
        <v>0</v>
      </c>
    </row>
    <row r="116" spans="1:27" ht="356">
      <c r="A116" s="1" t="s">
        <v>115</v>
      </c>
      <c r="B116" s="1" t="s">
        <v>321</v>
      </c>
      <c r="C116" t="s">
        <v>526</v>
      </c>
      <c r="D116" s="2" t="s">
        <v>683</v>
      </c>
      <c r="F116" s="2" t="s">
        <v>687</v>
      </c>
      <c r="J116" s="2" t="str">
        <f t="shared" si="7"/>
        <v>NA</v>
      </c>
      <c r="K116" s="12" t="str">
        <f t="shared" si="8"/>
        <v/>
      </c>
      <c r="M116" t="s">
        <v>687</v>
      </c>
      <c r="N116" t="s">
        <v>690</v>
      </c>
      <c r="O116" t="s">
        <v>693</v>
      </c>
      <c r="Q116" t="s">
        <v>903</v>
      </c>
      <c r="R116" t="s">
        <v>870</v>
      </c>
      <c r="S116" s="1" t="s">
        <v>910</v>
      </c>
      <c r="T116" s="1" t="s">
        <v>985</v>
      </c>
      <c r="U116" s="1" t="s">
        <v>984</v>
      </c>
      <c r="AA116" t="b">
        <f t="shared" si="6"/>
        <v>0</v>
      </c>
    </row>
    <row r="117" spans="1:27" ht="136">
      <c r="A117" s="1" t="s">
        <v>116</v>
      </c>
      <c r="B117" s="1" t="s">
        <v>322</v>
      </c>
      <c r="C117" t="s">
        <v>527</v>
      </c>
      <c r="D117" s="2" t="s">
        <v>683</v>
      </c>
      <c r="E117" s="2" t="s">
        <v>688</v>
      </c>
      <c r="F117" s="2" t="s">
        <v>682</v>
      </c>
      <c r="H117" s="7" t="s">
        <v>706</v>
      </c>
      <c r="J117" s="2" t="str">
        <f t="shared" si="7"/>
        <v>NA</v>
      </c>
      <c r="K117" s="12" t="str">
        <f>IF(AND(F117="Yes",F117=G117),"Yes",IF(AND(F117="No",F117=G117),"No",IF(ISBLANK(E117),"",E117)))</f>
        <v>No</v>
      </c>
      <c r="AA117" t="b">
        <f t="shared" si="6"/>
        <v>0</v>
      </c>
    </row>
    <row r="118" spans="1:27" ht="409" customHeight="1">
      <c r="A118" s="1" t="s">
        <v>117</v>
      </c>
      <c r="B118" s="1" t="s">
        <v>323</v>
      </c>
      <c r="C118" t="s">
        <v>528</v>
      </c>
      <c r="D118" s="2" t="s">
        <v>683</v>
      </c>
      <c r="F118" s="2" t="s">
        <v>688</v>
      </c>
      <c r="H118" s="7" t="s">
        <v>707</v>
      </c>
      <c r="J118" s="2" t="str">
        <f t="shared" si="7"/>
        <v>NA</v>
      </c>
      <c r="K118" s="12" t="str">
        <f t="shared" si="8"/>
        <v/>
      </c>
      <c r="AA118" t="b">
        <f t="shared" si="6"/>
        <v>0</v>
      </c>
    </row>
    <row r="119" spans="1:27" ht="372">
      <c r="A119" s="1" t="s">
        <v>118</v>
      </c>
      <c r="B119" s="1" t="s">
        <v>324</v>
      </c>
      <c r="C119" t="s">
        <v>529</v>
      </c>
      <c r="D119" s="2" t="s">
        <v>683</v>
      </c>
      <c r="F119" s="2" t="s">
        <v>688</v>
      </c>
      <c r="H119" s="7" t="s">
        <v>708</v>
      </c>
      <c r="J119" s="2" t="str">
        <f t="shared" si="7"/>
        <v>NA</v>
      </c>
      <c r="K119" s="12" t="str">
        <f t="shared" si="8"/>
        <v/>
      </c>
      <c r="AA119" t="b">
        <f t="shared" si="6"/>
        <v>0</v>
      </c>
    </row>
    <row r="120" spans="1:27" ht="255">
      <c r="A120" s="1" t="s">
        <v>119</v>
      </c>
      <c r="B120" s="1" t="s">
        <v>325</v>
      </c>
      <c r="C120" t="s">
        <v>530</v>
      </c>
      <c r="D120" s="2" t="s">
        <v>683</v>
      </c>
      <c r="F120" s="2" t="s">
        <v>687</v>
      </c>
      <c r="H120" s="7" t="s">
        <v>709</v>
      </c>
      <c r="J120" s="2" t="str">
        <f t="shared" si="7"/>
        <v>NA</v>
      </c>
      <c r="K120" s="12" t="str">
        <f t="shared" si="8"/>
        <v/>
      </c>
      <c r="R120" t="s">
        <v>870</v>
      </c>
      <c r="S120" s="1" t="s">
        <v>910</v>
      </c>
      <c r="T120" s="1" t="s">
        <v>986</v>
      </c>
      <c r="U120" s="1" t="s">
        <v>987</v>
      </c>
      <c r="AA120" t="b">
        <f t="shared" si="6"/>
        <v>0</v>
      </c>
    </row>
    <row r="121" spans="1:27" ht="409.6">
      <c r="A121" s="1" t="s">
        <v>120</v>
      </c>
      <c r="B121" s="1" t="s">
        <v>326</v>
      </c>
      <c r="C121" t="s">
        <v>531</v>
      </c>
      <c r="D121" s="2" t="s">
        <v>683</v>
      </c>
      <c r="F121" s="2" t="s">
        <v>688</v>
      </c>
      <c r="H121" s="7" t="s">
        <v>707</v>
      </c>
      <c r="J121" s="2" t="str">
        <f t="shared" si="7"/>
        <v>NA</v>
      </c>
      <c r="K121" s="12" t="str">
        <f t="shared" si="8"/>
        <v/>
      </c>
      <c r="AA121" t="b">
        <f t="shared" si="6"/>
        <v>0</v>
      </c>
    </row>
    <row r="122" spans="1:27" ht="409.6">
      <c r="A122" s="1" t="s">
        <v>121</v>
      </c>
      <c r="B122" s="1" t="s">
        <v>327</v>
      </c>
      <c r="C122" t="s">
        <v>532</v>
      </c>
      <c r="D122" s="2" t="s">
        <v>683</v>
      </c>
      <c r="F122" s="2" t="s">
        <v>687</v>
      </c>
      <c r="H122" s="7" t="s">
        <v>710</v>
      </c>
      <c r="J122" s="2" t="str">
        <f t="shared" si="7"/>
        <v>NA</v>
      </c>
      <c r="K122" s="12" t="str">
        <f t="shared" si="8"/>
        <v/>
      </c>
      <c r="R122" t="s">
        <v>870</v>
      </c>
      <c r="S122" s="1" t="s">
        <v>910</v>
      </c>
      <c r="T122" s="1" t="s">
        <v>989</v>
      </c>
      <c r="U122" s="1" t="s">
        <v>988</v>
      </c>
      <c r="AA122" t="b">
        <f t="shared" si="6"/>
        <v>0</v>
      </c>
    </row>
    <row r="123" spans="1:27" ht="409.6">
      <c r="A123" s="1" t="s">
        <v>122</v>
      </c>
      <c r="B123" s="1" t="s">
        <v>328</v>
      </c>
      <c r="C123" t="s">
        <v>533</v>
      </c>
      <c r="D123" s="2" t="s">
        <v>683</v>
      </c>
      <c r="F123" s="2" t="s">
        <v>688</v>
      </c>
      <c r="H123" s="7" t="s">
        <v>711</v>
      </c>
      <c r="J123" s="2" t="str">
        <f t="shared" si="7"/>
        <v>NA</v>
      </c>
      <c r="K123" s="12" t="str">
        <f t="shared" si="8"/>
        <v/>
      </c>
      <c r="AA123" t="b">
        <f t="shared" si="6"/>
        <v>0</v>
      </c>
    </row>
    <row r="124" spans="1:27" ht="340">
      <c r="A124" s="1" t="s">
        <v>123</v>
      </c>
      <c r="B124" s="1" t="s">
        <v>329</v>
      </c>
      <c r="C124" t="s">
        <v>534</v>
      </c>
      <c r="D124" s="2" t="s">
        <v>683</v>
      </c>
      <c r="F124" s="2" t="s">
        <v>688</v>
      </c>
      <c r="H124" s="7" t="s">
        <v>712</v>
      </c>
      <c r="J124" s="2" t="str">
        <f t="shared" si="7"/>
        <v>NA</v>
      </c>
      <c r="K124" s="12" t="str">
        <f t="shared" si="8"/>
        <v/>
      </c>
      <c r="AA124" t="b">
        <f t="shared" si="6"/>
        <v>0</v>
      </c>
    </row>
    <row r="125" spans="1:27" ht="289">
      <c r="A125" s="1" t="s">
        <v>124</v>
      </c>
      <c r="B125" s="1" t="s">
        <v>330</v>
      </c>
      <c r="C125" t="s">
        <v>535</v>
      </c>
      <c r="D125" s="2" t="s">
        <v>683</v>
      </c>
      <c r="F125" s="2" t="s">
        <v>688</v>
      </c>
      <c r="H125" s="7" t="s">
        <v>707</v>
      </c>
      <c r="J125" s="2" t="str">
        <f t="shared" si="7"/>
        <v>NA</v>
      </c>
      <c r="K125" s="12" t="str">
        <f t="shared" si="8"/>
        <v/>
      </c>
      <c r="AA125" t="b">
        <f t="shared" si="6"/>
        <v>0</v>
      </c>
    </row>
    <row r="126" spans="1:27" ht="356">
      <c r="A126" s="1" t="s">
        <v>125</v>
      </c>
      <c r="B126" s="1" t="s">
        <v>331</v>
      </c>
      <c r="C126" t="s">
        <v>536</v>
      </c>
      <c r="D126" s="2" t="s">
        <v>683</v>
      </c>
      <c r="F126" s="2" t="s">
        <v>688</v>
      </c>
      <c r="H126" s="7" t="s">
        <v>707</v>
      </c>
      <c r="J126" s="2" t="str">
        <f t="shared" si="7"/>
        <v>NA</v>
      </c>
      <c r="K126" s="12" t="str">
        <f t="shared" si="8"/>
        <v/>
      </c>
      <c r="AA126" t="b">
        <f t="shared" si="6"/>
        <v>0</v>
      </c>
    </row>
    <row r="127" spans="1:27" ht="340">
      <c r="A127" s="1" t="s">
        <v>126</v>
      </c>
      <c r="B127" s="1" t="s">
        <v>332</v>
      </c>
      <c r="C127" t="s">
        <v>537</v>
      </c>
      <c r="D127" s="2" t="s">
        <v>683</v>
      </c>
      <c r="F127" s="2" t="s">
        <v>687</v>
      </c>
      <c r="H127" s="7" t="s">
        <v>713</v>
      </c>
      <c r="J127" s="2" t="str">
        <f t="shared" si="7"/>
        <v>NA</v>
      </c>
      <c r="K127" s="12" t="str">
        <f t="shared" si="8"/>
        <v/>
      </c>
      <c r="M127" t="s">
        <v>688</v>
      </c>
      <c r="N127" t="s">
        <v>691</v>
      </c>
      <c r="O127" t="s">
        <v>698</v>
      </c>
      <c r="P127" t="s">
        <v>714</v>
      </c>
      <c r="R127" t="s">
        <v>870</v>
      </c>
      <c r="S127" s="1" t="s">
        <v>910</v>
      </c>
      <c r="T127" s="1" t="s">
        <v>990</v>
      </c>
      <c r="U127" s="1" t="s">
        <v>991</v>
      </c>
      <c r="AA127" t="b">
        <f t="shared" si="6"/>
        <v>0</v>
      </c>
    </row>
    <row r="128" spans="1:27" ht="272">
      <c r="A128" s="1" t="s">
        <v>127</v>
      </c>
      <c r="B128" s="1" t="s">
        <v>333</v>
      </c>
      <c r="C128" t="s">
        <v>538</v>
      </c>
      <c r="D128" s="2" t="s">
        <v>683</v>
      </c>
      <c r="F128" s="2" t="s">
        <v>688</v>
      </c>
      <c r="H128" s="7" t="s">
        <v>715</v>
      </c>
      <c r="J128" s="2" t="str">
        <f t="shared" si="7"/>
        <v>NA</v>
      </c>
      <c r="K128" s="12" t="str">
        <f t="shared" si="8"/>
        <v/>
      </c>
      <c r="AA128" t="b">
        <f t="shared" si="6"/>
        <v>0</v>
      </c>
    </row>
    <row r="129" spans="1:27" ht="289">
      <c r="A129" s="1" t="s">
        <v>128</v>
      </c>
      <c r="B129" s="1" t="s">
        <v>334</v>
      </c>
      <c r="C129" t="s">
        <v>539</v>
      </c>
      <c r="D129" s="2" t="s">
        <v>683</v>
      </c>
      <c r="F129" s="2" t="s">
        <v>688</v>
      </c>
      <c r="H129" s="7" t="s">
        <v>716</v>
      </c>
      <c r="J129" s="2" t="str">
        <f t="shared" si="7"/>
        <v>NA</v>
      </c>
      <c r="K129" s="12" t="str">
        <f t="shared" si="8"/>
        <v/>
      </c>
      <c r="AA129" t="b">
        <f t="shared" si="6"/>
        <v>0</v>
      </c>
    </row>
    <row r="130" spans="1:27" ht="272">
      <c r="A130" s="1" t="s">
        <v>129</v>
      </c>
      <c r="B130" s="1" t="s">
        <v>335</v>
      </c>
      <c r="C130" t="s">
        <v>540</v>
      </c>
      <c r="D130" s="2" t="s">
        <v>683</v>
      </c>
      <c r="F130" s="2" t="s">
        <v>688</v>
      </c>
      <c r="H130" s="7" t="s">
        <v>716</v>
      </c>
      <c r="J130" s="2" t="str">
        <f t="shared" si="7"/>
        <v>NA</v>
      </c>
      <c r="K130" s="12" t="str">
        <f t="shared" si="8"/>
        <v/>
      </c>
      <c r="AA130" t="b">
        <f t="shared" si="6"/>
        <v>0</v>
      </c>
    </row>
    <row r="131" spans="1:27" ht="238">
      <c r="A131" s="1" t="s">
        <v>130</v>
      </c>
      <c r="B131" s="1" t="s">
        <v>336</v>
      </c>
      <c r="C131" t="s">
        <v>541</v>
      </c>
      <c r="D131" s="2" t="s">
        <v>683</v>
      </c>
      <c r="F131" s="2" t="s">
        <v>687</v>
      </c>
      <c r="J131" s="2" t="str">
        <f t="shared" ref="J131:J194" si="9">IF(OR(ISBLANK(F131),ISBLANK(G131)),"NA",IF(F131=G131,"Yes","No"))</f>
        <v>NA</v>
      </c>
      <c r="K131" s="12" t="str">
        <f t="shared" ref="K131:K194" si="10">IF(AND(F131="Yes",F131=G131),"Yes",IF(AND(F131="No",F131=G131),"No",IF(ISBLANK(E131),"",E131)))</f>
        <v/>
      </c>
      <c r="M131" t="s">
        <v>688</v>
      </c>
      <c r="N131" t="s">
        <v>690</v>
      </c>
      <c r="O131" t="s">
        <v>692</v>
      </c>
      <c r="R131" t="s">
        <v>870</v>
      </c>
      <c r="S131" s="1" t="s">
        <v>910</v>
      </c>
      <c r="T131" s="1" t="s">
        <v>992</v>
      </c>
      <c r="U131" s="1" t="s">
        <v>993</v>
      </c>
      <c r="AA131" t="b">
        <f t="shared" ref="AA131:AA194" si="11">IF(OR(S131="Put into core",R131="Core"),"Core")</f>
        <v>0</v>
      </c>
    </row>
    <row r="132" spans="1:27" ht="409.6">
      <c r="A132" s="1" t="s">
        <v>131</v>
      </c>
      <c r="B132" s="1" t="s">
        <v>337</v>
      </c>
      <c r="C132" t="s">
        <v>542</v>
      </c>
      <c r="D132" s="2" t="s">
        <v>683</v>
      </c>
      <c r="F132" s="2" t="s">
        <v>687</v>
      </c>
      <c r="H132" s="7" t="s">
        <v>717</v>
      </c>
      <c r="J132" s="2" t="str">
        <f t="shared" si="9"/>
        <v>NA</v>
      </c>
      <c r="K132" s="12" t="str">
        <f t="shared" si="10"/>
        <v/>
      </c>
      <c r="M132" t="s">
        <v>688</v>
      </c>
      <c r="N132" t="s">
        <v>691</v>
      </c>
      <c r="O132" t="s">
        <v>698</v>
      </c>
      <c r="P132" t="s">
        <v>718</v>
      </c>
      <c r="R132" t="s">
        <v>870</v>
      </c>
      <c r="S132" s="1" t="s">
        <v>910</v>
      </c>
      <c r="T132" s="1" t="s">
        <v>994</v>
      </c>
      <c r="AA132" t="b">
        <f t="shared" si="11"/>
        <v>0</v>
      </c>
    </row>
    <row r="133" spans="1:27" ht="289">
      <c r="A133" s="1" t="s">
        <v>132</v>
      </c>
      <c r="B133" s="1" t="s">
        <v>338</v>
      </c>
      <c r="C133" t="s">
        <v>543</v>
      </c>
      <c r="D133" s="2" t="s">
        <v>683</v>
      </c>
      <c r="F133" s="2" t="s">
        <v>688</v>
      </c>
      <c r="H133" s="7" t="s">
        <v>719</v>
      </c>
      <c r="J133" s="2" t="str">
        <f t="shared" si="9"/>
        <v>NA</v>
      </c>
      <c r="K133" s="12" t="str">
        <f t="shared" si="10"/>
        <v/>
      </c>
      <c r="AA133" t="b">
        <f t="shared" si="11"/>
        <v>0</v>
      </c>
    </row>
    <row r="134" spans="1:27" ht="372">
      <c r="A134" s="1" t="s">
        <v>133</v>
      </c>
      <c r="B134" s="1" t="s">
        <v>339</v>
      </c>
      <c r="C134" t="s">
        <v>544</v>
      </c>
      <c r="D134" s="2" t="s">
        <v>683</v>
      </c>
      <c r="F134" s="2" t="s">
        <v>687</v>
      </c>
      <c r="H134" s="7" t="s">
        <v>720</v>
      </c>
      <c r="J134" s="2" t="str">
        <f t="shared" si="9"/>
        <v>NA</v>
      </c>
      <c r="K134" s="12" t="str">
        <f t="shared" si="10"/>
        <v/>
      </c>
      <c r="M134" t="s">
        <v>688</v>
      </c>
      <c r="N134" t="s">
        <v>690</v>
      </c>
      <c r="O134" t="s">
        <v>694</v>
      </c>
      <c r="R134" t="s">
        <v>870</v>
      </c>
      <c r="S134" s="1" t="s">
        <v>910</v>
      </c>
      <c r="T134" s="17" t="s">
        <v>995</v>
      </c>
      <c r="U134" s="1" t="s">
        <v>996</v>
      </c>
      <c r="AA134" t="b">
        <f t="shared" si="11"/>
        <v>0</v>
      </c>
    </row>
    <row r="135" spans="1:27" ht="255">
      <c r="A135" s="1" t="s">
        <v>134</v>
      </c>
      <c r="B135" s="1" t="s">
        <v>340</v>
      </c>
      <c r="C135" t="s">
        <v>545</v>
      </c>
      <c r="D135" s="2" t="s">
        <v>683</v>
      </c>
      <c r="F135" s="2" t="s">
        <v>688</v>
      </c>
      <c r="H135" s="7" t="s">
        <v>721</v>
      </c>
      <c r="J135" s="2" t="str">
        <f t="shared" si="9"/>
        <v>NA</v>
      </c>
      <c r="K135" s="12" t="str">
        <f t="shared" si="10"/>
        <v/>
      </c>
      <c r="AA135" t="b">
        <f t="shared" si="11"/>
        <v>0</v>
      </c>
    </row>
    <row r="136" spans="1:27" ht="272">
      <c r="A136" s="1" t="s">
        <v>135</v>
      </c>
      <c r="B136" s="1" t="s">
        <v>341</v>
      </c>
      <c r="C136" t="s">
        <v>467</v>
      </c>
      <c r="D136" s="2" t="s">
        <v>683</v>
      </c>
      <c r="F136" s="2" t="s">
        <v>688</v>
      </c>
      <c r="H136" s="7" t="s">
        <v>722</v>
      </c>
      <c r="J136" s="2" t="str">
        <f t="shared" si="9"/>
        <v>NA</v>
      </c>
      <c r="K136" s="12" t="str">
        <f t="shared" si="10"/>
        <v/>
      </c>
      <c r="AA136" t="b">
        <f t="shared" si="11"/>
        <v>0</v>
      </c>
    </row>
    <row r="137" spans="1:27" ht="136">
      <c r="A137" s="1" t="s">
        <v>136</v>
      </c>
      <c r="B137" s="1" t="s">
        <v>342</v>
      </c>
      <c r="C137" t="s">
        <v>546</v>
      </c>
      <c r="D137" s="2" t="s">
        <v>683</v>
      </c>
      <c r="F137" s="2" t="s">
        <v>688</v>
      </c>
      <c r="H137" s="7" t="s">
        <v>723</v>
      </c>
      <c r="J137" s="2" t="str">
        <f t="shared" si="9"/>
        <v>NA</v>
      </c>
      <c r="K137" s="12" t="str">
        <f t="shared" si="10"/>
        <v/>
      </c>
      <c r="AA137" t="b">
        <f t="shared" si="11"/>
        <v>0</v>
      </c>
    </row>
    <row r="138" spans="1:27" ht="356">
      <c r="A138" s="1" t="s">
        <v>137</v>
      </c>
      <c r="B138" s="1" t="s">
        <v>343</v>
      </c>
      <c r="C138" t="s">
        <v>547</v>
      </c>
      <c r="D138" s="2" t="s">
        <v>683</v>
      </c>
      <c r="F138" s="2" t="s">
        <v>688</v>
      </c>
      <c r="H138" s="7" t="s">
        <v>857</v>
      </c>
      <c r="J138" s="2" t="str">
        <f t="shared" si="9"/>
        <v>NA</v>
      </c>
      <c r="K138" s="12" t="str">
        <f t="shared" si="10"/>
        <v/>
      </c>
      <c r="AA138" t="b">
        <f t="shared" si="11"/>
        <v>0</v>
      </c>
    </row>
    <row r="139" spans="1:27" ht="187">
      <c r="A139" s="1" t="s">
        <v>138</v>
      </c>
      <c r="B139" s="1" t="s">
        <v>344</v>
      </c>
      <c r="C139" t="s">
        <v>548</v>
      </c>
      <c r="D139" s="2" t="s">
        <v>683</v>
      </c>
      <c r="F139" s="2" t="s">
        <v>688</v>
      </c>
      <c r="H139" s="7" t="s">
        <v>858</v>
      </c>
      <c r="J139" s="2" t="str">
        <f t="shared" si="9"/>
        <v>NA</v>
      </c>
      <c r="K139" s="12" t="str">
        <f t="shared" si="10"/>
        <v/>
      </c>
      <c r="AA139" t="b">
        <f t="shared" si="11"/>
        <v>0</v>
      </c>
    </row>
    <row r="140" spans="1:27" ht="340">
      <c r="A140" s="1" t="s">
        <v>139</v>
      </c>
      <c r="B140" s="1" t="s">
        <v>345</v>
      </c>
      <c r="C140" t="s">
        <v>549</v>
      </c>
      <c r="D140" s="2" t="s">
        <v>683</v>
      </c>
      <c r="F140" s="2" t="s">
        <v>688</v>
      </c>
      <c r="H140" s="7" t="s">
        <v>859</v>
      </c>
      <c r="J140" s="2" t="str">
        <f t="shared" si="9"/>
        <v>NA</v>
      </c>
      <c r="K140" s="12" t="str">
        <f t="shared" si="10"/>
        <v/>
      </c>
      <c r="AA140" t="b">
        <f t="shared" si="11"/>
        <v>0</v>
      </c>
    </row>
    <row r="141" spans="1:27" ht="404">
      <c r="A141" s="1" t="s">
        <v>140</v>
      </c>
      <c r="B141" s="1" t="s">
        <v>346</v>
      </c>
      <c r="C141" t="s">
        <v>550</v>
      </c>
      <c r="D141" s="2" t="s">
        <v>683</v>
      </c>
      <c r="E141" s="2" t="s">
        <v>688</v>
      </c>
      <c r="F141" s="2" t="s">
        <v>682</v>
      </c>
      <c r="H141" s="7" t="s">
        <v>860</v>
      </c>
      <c r="J141" s="2" t="str">
        <f t="shared" si="9"/>
        <v>NA</v>
      </c>
      <c r="K141" s="12" t="str">
        <f t="shared" si="10"/>
        <v>No</v>
      </c>
      <c r="AA141" t="b">
        <f t="shared" si="11"/>
        <v>0</v>
      </c>
    </row>
    <row r="142" spans="1:27" ht="272">
      <c r="A142" s="1" t="s">
        <v>141</v>
      </c>
      <c r="B142" s="1" t="s">
        <v>347</v>
      </c>
      <c r="C142" t="s">
        <v>551</v>
      </c>
      <c r="D142" s="2" t="s">
        <v>683</v>
      </c>
      <c r="F142" s="2" t="s">
        <v>687</v>
      </c>
      <c r="H142" s="7" t="s">
        <v>867</v>
      </c>
      <c r="J142" s="2" t="str">
        <f t="shared" si="9"/>
        <v>NA</v>
      </c>
      <c r="K142" s="12" t="str">
        <f t="shared" si="10"/>
        <v/>
      </c>
      <c r="M142" t="s">
        <v>688</v>
      </c>
      <c r="N142" t="s">
        <v>691</v>
      </c>
      <c r="O142" t="s">
        <v>698</v>
      </c>
      <c r="P142" t="s">
        <v>738</v>
      </c>
      <c r="R142" t="s">
        <v>870</v>
      </c>
      <c r="S142" s="1" t="s">
        <v>910</v>
      </c>
      <c r="T142" s="1" t="s">
        <v>997</v>
      </c>
      <c r="U142" s="1" t="s">
        <v>998</v>
      </c>
      <c r="AA142" t="b">
        <f t="shared" si="11"/>
        <v>0</v>
      </c>
    </row>
    <row r="143" spans="1:27" ht="306">
      <c r="A143" s="1" t="s">
        <v>142</v>
      </c>
      <c r="B143" s="1" t="s">
        <v>348</v>
      </c>
      <c r="C143" t="s">
        <v>552</v>
      </c>
      <c r="D143" s="2" t="s">
        <v>683</v>
      </c>
      <c r="E143" s="2" t="s">
        <v>687</v>
      </c>
      <c r="F143" s="2" t="s">
        <v>682</v>
      </c>
      <c r="H143" s="7" t="s">
        <v>860</v>
      </c>
      <c r="J143" s="2" t="str">
        <f t="shared" si="9"/>
        <v>NA</v>
      </c>
      <c r="K143" s="12" t="str">
        <f t="shared" si="10"/>
        <v>Yes</v>
      </c>
      <c r="AA143" t="b">
        <f t="shared" si="11"/>
        <v>0</v>
      </c>
    </row>
    <row r="144" spans="1:27" ht="272">
      <c r="A144" s="1" t="s">
        <v>143</v>
      </c>
      <c r="B144" s="1" t="s">
        <v>349</v>
      </c>
      <c r="C144" t="s">
        <v>553</v>
      </c>
      <c r="D144" s="2" t="s">
        <v>683</v>
      </c>
      <c r="F144" s="2" t="s">
        <v>688</v>
      </c>
      <c r="H144" s="7" t="s">
        <v>719</v>
      </c>
      <c r="J144" s="2" t="str">
        <f t="shared" si="9"/>
        <v>NA</v>
      </c>
      <c r="K144" s="12" t="str">
        <f t="shared" si="10"/>
        <v/>
      </c>
      <c r="AA144" t="b">
        <f t="shared" si="11"/>
        <v>0</v>
      </c>
    </row>
    <row r="145" spans="1:27" ht="204">
      <c r="A145" s="1" t="s">
        <v>144</v>
      </c>
      <c r="B145" s="1" t="s">
        <v>350</v>
      </c>
      <c r="C145" t="s">
        <v>554</v>
      </c>
      <c r="D145" s="2" t="s">
        <v>683</v>
      </c>
      <c r="F145" s="2" t="s">
        <v>687</v>
      </c>
      <c r="J145" s="2" t="str">
        <f t="shared" si="9"/>
        <v>NA</v>
      </c>
      <c r="K145" s="12" t="str">
        <f t="shared" si="10"/>
        <v/>
      </c>
      <c r="M145" t="s">
        <v>688</v>
      </c>
      <c r="N145" t="s">
        <v>691</v>
      </c>
      <c r="O145" t="s">
        <v>696</v>
      </c>
      <c r="R145" t="s">
        <v>870</v>
      </c>
      <c r="S145" s="1" t="s">
        <v>910</v>
      </c>
      <c r="T145" s="1" t="s">
        <v>999</v>
      </c>
      <c r="U145" s="1" t="s">
        <v>1000</v>
      </c>
      <c r="AA145" t="b">
        <f t="shared" si="11"/>
        <v>0</v>
      </c>
    </row>
    <row r="146" spans="1:27" ht="356">
      <c r="A146" s="1" t="s">
        <v>145</v>
      </c>
      <c r="B146" s="1" t="s">
        <v>351</v>
      </c>
      <c r="C146" t="s">
        <v>555</v>
      </c>
      <c r="D146" s="2" t="s">
        <v>683</v>
      </c>
      <c r="F146" s="2" t="s">
        <v>687</v>
      </c>
      <c r="H146" s="7" t="s">
        <v>861</v>
      </c>
      <c r="J146" s="2" t="str">
        <f t="shared" si="9"/>
        <v>NA</v>
      </c>
      <c r="K146" s="12" t="str">
        <f t="shared" si="10"/>
        <v/>
      </c>
      <c r="M146" t="s">
        <v>688</v>
      </c>
      <c r="N146" t="s">
        <v>691</v>
      </c>
      <c r="O146" t="s">
        <v>698</v>
      </c>
      <c r="P146" t="s">
        <v>873</v>
      </c>
      <c r="R146" t="s">
        <v>870</v>
      </c>
      <c r="S146" s="1" t="s">
        <v>910</v>
      </c>
      <c r="T146" s="1" t="s">
        <v>997</v>
      </c>
      <c r="U146" s="1" t="s">
        <v>1001</v>
      </c>
      <c r="AA146" t="b">
        <f t="shared" si="11"/>
        <v>0</v>
      </c>
    </row>
    <row r="147" spans="1:27" ht="204">
      <c r="A147" s="1" t="s">
        <v>146</v>
      </c>
      <c r="B147" s="1" t="s">
        <v>352</v>
      </c>
      <c r="C147" t="s">
        <v>556</v>
      </c>
      <c r="D147" s="2" t="s">
        <v>683</v>
      </c>
      <c r="F147" s="2" t="s">
        <v>688</v>
      </c>
      <c r="H147" s="7" t="s">
        <v>731</v>
      </c>
      <c r="J147" s="2" t="str">
        <f t="shared" si="9"/>
        <v>NA</v>
      </c>
      <c r="K147" s="12" t="str">
        <f t="shared" si="10"/>
        <v/>
      </c>
      <c r="AA147" t="b">
        <f t="shared" si="11"/>
        <v>0</v>
      </c>
    </row>
    <row r="148" spans="1:27" ht="306">
      <c r="A148" s="1" t="s">
        <v>147</v>
      </c>
      <c r="B148" s="1" t="s">
        <v>353</v>
      </c>
      <c r="C148" t="s">
        <v>557</v>
      </c>
      <c r="D148" s="2" t="s">
        <v>683</v>
      </c>
      <c r="F148" s="2" t="s">
        <v>688</v>
      </c>
      <c r="H148" s="7" t="s">
        <v>865</v>
      </c>
      <c r="J148" s="2" t="str">
        <f t="shared" si="9"/>
        <v>NA</v>
      </c>
      <c r="K148" s="12" t="str">
        <f t="shared" si="10"/>
        <v/>
      </c>
      <c r="AA148" t="b">
        <f t="shared" si="11"/>
        <v>0</v>
      </c>
    </row>
    <row r="149" spans="1:27" ht="372">
      <c r="A149" s="1" t="s">
        <v>148</v>
      </c>
      <c r="B149" s="1" t="s">
        <v>354</v>
      </c>
      <c r="C149" t="s">
        <v>558</v>
      </c>
      <c r="D149" s="2" t="s">
        <v>683</v>
      </c>
      <c r="F149" s="2" t="s">
        <v>688</v>
      </c>
      <c r="H149" s="7" t="s">
        <v>865</v>
      </c>
      <c r="J149" s="2" t="str">
        <f t="shared" si="9"/>
        <v>NA</v>
      </c>
      <c r="K149" s="12" t="str">
        <f t="shared" si="10"/>
        <v/>
      </c>
      <c r="AA149" t="b">
        <f t="shared" si="11"/>
        <v>0</v>
      </c>
    </row>
    <row r="150" spans="1:27" ht="409.6">
      <c r="A150" s="1" t="s">
        <v>149</v>
      </c>
      <c r="B150" s="1" t="s">
        <v>355</v>
      </c>
      <c r="C150" t="s">
        <v>559</v>
      </c>
      <c r="D150" s="2" t="s">
        <v>683</v>
      </c>
      <c r="F150" s="2" t="s">
        <v>687</v>
      </c>
      <c r="H150" s="7" t="s">
        <v>864</v>
      </c>
      <c r="J150" s="2" t="str">
        <f t="shared" si="9"/>
        <v>NA</v>
      </c>
      <c r="K150" s="12" t="str">
        <f t="shared" si="10"/>
        <v/>
      </c>
      <c r="R150" t="s">
        <v>870</v>
      </c>
      <c r="S150" s="1" t="s">
        <v>910</v>
      </c>
      <c r="T150" s="1" t="s">
        <v>1002</v>
      </c>
      <c r="AA150" t="b">
        <f t="shared" si="11"/>
        <v>0</v>
      </c>
    </row>
    <row r="151" spans="1:27" ht="238">
      <c r="A151" s="1" t="s">
        <v>150</v>
      </c>
      <c r="B151" s="1" t="s">
        <v>356</v>
      </c>
      <c r="C151" t="s">
        <v>560</v>
      </c>
      <c r="D151" s="2" t="s">
        <v>683</v>
      </c>
      <c r="F151" s="2" t="s">
        <v>687</v>
      </c>
      <c r="H151" s="7" t="s">
        <v>863</v>
      </c>
      <c r="J151" s="2" t="str">
        <f t="shared" si="9"/>
        <v>NA</v>
      </c>
      <c r="K151" s="12" t="str">
        <f t="shared" si="10"/>
        <v/>
      </c>
      <c r="M151" t="s">
        <v>688</v>
      </c>
      <c r="N151" t="s">
        <v>691</v>
      </c>
      <c r="O151" t="s">
        <v>698</v>
      </c>
      <c r="P151" t="s">
        <v>738</v>
      </c>
      <c r="R151" t="s">
        <v>870</v>
      </c>
      <c r="S151" s="1" t="s">
        <v>910</v>
      </c>
      <c r="T151" s="1" t="s">
        <v>1003</v>
      </c>
      <c r="U151" s="1" t="s">
        <v>1004</v>
      </c>
      <c r="AA151" t="b">
        <f t="shared" si="11"/>
        <v>0</v>
      </c>
    </row>
    <row r="152" spans="1:27" ht="221">
      <c r="A152" s="1" t="s">
        <v>151</v>
      </c>
      <c r="B152" s="1" t="s">
        <v>357</v>
      </c>
      <c r="C152" t="s">
        <v>561</v>
      </c>
      <c r="D152" s="2" t="s">
        <v>683</v>
      </c>
      <c r="F152" s="2" t="s">
        <v>687</v>
      </c>
      <c r="H152" s="7" t="s">
        <v>862</v>
      </c>
      <c r="J152" s="2" t="str">
        <f t="shared" si="9"/>
        <v>NA</v>
      </c>
      <c r="K152" s="12" t="str">
        <f t="shared" si="10"/>
        <v/>
      </c>
      <c r="M152" t="s">
        <v>687</v>
      </c>
      <c r="N152" t="s">
        <v>690</v>
      </c>
      <c r="O152" t="s">
        <v>693</v>
      </c>
      <c r="Q152" t="s">
        <v>872</v>
      </c>
      <c r="R152" t="s">
        <v>870</v>
      </c>
      <c r="S152" s="1" t="s">
        <v>910</v>
      </c>
      <c r="T152" s="1" t="s">
        <v>1005</v>
      </c>
      <c r="U152" s="1" t="s">
        <v>1006</v>
      </c>
      <c r="AA152" t="b">
        <f t="shared" si="11"/>
        <v>0</v>
      </c>
    </row>
    <row r="153" spans="1:27" ht="409.6">
      <c r="A153" s="1" t="s">
        <v>152</v>
      </c>
      <c r="B153" s="1" t="s">
        <v>358</v>
      </c>
      <c r="C153" t="s">
        <v>562</v>
      </c>
      <c r="D153" s="2" t="s">
        <v>683</v>
      </c>
      <c r="F153" s="2" t="s">
        <v>688</v>
      </c>
      <c r="H153" s="7" t="s">
        <v>767</v>
      </c>
      <c r="J153" s="2" t="str">
        <f t="shared" si="9"/>
        <v>NA</v>
      </c>
      <c r="K153" s="12" t="str">
        <f t="shared" si="10"/>
        <v/>
      </c>
      <c r="AA153" t="b">
        <f t="shared" si="11"/>
        <v>0</v>
      </c>
    </row>
    <row r="154" spans="1:27" ht="409.6">
      <c r="A154" s="1" t="s">
        <v>153</v>
      </c>
      <c r="B154" s="1" t="s">
        <v>359</v>
      </c>
      <c r="C154" t="s">
        <v>563</v>
      </c>
      <c r="D154" s="2" t="s">
        <v>683</v>
      </c>
      <c r="F154" s="2" t="s">
        <v>687</v>
      </c>
      <c r="J154" s="2" t="str">
        <f t="shared" si="9"/>
        <v>NA</v>
      </c>
      <c r="K154" s="12" t="str">
        <f t="shared" si="10"/>
        <v/>
      </c>
      <c r="M154" t="s">
        <v>688</v>
      </c>
      <c r="N154" t="s">
        <v>691</v>
      </c>
      <c r="O154" t="s">
        <v>698</v>
      </c>
      <c r="P154" t="s">
        <v>738</v>
      </c>
      <c r="R154" t="s">
        <v>870</v>
      </c>
      <c r="S154" s="1" t="s">
        <v>910</v>
      </c>
      <c r="V154" s="1" t="s">
        <v>1088</v>
      </c>
      <c r="Y154" t="s">
        <v>1088</v>
      </c>
      <c r="Z154" t="s">
        <v>1096</v>
      </c>
      <c r="AA154" t="b">
        <f t="shared" si="11"/>
        <v>0</v>
      </c>
    </row>
    <row r="155" spans="1:27" ht="238">
      <c r="A155" s="1" t="s">
        <v>154</v>
      </c>
      <c r="B155" s="1" t="s">
        <v>360</v>
      </c>
      <c r="C155" t="s">
        <v>564</v>
      </c>
      <c r="D155" s="2" t="s">
        <v>683</v>
      </c>
      <c r="F155" s="2" t="s">
        <v>687</v>
      </c>
      <c r="J155" s="2" t="str">
        <f t="shared" si="9"/>
        <v>NA</v>
      </c>
      <c r="K155" s="12" t="str">
        <f t="shared" si="10"/>
        <v/>
      </c>
      <c r="M155" t="s">
        <v>688</v>
      </c>
      <c r="N155" t="s">
        <v>691</v>
      </c>
      <c r="O155" t="s">
        <v>698</v>
      </c>
      <c r="P155" t="s">
        <v>738</v>
      </c>
      <c r="R155" t="s">
        <v>870</v>
      </c>
      <c r="S155" s="1" t="s">
        <v>910</v>
      </c>
      <c r="T155" s="1" t="s">
        <v>1007</v>
      </c>
      <c r="U155" s="1" t="s">
        <v>1008</v>
      </c>
      <c r="AA155" t="b">
        <f t="shared" si="11"/>
        <v>0</v>
      </c>
    </row>
    <row r="156" spans="1:27" ht="306">
      <c r="A156" s="1" t="s">
        <v>155</v>
      </c>
      <c r="B156" s="1" t="s">
        <v>361</v>
      </c>
      <c r="C156" t="s">
        <v>565</v>
      </c>
      <c r="D156" s="2" t="s">
        <v>683</v>
      </c>
      <c r="F156" s="2" t="s">
        <v>688</v>
      </c>
      <c r="H156" s="7" t="s">
        <v>766</v>
      </c>
      <c r="J156" s="2" t="str">
        <f t="shared" si="9"/>
        <v>NA</v>
      </c>
      <c r="K156" s="12" t="str">
        <f t="shared" si="10"/>
        <v/>
      </c>
      <c r="AA156" t="b">
        <f t="shared" si="11"/>
        <v>0</v>
      </c>
    </row>
    <row r="157" spans="1:27" ht="289">
      <c r="A157" s="1" t="s">
        <v>156</v>
      </c>
      <c r="B157" s="1" t="s">
        <v>362</v>
      </c>
      <c r="C157" t="s">
        <v>566</v>
      </c>
      <c r="D157" s="2" t="s">
        <v>683</v>
      </c>
      <c r="F157" s="2" t="s">
        <v>687</v>
      </c>
      <c r="H157" s="7" t="s">
        <v>765</v>
      </c>
      <c r="J157" s="2" t="str">
        <f t="shared" si="9"/>
        <v>NA</v>
      </c>
      <c r="K157" s="12" t="str">
        <f t="shared" si="10"/>
        <v/>
      </c>
      <c r="M157" t="s">
        <v>688</v>
      </c>
      <c r="N157" t="s">
        <v>691</v>
      </c>
      <c r="O157" t="s">
        <v>698</v>
      </c>
      <c r="P157" t="s">
        <v>738</v>
      </c>
      <c r="R157" t="s">
        <v>870</v>
      </c>
      <c r="S157" s="1" t="s">
        <v>910</v>
      </c>
      <c r="T157" s="1" t="s">
        <v>1009</v>
      </c>
      <c r="U157" s="1" t="s">
        <v>1010</v>
      </c>
      <c r="AA157" t="b">
        <f t="shared" si="11"/>
        <v>0</v>
      </c>
    </row>
    <row r="158" spans="1:27" ht="221">
      <c r="A158" s="1" t="s">
        <v>157</v>
      </c>
      <c r="B158" s="1" t="s">
        <v>363</v>
      </c>
      <c r="C158" t="s">
        <v>567</v>
      </c>
      <c r="D158" s="2" t="s">
        <v>683</v>
      </c>
      <c r="F158" s="2" t="s">
        <v>688</v>
      </c>
      <c r="H158" s="7" t="s">
        <v>764</v>
      </c>
      <c r="J158" s="2" t="str">
        <f t="shared" si="9"/>
        <v>NA</v>
      </c>
      <c r="K158" s="12" t="str">
        <f t="shared" si="10"/>
        <v/>
      </c>
      <c r="AA158" t="b">
        <f t="shared" si="11"/>
        <v>0</v>
      </c>
    </row>
    <row r="159" spans="1:27" ht="289">
      <c r="A159" s="1" t="s">
        <v>158</v>
      </c>
      <c r="B159" s="1" t="s">
        <v>364</v>
      </c>
      <c r="C159" t="s">
        <v>568</v>
      </c>
      <c r="D159" s="2" t="s">
        <v>683</v>
      </c>
      <c r="F159" s="2" t="s">
        <v>688</v>
      </c>
      <c r="H159" s="7" t="s">
        <v>763</v>
      </c>
      <c r="J159" s="2" t="str">
        <f t="shared" si="9"/>
        <v>NA</v>
      </c>
      <c r="K159" s="12" t="str">
        <f t="shared" si="10"/>
        <v/>
      </c>
      <c r="AA159" t="b">
        <f t="shared" si="11"/>
        <v>0</v>
      </c>
    </row>
    <row r="160" spans="1:27" ht="404">
      <c r="A160" s="1" t="s">
        <v>159</v>
      </c>
      <c r="B160" s="1" t="s">
        <v>365</v>
      </c>
      <c r="C160" t="s">
        <v>569</v>
      </c>
      <c r="D160" s="2" t="s">
        <v>683</v>
      </c>
      <c r="F160" s="2" t="s">
        <v>687</v>
      </c>
      <c r="J160" s="2" t="str">
        <f t="shared" si="9"/>
        <v>NA</v>
      </c>
      <c r="K160" s="12" t="str">
        <f t="shared" si="10"/>
        <v/>
      </c>
      <c r="R160" t="s">
        <v>870</v>
      </c>
      <c r="S160" s="1" t="s">
        <v>909</v>
      </c>
      <c r="W160" t="s">
        <v>911</v>
      </c>
      <c r="X160" t="s">
        <v>1047</v>
      </c>
      <c r="AA160" t="str">
        <f t="shared" si="11"/>
        <v>Core</v>
      </c>
    </row>
    <row r="161" spans="1:27" ht="238">
      <c r="A161" s="1" t="s">
        <v>160</v>
      </c>
      <c r="B161" s="1" t="s">
        <v>366</v>
      </c>
      <c r="C161" t="s">
        <v>570</v>
      </c>
      <c r="D161" s="2" t="s">
        <v>683</v>
      </c>
      <c r="F161" s="2" t="s">
        <v>688</v>
      </c>
      <c r="H161" s="7" t="s">
        <v>762</v>
      </c>
      <c r="J161" s="2" t="str">
        <f t="shared" si="9"/>
        <v>NA</v>
      </c>
      <c r="K161" s="12" t="str">
        <f t="shared" si="10"/>
        <v/>
      </c>
      <c r="AA161" t="b">
        <f t="shared" si="11"/>
        <v>0</v>
      </c>
    </row>
    <row r="162" spans="1:27" ht="255">
      <c r="A162" s="1" t="s">
        <v>161</v>
      </c>
      <c r="B162" s="1" t="s">
        <v>367</v>
      </c>
      <c r="C162" t="s">
        <v>571</v>
      </c>
      <c r="D162" s="2" t="s">
        <v>683</v>
      </c>
      <c r="F162" s="2" t="s">
        <v>688</v>
      </c>
      <c r="H162" s="7" t="s">
        <v>761</v>
      </c>
      <c r="J162" s="2" t="str">
        <f t="shared" si="9"/>
        <v>NA</v>
      </c>
      <c r="K162" s="12" t="str">
        <f t="shared" si="10"/>
        <v/>
      </c>
      <c r="AA162" t="b">
        <f t="shared" si="11"/>
        <v>0</v>
      </c>
    </row>
    <row r="163" spans="1:27" ht="306">
      <c r="A163" s="1" t="s">
        <v>162</v>
      </c>
      <c r="B163" s="1" t="s">
        <v>368</v>
      </c>
      <c r="C163" t="s">
        <v>572</v>
      </c>
      <c r="D163" s="2" t="s">
        <v>683</v>
      </c>
      <c r="F163" s="2" t="s">
        <v>687</v>
      </c>
      <c r="H163" s="7" t="s">
        <v>759</v>
      </c>
      <c r="J163" s="2" t="str">
        <f t="shared" si="9"/>
        <v>NA</v>
      </c>
      <c r="K163" s="12" t="str">
        <f t="shared" si="10"/>
        <v/>
      </c>
      <c r="M163" t="s">
        <v>688</v>
      </c>
      <c r="N163" t="s">
        <v>691</v>
      </c>
      <c r="O163" t="s">
        <v>698</v>
      </c>
      <c r="P163" t="s">
        <v>760</v>
      </c>
      <c r="R163" t="s">
        <v>870</v>
      </c>
      <c r="S163" s="1" t="s">
        <v>910</v>
      </c>
      <c r="T163" s="1" t="s">
        <v>1011</v>
      </c>
      <c r="U163" s="1" t="s">
        <v>1012</v>
      </c>
      <c r="AA163" t="b">
        <f t="shared" si="11"/>
        <v>0</v>
      </c>
    </row>
    <row r="164" spans="1:27" ht="356">
      <c r="A164" s="1" t="s">
        <v>163</v>
      </c>
      <c r="B164" s="1" t="s">
        <v>369</v>
      </c>
      <c r="C164" t="s">
        <v>573</v>
      </c>
      <c r="D164" s="2" t="s">
        <v>683</v>
      </c>
      <c r="F164" s="2" t="s">
        <v>688</v>
      </c>
      <c r="H164" s="7" t="s">
        <v>758</v>
      </c>
      <c r="J164" s="2" t="str">
        <f t="shared" si="9"/>
        <v>NA</v>
      </c>
      <c r="K164" s="12" t="str">
        <f t="shared" si="10"/>
        <v/>
      </c>
      <c r="AA164" t="b">
        <f t="shared" si="11"/>
        <v>0</v>
      </c>
    </row>
    <row r="165" spans="1:27" ht="204">
      <c r="A165" s="1" t="s">
        <v>164</v>
      </c>
      <c r="B165" s="1" t="s">
        <v>370</v>
      </c>
      <c r="C165" t="s">
        <v>467</v>
      </c>
      <c r="D165" s="2" t="s">
        <v>683</v>
      </c>
      <c r="F165" s="2" t="s">
        <v>688</v>
      </c>
      <c r="H165" s="7" t="s">
        <v>757</v>
      </c>
      <c r="J165" s="2" t="str">
        <f t="shared" si="9"/>
        <v>NA</v>
      </c>
      <c r="K165" s="12" t="str">
        <f t="shared" si="10"/>
        <v/>
      </c>
      <c r="AA165" t="b">
        <f t="shared" si="11"/>
        <v>0</v>
      </c>
    </row>
    <row r="166" spans="1:27" ht="238">
      <c r="A166" s="1" t="s">
        <v>165</v>
      </c>
      <c r="B166" s="1" t="s">
        <v>371</v>
      </c>
      <c r="C166" t="s">
        <v>574</v>
      </c>
      <c r="D166" s="2" t="s">
        <v>683</v>
      </c>
      <c r="F166" s="2" t="s">
        <v>688</v>
      </c>
      <c r="H166" s="7" t="s">
        <v>756</v>
      </c>
      <c r="J166" s="2" t="str">
        <f t="shared" si="9"/>
        <v>NA</v>
      </c>
      <c r="K166" s="12" t="str">
        <f t="shared" si="10"/>
        <v/>
      </c>
      <c r="AA166" t="b">
        <f t="shared" si="11"/>
        <v>0</v>
      </c>
    </row>
    <row r="167" spans="1:27" ht="272">
      <c r="A167" s="1" t="s">
        <v>166</v>
      </c>
      <c r="B167" s="1" t="s">
        <v>372</v>
      </c>
      <c r="C167" t="s">
        <v>575</v>
      </c>
      <c r="D167" s="2" t="s">
        <v>683</v>
      </c>
      <c r="F167" s="2" t="s">
        <v>688</v>
      </c>
      <c r="H167" s="7" t="s">
        <v>755</v>
      </c>
      <c r="J167" s="2" t="str">
        <f t="shared" si="9"/>
        <v>NA</v>
      </c>
      <c r="K167" s="12" t="str">
        <f t="shared" si="10"/>
        <v/>
      </c>
      <c r="AA167" t="b">
        <f t="shared" si="11"/>
        <v>0</v>
      </c>
    </row>
    <row r="168" spans="1:27" ht="340">
      <c r="A168" s="1" t="s">
        <v>167</v>
      </c>
      <c r="B168" s="1" t="s">
        <v>373</v>
      </c>
      <c r="C168" t="s">
        <v>576</v>
      </c>
      <c r="D168" s="2" t="s">
        <v>683</v>
      </c>
      <c r="F168" s="2" t="s">
        <v>688</v>
      </c>
      <c r="H168" s="7" t="s">
        <v>754</v>
      </c>
      <c r="J168" s="2" t="str">
        <f t="shared" si="9"/>
        <v>NA</v>
      </c>
      <c r="K168" s="12" t="str">
        <f t="shared" si="10"/>
        <v/>
      </c>
      <c r="AA168" t="b">
        <f t="shared" si="11"/>
        <v>0</v>
      </c>
    </row>
    <row r="169" spans="1:27" ht="306">
      <c r="A169" s="1" t="s">
        <v>168</v>
      </c>
      <c r="B169" s="1" t="s">
        <v>374</v>
      </c>
      <c r="C169" t="s">
        <v>577</v>
      </c>
      <c r="D169" s="2" t="s">
        <v>683</v>
      </c>
      <c r="F169" s="2" t="s">
        <v>688</v>
      </c>
      <c r="H169" s="7" t="s">
        <v>753</v>
      </c>
      <c r="J169" s="2" t="str">
        <f t="shared" si="9"/>
        <v>NA</v>
      </c>
      <c r="K169" s="12" t="str">
        <f t="shared" si="10"/>
        <v/>
      </c>
      <c r="AA169" t="b">
        <f t="shared" si="11"/>
        <v>0</v>
      </c>
    </row>
    <row r="170" spans="1:27" ht="323">
      <c r="A170" s="1" t="s">
        <v>169</v>
      </c>
      <c r="B170" s="1" t="s">
        <v>375</v>
      </c>
      <c r="C170" t="s">
        <v>578</v>
      </c>
      <c r="D170" s="2" t="s">
        <v>683</v>
      </c>
      <c r="F170" s="2" t="s">
        <v>687</v>
      </c>
      <c r="J170" s="2" t="str">
        <f t="shared" si="9"/>
        <v>NA</v>
      </c>
      <c r="K170" s="12" t="str">
        <f t="shared" si="10"/>
        <v/>
      </c>
      <c r="M170" t="s">
        <v>688</v>
      </c>
      <c r="N170" t="s">
        <v>691</v>
      </c>
      <c r="O170" t="s">
        <v>698</v>
      </c>
      <c r="P170" t="s">
        <v>752</v>
      </c>
      <c r="R170" t="s">
        <v>870</v>
      </c>
      <c r="S170" s="1" t="s">
        <v>910</v>
      </c>
      <c r="T170" s="1" t="s">
        <v>1013</v>
      </c>
      <c r="U170" s="1" t="s">
        <v>1014</v>
      </c>
      <c r="AA170" t="b">
        <f t="shared" si="11"/>
        <v>0</v>
      </c>
    </row>
    <row r="171" spans="1:27" ht="409.6">
      <c r="A171" s="1" t="s">
        <v>170</v>
      </c>
      <c r="B171" s="1" t="s">
        <v>376</v>
      </c>
      <c r="C171" t="s">
        <v>579</v>
      </c>
      <c r="D171" s="2" t="s">
        <v>683</v>
      </c>
      <c r="F171" s="2" t="s">
        <v>688</v>
      </c>
      <c r="H171" s="7" t="s">
        <v>751</v>
      </c>
      <c r="J171" s="2" t="str">
        <f t="shared" si="9"/>
        <v>NA</v>
      </c>
      <c r="K171" s="12" t="str">
        <f t="shared" si="10"/>
        <v/>
      </c>
      <c r="AA171" t="b">
        <f t="shared" si="11"/>
        <v>0</v>
      </c>
    </row>
    <row r="172" spans="1:27" ht="289">
      <c r="A172" s="1" t="s">
        <v>171</v>
      </c>
      <c r="B172" s="1" t="s">
        <v>377</v>
      </c>
      <c r="C172" t="s">
        <v>580</v>
      </c>
      <c r="D172" s="2" t="s">
        <v>683</v>
      </c>
      <c r="F172" s="2" t="s">
        <v>687</v>
      </c>
      <c r="J172" s="2" t="str">
        <f t="shared" si="9"/>
        <v>NA</v>
      </c>
      <c r="K172" s="12" t="str">
        <f t="shared" si="10"/>
        <v/>
      </c>
      <c r="M172" t="s">
        <v>687</v>
      </c>
      <c r="P172" t="s">
        <v>750</v>
      </c>
      <c r="R172" t="s">
        <v>870</v>
      </c>
      <c r="S172" s="1" t="s">
        <v>910</v>
      </c>
      <c r="T172" s="1" t="s">
        <v>1097</v>
      </c>
      <c r="U172" s="1" t="s">
        <v>1098</v>
      </c>
      <c r="AA172" t="b">
        <f t="shared" si="11"/>
        <v>0</v>
      </c>
    </row>
    <row r="173" spans="1:27" ht="289">
      <c r="A173" s="1" t="s">
        <v>172</v>
      </c>
      <c r="B173" s="1" t="s">
        <v>378</v>
      </c>
      <c r="C173" t="s">
        <v>581</v>
      </c>
      <c r="D173" s="2" t="s">
        <v>683</v>
      </c>
      <c r="F173" s="2" t="s">
        <v>687</v>
      </c>
      <c r="H173" s="7" t="s">
        <v>749</v>
      </c>
      <c r="J173" s="2" t="str">
        <f t="shared" si="9"/>
        <v>NA</v>
      </c>
      <c r="K173" s="12" t="str">
        <f t="shared" si="10"/>
        <v/>
      </c>
      <c r="M173" t="s">
        <v>688</v>
      </c>
      <c r="N173" t="s">
        <v>691</v>
      </c>
      <c r="O173" t="s">
        <v>698</v>
      </c>
      <c r="P173" t="s">
        <v>738</v>
      </c>
      <c r="R173" t="s">
        <v>870</v>
      </c>
      <c r="S173" s="1" t="s">
        <v>910</v>
      </c>
      <c r="T173" s="1" t="s">
        <v>1015</v>
      </c>
      <c r="U173" s="1" t="s">
        <v>1016</v>
      </c>
      <c r="AA173" t="b">
        <f t="shared" si="11"/>
        <v>0</v>
      </c>
    </row>
    <row r="174" spans="1:27" ht="340">
      <c r="A174" s="1" t="s">
        <v>173</v>
      </c>
      <c r="B174" s="1" t="s">
        <v>379</v>
      </c>
      <c r="C174" t="s">
        <v>582</v>
      </c>
      <c r="D174" s="2" t="s">
        <v>683</v>
      </c>
      <c r="E174" s="2" t="s">
        <v>688</v>
      </c>
      <c r="F174" s="2" t="s">
        <v>682</v>
      </c>
      <c r="H174" s="7" t="s">
        <v>748</v>
      </c>
      <c r="J174" s="2" t="str">
        <f t="shared" si="9"/>
        <v>NA</v>
      </c>
      <c r="K174" s="12" t="str">
        <f t="shared" si="10"/>
        <v>No</v>
      </c>
      <c r="AA174" t="b">
        <f t="shared" si="11"/>
        <v>0</v>
      </c>
    </row>
    <row r="175" spans="1:27" ht="409.6">
      <c r="A175" s="1" t="s">
        <v>174</v>
      </c>
      <c r="B175" s="1" t="s">
        <v>380</v>
      </c>
      <c r="C175" t="s">
        <v>583</v>
      </c>
      <c r="D175" s="2" t="s">
        <v>683</v>
      </c>
      <c r="F175" s="2" t="s">
        <v>688</v>
      </c>
      <c r="H175" s="7" t="s">
        <v>747</v>
      </c>
      <c r="J175" s="2" t="str">
        <f t="shared" si="9"/>
        <v>NA</v>
      </c>
      <c r="K175" s="12" t="str">
        <f t="shared" si="10"/>
        <v/>
      </c>
      <c r="AA175" t="b">
        <f t="shared" si="11"/>
        <v>0</v>
      </c>
    </row>
    <row r="176" spans="1:27" ht="306">
      <c r="A176" s="1" t="s">
        <v>175</v>
      </c>
      <c r="B176" s="1" t="s">
        <v>381</v>
      </c>
      <c r="C176" t="s">
        <v>584</v>
      </c>
      <c r="D176" s="2" t="s">
        <v>683</v>
      </c>
      <c r="F176" s="2" t="s">
        <v>688</v>
      </c>
      <c r="H176" s="7" t="s">
        <v>745</v>
      </c>
      <c r="J176" s="2" t="str">
        <f t="shared" si="9"/>
        <v>NA</v>
      </c>
      <c r="K176" s="12" t="str">
        <f t="shared" si="10"/>
        <v/>
      </c>
      <c r="AA176" t="b">
        <f t="shared" si="11"/>
        <v>0</v>
      </c>
    </row>
    <row r="177" spans="1:27" ht="289">
      <c r="A177" s="1" t="s">
        <v>176</v>
      </c>
      <c r="B177" s="1" t="s">
        <v>382</v>
      </c>
      <c r="C177" t="s">
        <v>585</v>
      </c>
      <c r="D177" s="2" t="s">
        <v>683</v>
      </c>
      <c r="F177" s="2" t="s">
        <v>688</v>
      </c>
      <c r="H177" s="7" t="s">
        <v>744</v>
      </c>
      <c r="J177" s="2" t="str">
        <f t="shared" si="9"/>
        <v>NA</v>
      </c>
      <c r="K177" s="12" t="str">
        <f t="shared" si="10"/>
        <v/>
      </c>
      <c r="AA177" t="b">
        <f t="shared" si="11"/>
        <v>0</v>
      </c>
    </row>
    <row r="178" spans="1:27" ht="306">
      <c r="A178" s="1" t="s">
        <v>177</v>
      </c>
      <c r="B178" s="1" t="s">
        <v>383</v>
      </c>
      <c r="C178" t="s">
        <v>586</v>
      </c>
      <c r="D178" s="2" t="s">
        <v>683</v>
      </c>
      <c r="F178" s="2" t="s">
        <v>687</v>
      </c>
      <c r="H178" s="7" t="s">
        <v>746</v>
      </c>
      <c r="J178" s="2" t="str">
        <f t="shared" si="9"/>
        <v>NA</v>
      </c>
      <c r="K178" s="12" t="str">
        <f t="shared" si="10"/>
        <v/>
      </c>
      <c r="M178" t="s">
        <v>688</v>
      </c>
      <c r="N178" t="s">
        <v>691</v>
      </c>
      <c r="O178" t="s">
        <v>696</v>
      </c>
      <c r="R178" t="s">
        <v>870</v>
      </c>
      <c r="S178" s="1" t="s">
        <v>910</v>
      </c>
      <c r="T178" s="1" t="s">
        <v>1017</v>
      </c>
      <c r="U178" s="1" t="s">
        <v>1018</v>
      </c>
      <c r="AA178" t="b">
        <f t="shared" si="11"/>
        <v>0</v>
      </c>
    </row>
    <row r="179" spans="1:27" ht="272">
      <c r="A179" s="1" t="s">
        <v>178</v>
      </c>
      <c r="B179" s="1" t="s">
        <v>384</v>
      </c>
      <c r="C179" t="s">
        <v>587</v>
      </c>
      <c r="D179" s="2" t="s">
        <v>683</v>
      </c>
      <c r="F179" s="2" t="s">
        <v>687</v>
      </c>
      <c r="H179" s="7" t="s">
        <v>874</v>
      </c>
      <c r="J179" s="2" t="str">
        <f t="shared" si="9"/>
        <v>NA</v>
      </c>
      <c r="K179" s="12" t="str">
        <f t="shared" si="10"/>
        <v/>
      </c>
      <c r="M179" t="s">
        <v>688</v>
      </c>
      <c r="N179" t="s">
        <v>691</v>
      </c>
      <c r="O179" t="s">
        <v>696</v>
      </c>
      <c r="R179" t="s">
        <v>870</v>
      </c>
      <c r="S179" s="1" t="s">
        <v>910</v>
      </c>
      <c r="T179" s="1" t="s">
        <v>1019</v>
      </c>
      <c r="U179" s="1" t="s">
        <v>1020</v>
      </c>
      <c r="AA179" t="b">
        <f t="shared" si="11"/>
        <v>0</v>
      </c>
    </row>
    <row r="180" spans="1:27" ht="289">
      <c r="A180" s="1" t="s">
        <v>179</v>
      </c>
      <c r="B180" s="1" t="s">
        <v>385</v>
      </c>
      <c r="C180" t="s">
        <v>588</v>
      </c>
      <c r="D180" s="2" t="s">
        <v>683</v>
      </c>
      <c r="F180" s="2" t="s">
        <v>688</v>
      </c>
      <c r="H180" s="7" t="s">
        <v>743</v>
      </c>
      <c r="J180" s="2" t="str">
        <f t="shared" si="9"/>
        <v>NA</v>
      </c>
      <c r="K180" s="12" t="str">
        <f t="shared" si="10"/>
        <v/>
      </c>
      <c r="AA180" t="b">
        <f t="shared" si="11"/>
        <v>0</v>
      </c>
    </row>
    <row r="181" spans="1:27" ht="340">
      <c r="A181" s="1" t="s">
        <v>180</v>
      </c>
      <c r="B181" s="1" t="s">
        <v>386</v>
      </c>
      <c r="C181" t="s">
        <v>589</v>
      </c>
      <c r="D181" s="2" t="s">
        <v>683</v>
      </c>
      <c r="E181" s="2" t="s">
        <v>688</v>
      </c>
      <c r="F181" s="2" t="s">
        <v>682</v>
      </c>
      <c r="H181" s="7" t="s">
        <v>742</v>
      </c>
      <c r="J181" s="2" t="str">
        <f t="shared" si="9"/>
        <v>NA</v>
      </c>
      <c r="K181" s="12" t="str">
        <f t="shared" si="10"/>
        <v>No</v>
      </c>
      <c r="AA181" t="b">
        <f t="shared" si="11"/>
        <v>0</v>
      </c>
    </row>
    <row r="182" spans="1:27" ht="388">
      <c r="A182" s="1" t="s">
        <v>181</v>
      </c>
      <c r="B182" s="1" t="s">
        <v>387</v>
      </c>
      <c r="C182" t="s">
        <v>590</v>
      </c>
      <c r="D182" s="2" t="s">
        <v>683</v>
      </c>
      <c r="E182" s="2" t="s">
        <v>688</v>
      </c>
      <c r="F182" s="2" t="s">
        <v>682</v>
      </c>
      <c r="H182" s="7" t="s">
        <v>741</v>
      </c>
      <c r="J182" s="2" t="str">
        <f t="shared" si="9"/>
        <v>NA</v>
      </c>
      <c r="K182" s="12" t="str">
        <f t="shared" si="10"/>
        <v>No</v>
      </c>
      <c r="AA182" t="b">
        <f t="shared" si="11"/>
        <v>0</v>
      </c>
    </row>
    <row r="183" spans="1:27" ht="323">
      <c r="A183" s="1" t="s">
        <v>182</v>
      </c>
      <c r="B183" s="1" t="s">
        <v>388</v>
      </c>
      <c r="C183" t="s">
        <v>591</v>
      </c>
      <c r="D183" s="2" t="s">
        <v>683</v>
      </c>
      <c r="F183" s="2" t="s">
        <v>687</v>
      </c>
      <c r="J183" s="2" t="str">
        <f t="shared" si="9"/>
        <v>NA</v>
      </c>
      <c r="K183" s="12" t="str">
        <f t="shared" si="10"/>
        <v/>
      </c>
      <c r="M183" t="s">
        <v>687</v>
      </c>
      <c r="N183" t="s">
        <v>690</v>
      </c>
      <c r="O183" t="s">
        <v>693</v>
      </c>
      <c r="P183" t="s">
        <v>740</v>
      </c>
      <c r="R183" t="s">
        <v>870</v>
      </c>
      <c r="S183" s="1" t="s">
        <v>910</v>
      </c>
      <c r="T183" s="1" t="s">
        <v>1021</v>
      </c>
      <c r="U183" s="1" t="s">
        <v>1022</v>
      </c>
      <c r="AA183" t="b">
        <f t="shared" si="11"/>
        <v>0</v>
      </c>
    </row>
    <row r="184" spans="1:27" ht="340">
      <c r="A184" s="1" t="s">
        <v>183</v>
      </c>
      <c r="B184" s="1" t="s">
        <v>389</v>
      </c>
      <c r="C184" t="s">
        <v>592</v>
      </c>
      <c r="D184" s="2" t="s">
        <v>683</v>
      </c>
      <c r="E184" s="2" t="s">
        <v>688</v>
      </c>
      <c r="F184" s="2" t="s">
        <v>682</v>
      </c>
      <c r="H184" s="7" t="s">
        <v>739</v>
      </c>
      <c r="J184" s="2" t="str">
        <f t="shared" si="9"/>
        <v>NA</v>
      </c>
      <c r="K184" s="12" t="str">
        <f t="shared" si="10"/>
        <v>No</v>
      </c>
      <c r="AA184" t="b">
        <f t="shared" si="11"/>
        <v>0</v>
      </c>
    </row>
    <row r="185" spans="1:27" ht="409.6">
      <c r="A185" s="1" t="s">
        <v>184</v>
      </c>
      <c r="B185" s="1" t="s">
        <v>390</v>
      </c>
      <c r="C185" t="s">
        <v>593</v>
      </c>
      <c r="D185" s="2" t="s">
        <v>683</v>
      </c>
      <c r="E185" s="2" t="s">
        <v>688</v>
      </c>
      <c r="F185" s="2" t="s">
        <v>682</v>
      </c>
      <c r="H185" s="7" t="s">
        <v>739</v>
      </c>
      <c r="J185" s="2" t="str">
        <f t="shared" si="9"/>
        <v>NA</v>
      </c>
      <c r="K185" s="12" t="str">
        <f t="shared" si="10"/>
        <v>No</v>
      </c>
      <c r="AA185" t="b">
        <f t="shared" si="11"/>
        <v>0</v>
      </c>
    </row>
    <row r="186" spans="1:27" ht="409.6">
      <c r="A186" s="1" t="s">
        <v>185</v>
      </c>
      <c r="B186" s="1" t="s">
        <v>391</v>
      </c>
      <c r="C186" t="s">
        <v>594</v>
      </c>
      <c r="D186" s="2" t="s">
        <v>683</v>
      </c>
      <c r="F186" s="2" t="s">
        <v>687</v>
      </c>
      <c r="J186" s="2" t="str">
        <f t="shared" si="9"/>
        <v>NA</v>
      </c>
      <c r="K186" s="12" t="str">
        <f t="shared" si="10"/>
        <v/>
      </c>
      <c r="M186" t="s">
        <v>688</v>
      </c>
      <c r="N186" t="s">
        <v>691</v>
      </c>
      <c r="O186" t="s">
        <v>698</v>
      </c>
      <c r="P186" t="s">
        <v>738</v>
      </c>
      <c r="R186" t="s">
        <v>870</v>
      </c>
      <c r="S186" s="1" t="s">
        <v>910</v>
      </c>
      <c r="T186" s="1" t="s">
        <v>1024</v>
      </c>
      <c r="U186" s="1" t="s">
        <v>1023</v>
      </c>
      <c r="AA186" t="b">
        <f t="shared" si="11"/>
        <v>0</v>
      </c>
    </row>
    <row r="187" spans="1:27" ht="289">
      <c r="A187" s="1" t="s">
        <v>186</v>
      </c>
      <c r="B187" s="1" t="s">
        <v>392</v>
      </c>
      <c r="C187" t="s">
        <v>595</v>
      </c>
      <c r="D187" s="2" t="s">
        <v>683</v>
      </c>
      <c r="F187" s="2" t="s">
        <v>688</v>
      </c>
      <c r="H187" s="7" t="s">
        <v>737</v>
      </c>
      <c r="J187" s="2" t="str">
        <f t="shared" si="9"/>
        <v>NA</v>
      </c>
      <c r="K187" s="12" t="str">
        <f t="shared" si="10"/>
        <v/>
      </c>
      <c r="AA187" t="b">
        <f t="shared" si="11"/>
        <v>0</v>
      </c>
    </row>
    <row r="188" spans="1:27" ht="306">
      <c r="A188" s="1" t="s">
        <v>187</v>
      </c>
      <c r="B188" s="1" t="s">
        <v>393</v>
      </c>
      <c r="C188" t="s">
        <v>596</v>
      </c>
      <c r="D188" s="2" t="s">
        <v>683</v>
      </c>
      <c r="F188" s="2" t="s">
        <v>688</v>
      </c>
      <c r="H188" s="7" t="s">
        <v>731</v>
      </c>
      <c r="J188" s="2" t="str">
        <f t="shared" si="9"/>
        <v>NA</v>
      </c>
      <c r="K188" s="12" t="str">
        <f t="shared" si="10"/>
        <v/>
      </c>
      <c r="AA188" t="b">
        <f t="shared" si="11"/>
        <v>0</v>
      </c>
    </row>
    <row r="189" spans="1:27" ht="356">
      <c r="A189" s="1" t="s">
        <v>188</v>
      </c>
      <c r="B189" s="1" t="s">
        <v>394</v>
      </c>
      <c r="C189" t="s">
        <v>597</v>
      </c>
      <c r="D189" s="2" t="s">
        <v>683</v>
      </c>
      <c r="F189" s="2" t="s">
        <v>687</v>
      </c>
      <c r="J189" s="2" t="str">
        <f t="shared" si="9"/>
        <v>NA</v>
      </c>
      <c r="K189" s="12" t="str">
        <f t="shared" si="10"/>
        <v/>
      </c>
      <c r="M189" t="s">
        <v>688</v>
      </c>
      <c r="N189" t="s">
        <v>691</v>
      </c>
      <c r="O189" t="s">
        <v>697</v>
      </c>
      <c r="R189" t="s">
        <v>870</v>
      </c>
      <c r="S189" s="1" t="s">
        <v>1039</v>
      </c>
      <c r="T189" s="1" t="s">
        <v>1025</v>
      </c>
      <c r="Z189" t="s">
        <v>1141</v>
      </c>
      <c r="AA189" t="b">
        <f t="shared" si="11"/>
        <v>0</v>
      </c>
    </row>
    <row r="190" spans="1:27" ht="356">
      <c r="A190" s="1" t="s">
        <v>189</v>
      </c>
      <c r="B190" s="1" t="s">
        <v>395</v>
      </c>
      <c r="C190" t="s">
        <v>598</v>
      </c>
      <c r="D190" s="2" t="s">
        <v>683</v>
      </c>
      <c r="F190" s="2" t="s">
        <v>688</v>
      </c>
      <c r="H190" s="7" t="s">
        <v>736</v>
      </c>
      <c r="J190" s="2" t="str">
        <f t="shared" si="9"/>
        <v>NA</v>
      </c>
      <c r="K190" s="12" t="str">
        <f t="shared" si="10"/>
        <v/>
      </c>
      <c r="AA190" t="b">
        <f t="shared" si="11"/>
        <v>0</v>
      </c>
    </row>
    <row r="191" spans="1:27" ht="356">
      <c r="A191" s="1" t="s">
        <v>190</v>
      </c>
      <c r="B191" s="1" t="s">
        <v>396</v>
      </c>
      <c r="C191" t="s">
        <v>599</v>
      </c>
      <c r="D191" s="2" t="s">
        <v>683</v>
      </c>
      <c r="F191" s="2" t="s">
        <v>688</v>
      </c>
      <c r="H191" s="7" t="s">
        <v>731</v>
      </c>
      <c r="J191" s="2" t="str">
        <f t="shared" si="9"/>
        <v>NA</v>
      </c>
      <c r="K191" s="12" t="str">
        <f t="shared" si="10"/>
        <v/>
      </c>
      <c r="AA191" t="b">
        <f t="shared" si="11"/>
        <v>0</v>
      </c>
    </row>
    <row r="192" spans="1:27" ht="323">
      <c r="A192" s="1" t="s">
        <v>191</v>
      </c>
      <c r="B192" s="1" t="s">
        <v>397</v>
      </c>
      <c r="C192" t="s">
        <v>600</v>
      </c>
      <c r="D192" s="2" t="s">
        <v>683</v>
      </c>
      <c r="F192" s="2" t="s">
        <v>688</v>
      </c>
      <c r="H192" s="7" t="s">
        <v>735</v>
      </c>
      <c r="J192" s="2" t="str">
        <f t="shared" si="9"/>
        <v>NA</v>
      </c>
      <c r="K192" s="12" t="str">
        <f t="shared" si="10"/>
        <v/>
      </c>
      <c r="AA192" t="b">
        <f t="shared" si="11"/>
        <v>0</v>
      </c>
    </row>
    <row r="193" spans="1:27" ht="272">
      <c r="A193" s="1" t="s">
        <v>192</v>
      </c>
      <c r="B193" s="1" t="s">
        <v>398</v>
      </c>
      <c r="C193" t="s">
        <v>601</v>
      </c>
      <c r="D193" s="2" t="s">
        <v>683</v>
      </c>
      <c r="F193" s="2" t="s">
        <v>687</v>
      </c>
      <c r="H193" s="7" t="s">
        <v>734</v>
      </c>
      <c r="J193" s="2" t="str">
        <f t="shared" si="9"/>
        <v>NA</v>
      </c>
      <c r="K193" s="12" t="str">
        <f t="shared" si="10"/>
        <v/>
      </c>
      <c r="M193" t="s">
        <v>688</v>
      </c>
      <c r="N193" t="s">
        <v>690</v>
      </c>
      <c r="O193" t="s">
        <v>692</v>
      </c>
      <c r="R193" t="s">
        <v>870</v>
      </c>
      <c r="S193" s="1" t="s">
        <v>1039</v>
      </c>
      <c r="T193" s="1" t="s">
        <v>1026</v>
      </c>
      <c r="U193" s="1" t="s">
        <v>1027</v>
      </c>
      <c r="Y193" s="1" t="s">
        <v>1042</v>
      </c>
      <c r="AA193" t="b">
        <f t="shared" si="11"/>
        <v>0</v>
      </c>
    </row>
    <row r="194" spans="1:27" ht="388">
      <c r="A194" s="1" t="s">
        <v>193</v>
      </c>
      <c r="B194" s="1" t="s">
        <v>399</v>
      </c>
      <c r="C194" t="s">
        <v>602</v>
      </c>
      <c r="D194" s="2" t="s">
        <v>683</v>
      </c>
      <c r="F194" s="2" t="s">
        <v>688</v>
      </c>
      <c r="H194" s="7" t="s">
        <v>733</v>
      </c>
      <c r="J194" s="2" t="str">
        <f t="shared" si="9"/>
        <v>NA</v>
      </c>
      <c r="K194" s="12" t="str">
        <f t="shared" si="10"/>
        <v/>
      </c>
      <c r="AA194" t="b">
        <f t="shared" si="11"/>
        <v>0</v>
      </c>
    </row>
    <row r="195" spans="1:27" ht="409.6">
      <c r="A195" s="1" t="s">
        <v>194</v>
      </c>
      <c r="B195" s="1" t="s">
        <v>400</v>
      </c>
      <c r="C195" t="s">
        <v>603</v>
      </c>
      <c r="D195" s="2" t="s">
        <v>683</v>
      </c>
      <c r="F195" s="2" t="s">
        <v>688</v>
      </c>
      <c r="H195" s="7" t="s">
        <v>732</v>
      </c>
      <c r="J195" s="2" t="str">
        <f t="shared" ref="J195:J210" si="12">IF(OR(ISBLANK(F195),ISBLANK(G195)),"NA",IF(F195=G195,"Yes","No"))</f>
        <v>NA</v>
      </c>
      <c r="K195" s="12" t="str">
        <f t="shared" ref="K195:K257" si="13">IF(AND(F195="Yes",F195=G195),"Yes",IF(AND(F195="No",F195=G195),"No",IF(ISBLANK(E195),"",E195)))</f>
        <v/>
      </c>
      <c r="AA195" t="b">
        <f t="shared" ref="AA195:AA217" si="14">IF(OR(S195="Put into core",R195="Core"),"Core")</f>
        <v>0</v>
      </c>
    </row>
    <row r="196" spans="1:27" ht="323">
      <c r="A196" s="1" t="s">
        <v>195</v>
      </c>
      <c r="B196" s="1" t="s">
        <v>401</v>
      </c>
      <c r="C196" t="s">
        <v>604</v>
      </c>
      <c r="D196" s="2" t="s">
        <v>683</v>
      </c>
      <c r="F196" s="2" t="s">
        <v>688</v>
      </c>
      <c r="H196" s="7" t="s">
        <v>731</v>
      </c>
      <c r="J196" s="2" t="str">
        <f t="shared" si="12"/>
        <v>NA</v>
      </c>
      <c r="K196" s="12" t="str">
        <f t="shared" si="13"/>
        <v/>
      </c>
      <c r="AA196" t="b">
        <f t="shared" si="14"/>
        <v>0</v>
      </c>
    </row>
    <row r="197" spans="1:27" ht="388">
      <c r="A197" s="1" t="s">
        <v>196</v>
      </c>
      <c r="B197" s="1" t="s">
        <v>402</v>
      </c>
      <c r="C197" t="s">
        <v>605</v>
      </c>
      <c r="D197" s="2" t="s">
        <v>683</v>
      </c>
      <c r="E197" s="2" t="s">
        <v>687</v>
      </c>
      <c r="F197" s="2" t="s">
        <v>682</v>
      </c>
      <c r="H197" s="7" t="s">
        <v>730</v>
      </c>
      <c r="J197" s="2" t="str">
        <f t="shared" si="12"/>
        <v>NA</v>
      </c>
      <c r="K197" s="12" t="str">
        <f t="shared" si="13"/>
        <v>Yes</v>
      </c>
      <c r="AA197" t="b">
        <f t="shared" si="14"/>
        <v>0</v>
      </c>
    </row>
    <row r="198" spans="1:27" ht="255">
      <c r="A198" s="1" t="s">
        <v>197</v>
      </c>
      <c r="B198" s="1" t="s">
        <v>403</v>
      </c>
      <c r="C198" t="s">
        <v>467</v>
      </c>
      <c r="D198" s="2" t="s">
        <v>683</v>
      </c>
      <c r="F198" s="2" t="s">
        <v>688</v>
      </c>
      <c r="H198" s="7" t="s">
        <v>729</v>
      </c>
      <c r="J198" s="2" t="str">
        <f t="shared" si="12"/>
        <v>NA</v>
      </c>
      <c r="K198" s="12" t="str">
        <f t="shared" si="13"/>
        <v/>
      </c>
      <c r="AA198" t="b">
        <f t="shared" si="14"/>
        <v>0</v>
      </c>
    </row>
    <row r="199" spans="1:27" ht="409.6">
      <c r="A199" s="1" t="s">
        <v>198</v>
      </c>
      <c r="B199" s="1" t="s">
        <v>404</v>
      </c>
      <c r="C199" t="s">
        <v>606</v>
      </c>
      <c r="D199" s="2" t="s">
        <v>683</v>
      </c>
      <c r="F199" s="2" t="s">
        <v>687</v>
      </c>
      <c r="J199" s="2" t="str">
        <f t="shared" si="12"/>
        <v>NA</v>
      </c>
      <c r="K199" s="12" t="str">
        <f t="shared" si="13"/>
        <v/>
      </c>
      <c r="M199" t="s">
        <v>688</v>
      </c>
      <c r="P199" t="s">
        <v>728</v>
      </c>
      <c r="R199" t="s">
        <v>869</v>
      </c>
      <c r="V199" s="1" t="s">
        <v>1089</v>
      </c>
      <c r="W199" t="s">
        <v>912</v>
      </c>
      <c r="X199" t="s">
        <v>1047</v>
      </c>
      <c r="Y199" t="s">
        <v>1090</v>
      </c>
      <c r="AA199" t="str">
        <f t="shared" si="14"/>
        <v>Core</v>
      </c>
    </row>
    <row r="200" spans="1:27" ht="306">
      <c r="A200" s="1" t="s">
        <v>199</v>
      </c>
      <c r="B200" s="1" t="s">
        <v>405</v>
      </c>
      <c r="C200" t="s">
        <v>607</v>
      </c>
      <c r="D200" s="2" t="s">
        <v>683</v>
      </c>
      <c r="F200" s="2" t="s">
        <v>688</v>
      </c>
      <c r="H200" s="7" t="s">
        <v>727</v>
      </c>
      <c r="J200" s="2" t="str">
        <f t="shared" si="12"/>
        <v>NA</v>
      </c>
      <c r="K200" s="12" t="str">
        <f t="shared" si="13"/>
        <v/>
      </c>
      <c r="AA200" t="b">
        <f t="shared" si="14"/>
        <v>0</v>
      </c>
    </row>
    <row r="201" spans="1:27" ht="323">
      <c r="A201" s="1" t="s">
        <v>200</v>
      </c>
      <c r="B201" s="1" t="s">
        <v>406</v>
      </c>
      <c r="C201" t="s">
        <v>608</v>
      </c>
      <c r="D201" s="2" t="s">
        <v>683</v>
      </c>
      <c r="F201" s="2" t="s">
        <v>688</v>
      </c>
      <c r="H201" s="7" t="s">
        <v>726</v>
      </c>
      <c r="J201" s="2" t="str">
        <f t="shared" si="12"/>
        <v>NA</v>
      </c>
      <c r="K201" s="12" t="str">
        <f t="shared" si="13"/>
        <v/>
      </c>
      <c r="AA201" t="b">
        <f t="shared" si="14"/>
        <v>0</v>
      </c>
    </row>
    <row r="202" spans="1:27" ht="323">
      <c r="A202" s="1" t="s">
        <v>201</v>
      </c>
      <c r="B202" s="1" t="s">
        <v>407</v>
      </c>
      <c r="C202" t="s">
        <v>609</v>
      </c>
      <c r="D202" s="2" t="s">
        <v>683</v>
      </c>
      <c r="F202" s="2" t="s">
        <v>688</v>
      </c>
      <c r="H202" s="7" t="s">
        <v>725</v>
      </c>
      <c r="J202" s="2" t="str">
        <f t="shared" si="12"/>
        <v>NA</v>
      </c>
      <c r="K202" s="12" t="str">
        <f t="shared" si="13"/>
        <v/>
      </c>
      <c r="AA202" t="b">
        <f t="shared" si="14"/>
        <v>0</v>
      </c>
    </row>
    <row r="203" spans="1:27" ht="356">
      <c r="A203" s="1" t="s">
        <v>202</v>
      </c>
      <c r="B203" s="1" t="s">
        <v>408</v>
      </c>
      <c r="C203" t="s">
        <v>610</v>
      </c>
      <c r="D203" s="2" t="s">
        <v>683</v>
      </c>
      <c r="F203" s="2" t="s">
        <v>687</v>
      </c>
      <c r="H203" s="7" t="s">
        <v>875</v>
      </c>
      <c r="J203" s="2" t="str">
        <f t="shared" si="12"/>
        <v>NA</v>
      </c>
      <c r="K203" s="12" t="str">
        <f t="shared" si="13"/>
        <v/>
      </c>
      <c r="M203" t="s">
        <v>688</v>
      </c>
      <c r="N203" t="s">
        <v>690</v>
      </c>
      <c r="O203" t="s">
        <v>692</v>
      </c>
      <c r="R203" t="s">
        <v>870</v>
      </c>
      <c r="S203" s="1" t="s">
        <v>910</v>
      </c>
      <c r="T203" s="1" t="s">
        <v>1028</v>
      </c>
      <c r="U203" s="1" t="s">
        <v>1029</v>
      </c>
      <c r="Y203" s="1" t="s">
        <v>1043</v>
      </c>
      <c r="AA203" t="b">
        <f t="shared" si="14"/>
        <v>0</v>
      </c>
    </row>
    <row r="204" spans="1:27" ht="388">
      <c r="A204" s="1" t="s">
        <v>203</v>
      </c>
      <c r="B204" s="1" t="s">
        <v>409</v>
      </c>
      <c r="C204" t="s">
        <v>611</v>
      </c>
      <c r="D204" s="2" t="s">
        <v>683</v>
      </c>
      <c r="E204" s="2" t="s">
        <v>688</v>
      </c>
      <c r="F204" s="2" t="s">
        <v>682</v>
      </c>
      <c r="H204" s="7" t="s">
        <v>866</v>
      </c>
      <c r="J204" s="2" t="str">
        <f t="shared" si="12"/>
        <v>NA</v>
      </c>
      <c r="K204" s="12" t="str">
        <f t="shared" si="13"/>
        <v>No</v>
      </c>
      <c r="AA204" t="b">
        <f t="shared" si="14"/>
        <v>0</v>
      </c>
    </row>
    <row r="205" spans="1:27" ht="409.6">
      <c r="A205" s="1" t="s">
        <v>204</v>
      </c>
      <c r="B205" s="1" t="s">
        <v>410</v>
      </c>
      <c r="C205" t="s">
        <v>612</v>
      </c>
      <c r="D205" s="2" t="s">
        <v>683</v>
      </c>
      <c r="F205" s="2" t="s">
        <v>688</v>
      </c>
      <c r="H205" s="7" t="s">
        <v>724</v>
      </c>
      <c r="J205" s="2" t="str">
        <f t="shared" si="12"/>
        <v>NA</v>
      </c>
      <c r="K205" s="12" t="str">
        <f t="shared" si="13"/>
        <v/>
      </c>
      <c r="AA205" t="b">
        <f t="shared" si="14"/>
        <v>0</v>
      </c>
    </row>
    <row r="206" spans="1:27" ht="409.6">
      <c r="A206" s="1" t="s">
        <v>205</v>
      </c>
      <c r="B206" s="1" t="s">
        <v>411</v>
      </c>
      <c r="C206" t="s">
        <v>613</v>
      </c>
      <c r="D206" s="2" t="s">
        <v>683</v>
      </c>
      <c r="F206" s="2" t="s">
        <v>688</v>
      </c>
      <c r="H206" s="7" t="s">
        <v>724</v>
      </c>
      <c r="J206" s="2" t="str">
        <f t="shared" si="12"/>
        <v>NA</v>
      </c>
      <c r="K206" s="12" t="str">
        <f t="shared" si="13"/>
        <v/>
      </c>
      <c r="AA206" t="b">
        <f t="shared" si="14"/>
        <v>0</v>
      </c>
    </row>
    <row r="207" spans="1:27" ht="289">
      <c r="A207" s="30" t="s">
        <v>1219</v>
      </c>
      <c r="B207" s="31" t="s">
        <v>1220</v>
      </c>
      <c r="D207" s="2" t="s">
        <v>683</v>
      </c>
      <c r="F207" s="2" t="s">
        <v>688</v>
      </c>
      <c r="J207" s="2" t="str">
        <f t="shared" si="12"/>
        <v>NA</v>
      </c>
      <c r="K207" s="12" t="str">
        <f t="shared" si="13"/>
        <v/>
      </c>
      <c r="AA207" t="b">
        <f t="shared" si="14"/>
        <v>0</v>
      </c>
    </row>
    <row r="208" spans="1:27" ht="255">
      <c r="A208" s="30" t="s">
        <v>1221</v>
      </c>
      <c r="B208" s="31" t="s">
        <v>1222</v>
      </c>
      <c r="D208" s="2" t="s">
        <v>683</v>
      </c>
      <c r="F208" s="2" t="s">
        <v>688</v>
      </c>
      <c r="J208" s="2" t="str">
        <f t="shared" si="12"/>
        <v>NA</v>
      </c>
      <c r="K208" s="12" t="str">
        <f t="shared" si="13"/>
        <v/>
      </c>
      <c r="AA208" t="b">
        <f t="shared" si="14"/>
        <v>0</v>
      </c>
    </row>
    <row r="209" spans="1:27" ht="404">
      <c r="A209" s="30" t="s">
        <v>1223</v>
      </c>
      <c r="B209" s="31" t="s">
        <v>1224</v>
      </c>
      <c r="D209" s="2" t="s">
        <v>683</v>
      </c>
      <c r="F209" s="2" t="s">
        <v>688</v>
      </c>
      <c r="H209" s="30" t="s">
        <v>1233</v>
      </c>
      <c r="J209" s="2" t="str">
        <f t="shared" si="12"/>
        <v>NA</v>
      </c>
      <c r="K209" s="12" t="str">
        <f t="shared" si="13"/>
        <v/>
      </c>
      <c r="AA209" t="b">
        <f t="shared" si="14"/>
        <v>0</v>
      </c>
    </row>
    <row r="210" spans="1:27" s="3" customFormat="1" ht="356">
      <c r="A210" s="30" t="s">
        <v>1225</v>
      </c>
      <c r="B210" s="31" t="s">
        <v>1226</v>
      </c>
      <c r="D210" s="5" t="s">
        <v>670</v>
      </c>
      <c r="E210" s="2"/>
      <c r="F210" s="2"/>
      <c r="G210" s="2" t="s">
        <v>688</v>
      </c>
      <c r="I210" s="30" t="s">
        <v>1234</v>
      </c>
      <c r="J210" s="2" t="str">
        <f t="shared" si="12"/>
        <v>NA</v>
      </c>
      <c r="K210" s="12" t="str">
        <f t="shared" si="13"/>
        <v/>
      </c>
      <c r="N210"/>
      <c r="O210"/>
      <c r="P210"/>
      <c r="S210" s="4"/>
      <c r="T210" s="4"/>
      <c r="U210" s="4"/>
      <c r="AA210" t="b">
        <f t="shared" si="14"/>
        <v>0</v>
      </c>
    </row>
    <row r="211" spans="1:27" ht="255">
      <c r="A211" s="30" t="s">
        <v>1227</v>
      </c>
      <c r="B211" s="31" t="s">
        <v>1228</v>
      </c>
      <c r="D211" s="2" t="s">
        <v>670</v>
      </c>
      <c r="G211" s="2" t="s">
        <v>688</v>
      </c>
      <c r="I211" s="30" t="s">
        <v>1235</v>
      </c>
      <c r="K211" s="12" t="str">
        <f t="shared" si="13"/>
        <v/>
      </c>
      <c r="AA211" t="b">
        <f t="shared" si="14"/>
        <v>0</v>
      </c>
    </row>
    <row r="212" spans="1:27" ht="323">
      <c r="A212" s="30" t="s">
        <v>1229</v>
      </c>
      <c r="B212" s="31" t="s">
        <v>1230</v>
      </c>
      <c r="D212" s="2" t="s">
        <v>670</v>
      </c>
      <c r="G212" s="2" t="s">
        <v>688</v>
      </c>
      <c r="I212" s="30" t="s">
        <v>1234</v>
      </c>
      <c r="K212" s="12" t="str">
        <f t="shared" si="13"/>
        <v/>
      </c>
      <c r="AA212" t="b">
        <f t="shared" si="14"/>
        <v>0</v>
      </c>
    </row>
    <row r="213" spans="1:27" ht="409.6">
      <c r="A213" s="30" t="s">
        <v>1231</v>
      </c>
      <c r="B213" s="31" t="s">
        <v>1232</v>
      </c>
      <c r="D213" s="2" t="s">
        <v>670</v>
      </c>
      <c r="G213" s="2" t="s">
        <v>688</v>
      </c>
      <c r="I213" s="30" t="s">
        <v>1236</v>
      </c>
      <c r="K213" s="12" t="str">
        <f t="shared" si="13"/>
        <v/>
      </c>
      <c r="AA213" t="b">
        <f t="shared" si="14"/>
        <v>0</v>
      </c>
    </row>
    <row r="214" spans="1:27" ht="404">
      <c r="A214" s="30" t="s">
        <v>1237</v>
      </c>
      <c r="B214" s="31" t="s">
        <v>1238</v>
      </c>
      <c r="C214" s="32" t="s">
        <v>1243</v>
      </c>
      <c r="D214" s="2" t="s">
        <v>683</v>
      </c>
      <c r="F214" s="2" t="s">
        <v>687</v>
      </c>
      <c r="K214" s="12" t="str">
        <f t="shared" si="13"/>
        <v/>
      </c>
      <c r="R214" t="s">
        <v>869</v>
      </c>
      <c r="W214" t="s">
        <v>911</v>
      </c>
      <c r="X214" t="s">
        <v>1048</v>
      </c>
      <c r="Y214" s="1" t="s">
        <v>1248</v>
      </c>
      <c r="AA214" t="str">
        <f t="shared" si="14"/>
        <v>Core</v>
      </c>
    </row>
    <row r="215" spans="1:27" ht="409.6">
      <c r="A215" s="30" t="s">
        <v>1239</v>
      </c>
      <c r="B215" s="31" t="s">
        <v>1240</v>
      </c>
      <c r="C215" t="s">
        <v>1244</v>
      </c>
      <c r="D215" s="2" t="s">
        <v>683</v>
      </c>
      <c r="F215" s="2" t="s">
        <v>687</v>
      </c>
      <c r="K215" s="12" t="str">
        <f t="shared" si="13"/>
        <v/>
      </c>
      <c r="R215" t="s">
        <v>869</v>
      </c>
      <c r="W215" t="s">
        <v>912</v>
      </c>
      <c r="X215" t="s">
        <v>1048</v>
      </c>
      <c r="Y215" t="s">
        <v>1247</v>
      </c>
      <c r="AA215" t="str">
        <f t="shared" si="14"/>
        <v>Core</v>
      </c>
    </row>
    <row r="216" spans="1:27" ht="409.6">
      <c r="A216" s="30" t="s">
        <v>1241</v>
      </c>
      <c r="B216" s="31" t="s">
        <v>1242</v>
      </c>
      <c r="C216" t="s">
        <v>1245</v>
      </c>
      <c r="D216" s="2" t="s">
        <v>683</v>
      </c>
      <c r="F216" s="2" t="s">
        <v>687</v>
      </c>
      <c r="K216" s="12" t="str">
        <f t="shared" si="13"/>
        <v/>
      </c>
      <c r="R216" t="s">
        <v>869</v>
      </c>
      <c r="W216" t="s">
        <v>912</v>
      </c>
      <c r="X216" t="s">
        <v>1048</v>
      </c>
      <c r="Y216" s="1" t="s">
        <v>1246</v>
      </c>
      <c r="AA216" t="str">
        <f t="shared" si="14"/>
        <v>Core</v>
      </c>
    </row>
    <row r="217" spans="1:27">
      <c r="A217" t="s">
        <v>1252</v>
      </c>
      <c r="B217" t="s">
        <v>1257</v>
      </c>
      <c r="C217" t="s">
        <v>1268</v>
      </c>
      <c r="D217" s="2" t="s">
        <v>670</v>
      </c>
      <c r="G217" s="2" t="s">
        <v>688</v>
      </c>
      <c r="K217" s="12" t="str">
        <f t="shared" si="13"/>
        <v/>
      </c>
      <c r="AA217" t="b">
        <f t="shared" si="14"/>
        <v>0</v>
      </c>
    </row>
    <row r="218" spans="1:27">
      <c r="K218" s="12" t="str">
        <f t="shared" si="13"/>
        <v/>
      </c>
    </row>
    <row r="219" spans="1:27">
      <c r="K219" s="12" t="str">
        <f t="shared" si="13"/>
        <v/>
      </c>
    </row>
    <row r="220" spans="1:27">
      <c r="K220" s="12" t="str">
        <f t="shared" si="13"/>
        <v/>
      </c>
    </row>
    <row r="221" spans="1:27">
      <c r="K221" s="12" t="str">
        <f t="shared" si="13"/>
        <v/>
      </c>
    </row>
    <row r="222" spans="1:27">
      <c r="K222" s="12" t="str">
        <f t="shared" si="13"/>
        <v/>
      </c>
    </row>
    <row r="223" spans="1:27">
      <c r="K223" s="12" t="str">
        <f t="shared" si="13"/>
        <v/>
      </c>
    </row>
    <row r="224" spans="1:27">
      <c r="K224" s="12" t="str">
        <f t="shared" si="13"/>
        <v/>
      </c>
    </row>
    <row r="225" spans="11:11">
      <c r="K225" s="12" t="str">
        <f t="shared" si="13"/>
        <v/>
      </c>
    </row>
    <row r="226" spans="11:11">
      <c r="K226" s="12" t="str">
        <f t="shared" si="13"/>
        <v/>
      </c>
    </row>
    <row r="227" spans="11:11">
      <c r="K227" s="12" t="str">
        <f t="shared" si="13"/>
        <v/>
      </c>
    </row>
    <row r="228" spans="11:11">
      <c r="K228" s="12" t="str">
        <f t="shared" si="13"/>
        <v/>
      </c>
    </row>
    <row r="229" spans="11:11">
      <c r="K229" s="12" t="str">
        <f t="shared" si="13"/>
        <v/>
      </c>
    </row>
    <row r="230" spans="11:11">
      <c r="K230" s="12" t="str">
        <f t="shared" si="13"/>
        <v/>
      </c>
    </row>
    <row r="231" spans="11:11">
      <c r="K231" s="12" t="str">
        <f t="shared" si="13"/>
        <v/>
      </c>
    </row>
    <row r="232" spans="11:11">
      <c r="K232" s="12" t="str">
        <f t="shared" si="13"/>
        <v/>
      </c>
    </row>
    <row r="233" spans="11:11">
      <c r="K233" s="12" t="str">
        <f t="shared" si="13"/>
        <v/>
      </c>
    </row>
    <row r="234" spans="11:11">
      <c r="K234" s="12" t="str">
        <f t="shared" si="13"/>
        <v/>
      </c>
    </row>
    <row r="235" spans="11:11">
      <c r="K235" s="12" t="str">
        <f t="shared" si="13"/>
        <v/>
      </c>
    </row>
    <row r="236" spans="11:11">
      <c r="K236" s="12" t="str">
        <f t="shared" si="13"/>
        <v/>
      </c>
    </row>
    <row r="237" spans="11:11">
      <c r="K237" s="12" t="str">
        <f t="shared" si="13"/>
        <v/>
      </c>
    </row>
    <row r="238" spans="11:11">
      <c r="K238" s="12" t="str">
        <f t="shared" si="13"/>
        <v/>
      </c>
    </row>
    <row r="239" spans="11:11">
      <c r="K239" s="12" t="str">
        <f t="shared" si="13"/>
        <v/>
      </c>
    </row>
    <row r="240" spans="11:11">
      <c r="K240" s="12" t="str">
        <f t="shared" si="13"/>
        <v/>
      </c>
    </row>
    <row r="241" spans="11:11">
      <c r="K241" s="12" t="str">
        <f t="shared" si="13"/>
        <v/>
      </c>
    </row>
    <row r="242" spans="11:11">
      <c r="K242" s="12" t="str">
        <f t="shared" si="13"/>
        <v/>
      </c>
    </row>
    <row r="243" spans="11:11">
      <c r="K243" s="12" t="str">
        <f t="shared" si="13"/>
        <v/>
      </c>
    </row>
    <row r="244" spans="11:11">
      <c r="K244" s="12" t="str">
        <f t="shared" si="13"/>
        <v/>
      </c>
    </row>
    <row r="245" spans="11:11">
      <c r="K245" s="12" t="str">
        <f t="shared" si="13"/>
        <v/>
      </c>
    </row>
    <row r="246" spans="11:11">
      <c r="K246" s="12" t="str">
        <f t="shared" si="13"/>
        <v/>
      </c>
    </row>
    <row r="247" spans="11:11">
      <c r="K247" s="12" t="str">
        <f t="shared" si="13"/>
        <v/>
      </c>
    </row>
    <row r="248" spans="11:11">
      <c r="K248" s="12" t="str">
        <f t="shared" si="13"/>
        <v/>
      </c>
    </row>
    <row r="249" spans="11:11">
      <c r="K249" s="12" t="str">
        <f t="shared" si="13"/>
        <v/>
      </c>
    </row>
    <row r="250" spans="11:11">
      <c r="K250" s="12" t="str">
        <f t="shared" si="13"/>
        <v/>
      </c>
    </row>
    <row r="251" spans="11:11">
      <c r="K251" s="12" t="str">
        <f t="shared" si="13"/>
        <v/>
      </c>
    </row>
    <row r="252" spans="11:11">
      <c r="K252" s="12" t="str">
        <f t="shared" si="13"/>
        <v/>
      </c>
    </row>
    <row r="253" spans="11:11">
      <c r="K253" s="12" t="str">
        <f t="shared" si="13"/>
        <v/>
      </c>
    </row>
    <row r="254" spans="11:11">
      <c r="K254" s="12" t="str">
        <f t="shared" si="13"/>
        <v/>
      </c>
    </row>
    <row r="255" spans="11:11">
      <c r="K255" s="12" t="str">
        <f t="shared" si="13"/>
        <v/>
      </c>
    </row>
    <row r="256" spans="11:11">
      <c r="K256" s="12" t="str">
        <f t="shared" si="13"/>
        <v/>
      </c>
    </row>
    <row r="257" spans="11:11">
      <c r="K257" s="12" t="str">
        <f t="shared" si="13"/>
        <v/>
      </c>
    </row>
    <row r="258" spans="11:11">
      <c r="K258" s="2"/>
    </row>
    <row r="259" spans="11:11">
      <c r="K259" s="2"/>
    </row>
    <row r="260" spans="11:11">
      <c r="K260" s="2"/>
    </row>
    <row r="261" spans="11:11">
      <c r="K261" s="2"/>
    </row>
    <row r="262" spans="11:11">
      <c r="K262" s="2"/>
    </row>
    <row r="263" spans="11:11">
      <c r="K263" s="2"/>
    </row>
    <row r="264" spans="11:11">
      <c r="K264" s="2"/>
    </row>
    <row r="265" spans="11:11">
      <c r="K265" s="2"/>
    </row>
    <row r="266" spans="11:11">
      <c r="K266" s="2"/>
    </row>
    <row r="267" spans="11:11">
      <c r="K267" s="2"/>
    </row>
    <row r="268" spans="11:11">
      <c r="K268" s="2"/>
    </row>
    <row r="269" spans="11:11">
      <c r="K269" s="2"/>
    </row>
    <row r="270" spans="11:11">
      <c r="K270" s="2"/>
    </row>
    <row r="271" spans="11:11">
      <c r="K271" s="2"/>
    </row>
    <row r="272" spans="11:11">
      <c r="K272" s="2"/>
    </row>
    <row r="273" spans="11:11">
      <c r="K273" s="2"/>
    </row>
    <row r="274" spans="11:11">
      <c r="K274" s="2"/>
    </row>
    <row r="275" spans="11:11">
      <c r="K275" s="2"/>
    </row>
    <row r="276" spans="11:11">
      <c r="K276" s="2"/>
    </row>
    <row r="277" spans="11:11">
      <c r="K277" s="2"/>
    </row>
    <row r="278" spans="11:11">
      <c r="K278" s="2"/>
    </row>
    <row r="279" spans="11:11">
      <c r="K279" s="2"/>
    </row>
    <row r="280" spans="11:11">
      <c r="K280" s="2"/>
    </row>
    <row r="281" spans="11:11">
      <c r="K281" s="2"/>
    </row>
    <row r="282" spans="11:11">
      <c r="K282" s="2"/>
    </row>
    <row r="283" spans="11:11">
      <c r="K283" s="2"/>
    </row>
    <row r="284" spans="11:11">
      <c r="K284" s="2"/>
    </row>
    <row r="285" spans="11:11">
      <c r="K285" s="2"/>
    </row>
    <row r="286" spans="11:11">
      <c r="K286" s="2"/>
    </row>
    <row r="287" spans="11:11">
      <c r="K287" s="2"/>
    </row>
    <row r="288" spans="11:11">
      <c r="K288" s="2"/>
    </row>
    <row r="289" spans="11:11">
      <c r="K289" s="2"/>
    </row>
    <row r="290" spans="11:11">
      <c r="K290" s="2"/>
    </row>
    <row r="291" spans="11:11">
      <c r="K291" s="2"/>
    </row>
    <row r="292" spans="11:11">
      <c r="K292" s="2"/>
    </row>
    <row r="293" spans="11:11">
      <c r="K293" s="2"/>
    </row>
    <row r="294" spans="11:11">
      <c r="K294" s="2"/>
    </row>
    <row r="295" spans="11:11">
      <c r="K295" s="2"/>
    </row>
    <row r="296" spans="11:11">
      <c r="K296" s="2"/>
    </row>
    <row r="297" spans="11:11">
      <c r="K297" s="2"/>
    </row>
    <row r="298" spans="11:11">
      <c r="K298" s="2"/>
    </row>
    <row r="299" spans="11:11">
      <c r="K299" s="2"/>
    </row>
    <row r="300" spans="11:11">
      <c r="K300" s="2"/>
    </row>
    <row r="301" spans="11:11">
      <c r="K301" s="2"/>
    </row>
    <row r="302" spans="11:11">
      <c r="K302" s="2"/>
    </row>
    <row r="303" spans="11:11">
      <c r="K303" s="2"/>
    </row>
    <row r="304" spans="11:11">
      <c r="K304" s="2"/>
    </row>
    <row r="305" spans="11:11">
      <c r="K305" s="2"/>
    </row>
    <row r="306" spans="11:11">
      <c r="K306" s="2"/>
    </row>
    <row r="307" spans="11:11">
      <c r="K307" s="2"/>
    </row>
    <row r="308" spans="11:11">
      <c r="K308" s="2"/>
    </row>
    <row r="309" spans="11:11">
      <c r="K309" s="2"/>
    </row>
    <row r="310" spans="11:11">
      <c r="K310" s="2"/>
    </row>
    <row r="311" spans="11:11">
      <c r="K311" s="2"/>
    </row>
    <row r="312" spans="11:11">
      <c r="K312" s="2"/>
    </row>
    <row r="313" spans="11:11">
      <c r="K313" s="2"/>
    </row>
    <row r="314" spans="11:11">
      <c r="K314" s="2"/>
    </row>
    <row r="315" spans="11:11">
      <c r="K315" s="2"/>
    </row>
    <row r="316" spans="11:11">
      <c r="K316" s="2"/>
    </row>
    <row r="317" spans="11:11">
      <c r="K317" s="2"/>
    </row>
    <row r="318" spans="11:11">
      <c r="K318" s="2"/>
    </row>
    <row r="319" spans="11:11">
      <c r="K319" s="2"/>
    </row>
    <row r="320" spans="11:11">
      <c r="K320" s="2"/>
    </row>
    <row r="321" spans="11:11">
      <c r="K321" s="2"/>
    </row>
    <row r="322" spans="11:11">
      <c r="K322" s="2"/>
    </row>
    <row r="323" spans="11:11">
      <c r="K323" s="2"/>
    </row>
    <row r="324" spans="11:11">
      <c r="K324" s="2"/>
    </row>
    <row r="325" spans="11:11">
      <c r="K325" s="2"/>
    </row>
    <row r="326" spans="11:11">
      <c r="K326" s="2"/>
    </row>
    <row r="327" spans="11:11">
      <c r="K327" s="2"/>
    </row>
    <row r="328" spans="11:11">
      <c r="K328" s="2"/>
    </row>
    <row r="329" spans="11:11">
      <c r="K329" s="2"/>
    </row>
    <row r="330" spans="11:11">
      <c r="K330" s="2"/>
    </row>
    <row r="331" spans="11:11">
      <c r="K331" s="2"/>
    </row>
    <row r="332" spans="11:11">
      <c r="K332" s="2"/>
    </row>
    <row r="333" spans="11:11">
      <c r="K333" s="2"/>
    </row>
    <row r="334" spans="11:11">
      <c r="K334" s="2"/>
    </row>
    <row r="335" spans="11:11">
      <c r="K335" s="2"/>
    </row>
    <row r="336" spans="11:11">
      <c r="K336" s="2"/>
    </row>
    <row r="337" spans="11:11">
      <c r="K337" s="2"/>
    </row>
    <row r="338" spans="11:11">
      <c r="K338" s="2"/>
    </row>
    <row r="339" spans="11:11">
      <c r="K339" s="2"/>
    </row>
    <row r="340" spans="11:11">
      <c r="K340" s="2"/>
    </row>
    <row r="341" spans="11:11">
      <c r="K341" s="2"/>
    </row>
    <row r="342" spans="11:11">
      <c r="K342" s="2"/>
    </row>
    <row r="343" spans="11:11">
      <c r="K343" s="2"/>
    </row>
    <row r="344" spans="11:11">
      <c r="K344" s="2"/>
    </row>
    <row r="345" spans="11:11">
      <c r="K345" s="2"/>
    </row>
    <row r="346" spans="11:11">
      <c r="K346" s="2"/>
    </row>
    <row r="347" spans="11:11">
      <c r="K347" s="2"/>
    </row>
    <row r="348" spans="11:11">
      <c r="K348" s="2"/>
    </row>
    <row r="349" spans="11:11">
      <c r="K349" s="2"/>
    </row>
    <row r="350" spans="11:11">
      <c r="K350" s="2"/>
    </row>
    <row r="351" spans="11:11">
      <c r="K351" s="2"/>
    </row>
    <row r="352" spans="11:11">
      <c r="K352" s="2"/>
    </row>
    <row r="353" spans="11:11">
      <c r="K353" s="2"/>
    </row>
    <row r="354" spans="11:11">
      <c r="K354" s="2"/>
    </row>
    <row r="355" spans="11:11">
      <c r="K355" s="2"/>
    </row>
    <row r="356" spans="11:11">
      <c r="K356" s="2"/>
    </row>
    <row r="357" spans="11:11">
      <c r="K357" s="2"/>
    </row>
    <row r="358" spans="11:11">
      <c r="K358" s="2"/>
    </row>
    <row r="359" spans="11:11">
      <c r="K359" s="2"/>
    </row>
    <row r="360" spans="11:11">
      <c r="K360" s="2"/>
    </row>
    <row r="361" spans="11:11">
      <c r="K361" s="2"/>
    </row>
    <row r="362" spans="11:11">
      <c r="K362" s="2"/>
    </row>
    <row r="363" spans="11:11">
      <c r="K363" s="2"/>
    </row>
    <row r="364" spans="11:11">
      <c r="K364" s="2"/>
    </row>
    <row r="365" spans="11:11">
      <c r="K365" s="2"/>
    </row>
    <row r="366" spans="11:11">
      <c r="K366" s="2"/>
    </row>
    <row r="367" spans="11:11">
      <c r="K367" s="2"/>
    </row>
    <row r="368" spans="11:11">
      <c r="K368" s="2"/>
    </row>
    <row r="369" spans="11:11">
      <c r="K369" s="2"/>
    </row>
    <row r="370" spans="11:11">
      <c r="K370" s="2"/>
    </row>
    <row r="371" spans="11:11">
      <c r="K371" s="2"/>
    </row>
    <row r="372" spans="11:11">
      <c r="K372" s="2"/>
    </row>
    <row r="373" spans="11:11">
      <c r="K373" s="2"/>
    </row>
    <row r="374" spans="11:11">
      <c r="K374" s="2"/>
    </row>
    <row r="375" spans="11:11">
      <c r="K375" s="2"/>
    </row>
    <row r="376" spans="11:11">
      <c r="K376" s="2"/>
    </row>
    <row r="377" spans="11:11">
      <c r="K377" s="2"/>
    </row>
    <row r="378" spans="11:11">
      <c r="K378" s="2"/>
    </row>
    <row r="379" spans="11:11">
      <c r="K379" s="2"/>
    </row>
    <row r="380" spans="11:11">
      <c r="K380" s="2"/>
    </row>
    <row r="381" spans="11:11">
      <c r="K381" s="2"/>
    </row>
    <row r="382" spans="11:11">
      <c r="K382" s="2"/>
    </row>
    <row r="383" spans="11:11">
      <c r="K383" s="2"/>
    </row>
    <row r="384" spans="11:11">
      <c r="K384" s="2"/>
    </row>
    <row r="385" spans="11:11">
      <c r="K385" s="2"/>
    </row>
    <row r="386" spans="11:11">
      <c r="K386" s="2"/>
    </row>
    <row r="387" spans="11:11">
      <c r="K387" s="2"/>
    </row>
    <row r="388" spans="11:11">
      <c r="K388" s="2"/>
    </row>
    <row r="389" spans="11:11">
      <c r="K389" s="2"/>
    </row>
    <row r="390" spans="11:11">
      <c r="K390" s="2"/>
    </row>
    <row r="391" spans="11:11">
      <c r="K391" s="2"/>
    </row>
    <row r="392" spans="11:11">
      <c r="K392" s="2"/>
    </row>
    <row r="393" spans="11:11">
      <c r="K393" s="2"/>
    </row>
    <row r="394" spans="11:11">
      <c r="K394" s="2"/>
    </row>
    <row r="395" spans="11:11">
      <c r="K395" s="2"/>
    </row>
    <row r="396" spans="11:11">
      <c r="K396" s="2"/>
    </row>
    <row r="397" spans="11:11">
      <c r="K397" s="2"/>
    </row>
    <row r="398" spans="11:11">
      <c r="K398" s="2"/>
    </row>
    <row r="399" spans="11:11">
      <c r="K399" s="2"/>
    </row>
    <row r="400" spans="11:11">
      <c r="K400" s="2"/>
    </row>
    <row r="401" spans="11:11">
      <c r="K401" s="2"/>
    </row>
    <row r="402" spans="11:11">
      <c r="K402" s="2"/>
    </row>
    <row r="403" spans="11:11">
      <c r="K403" s="2"/>
    </row>
    <row r="404" spans="11:11">
      <c r="K404" s="2"/>
    </row>
    <row r="405" spans="11:11">
      <c r="K405" s="2"/>
    </row>
    <row r="406" spans="11:11">
      <c r="K406" s="2"/>
    </row>
    <row r="407" spans="11:11">
      <c r="K407" s="2"/>
    </row>
    <row r="408" spans="11:11">
      <c r="K408" s="2"/>
    </row>
    <row r="409" spans="11:11">
      <c r="K409" s="2"/>
    </row>
    <row r="410" spans="11:11">
      <c r="K410" s="2"/>
    </row>
    <row r="411" spans="11:11">
      <c r="K411" s="2"/>
    </row>
    <row r="412" spans="11:11">
      <c r="K412" s="2"/>
    </row>
    <row r="413" spans="11:11">
      <c r="K413" s="2"/>
    </row>
  </sheetData>
  <autoFilter ref="A1:AA257" xr:uid="{548382C0-15C8-1540-8B0B-A43176EC50EB}"/>
  <conditionalFormatting sqref="J1:J21">
    <cfRule type="containsText" dxfId="2" priority="3" operator="containsText" text="Yes">
      <formula>NOT(ISERROR(SEARCH("Yes",J1)))</formula>
    </cfRule>
  </conditionalFormatting>
  <conditionalFormatting sqref="J2:J21">
    <cfRule type="containsText" dxfId="1" priority="2" operator="containsText" text="No">
      <formula>NOT(ISERROR(SEARCH("No",J2)))</formula>
    </cfRule>
  </conditionalFormatting>
  <conditionalFormatting sqref="J22:J1048576">
    <cfRule type="containsText" dxfId="0" priority="1" operator="containsText" text="Yes">
      <formula>NOT(ISERROR(SEARCH("Yes",J22)))</formula>
    </cfRule>
  </conditionalFormatting>
  <dataValidations count="1">
    <dataValidation allowBlank="1" showInputMessage="1" showErrorMessage="1" promptTitle="More details" prompt="Please only fill this when you chose &quot;other&quot; in the previous column" sqref="P2:P575" xr:uid="{D6A6D817-D558-0A40-A279-6C0DDA0A5D21}"/>
  </dataValidations>
  <hyperlinks>
    <hyperlink ref="C214" r:id="rId1" display="https://doi.org/10.1177%2F2514848618819478" xr:uid="{4D0D0D9A-41C8-5547-9D98-631805F3EEF6}"/>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0">
        <x14:dataValidation type="list" allowBlank="1" showInputMessage="1" showErrorMessage="1" promptTitle="Case study?" prompt="Was the paper mainly about a case study?" xr:uid="{80F0E576-33F0-9E4A-8B88-526CC3397AAB}">
          <x14:formula1>
            <xm:f>Sheet1!$A$3:$A$4</xm:f>
          </x14:formula1>
          <xm:sqref>M2:M21 M115:M558</xm:sqref>
        </x14:dataValidation>
        <x14:dataValidation type="list" allowBlank="1" showInputMessage="1" showErrorMessage="1" promptTitle="Methodology I: empirical or not?" prompt="Is this paper mainly empirical or theoretical?_x000a_A paper only counts as 'empirical' if it contains an own application of empirical methods (processing data); the mere reference to empirical work is NOT sufficient" xr:uid="{C001BF55-64D7-A946-959F-EEE4C9789CDC}">
          <x14:formula1>
            <xm:f>Sheet1!$B$3:$B$4</xm:f>
          </x14:formula1>
          <xm:sqref>N2:N21 N115:N563</xm:sqref>
        </x14:dataValidation>
        <x14:dataValidation type="list" allowBlank="1" showInputMessage="1" showErrorMessage="1" promptTitle="Methodology II: details" prompt="What kind of empirical or theoretical paper is this?_x000a_If it does not fit one of the categories choose &quot;other&quot; and specify this in the next column" xr:uid="{D005D2B4-3937-1543-AAB6-563268FE7EA5}">
          <x14:formula1>
            <xm:f>Sheet1!$C$3:$C$9</xm:f>
          </x14:formula1>
          <xm:sqref>O2:O21 O115:O558</xm:sqref>
        </x14:dataValidation>
        <x14:dataValidation type="list" allowBlank="1" showInputMessage="1" showErrorMessage="1" xr:uid="{162B7D87-7D61-8F4B-BF60-3D3B0A64C131}">
          <x14:formula1>
            <xm:f>Sheet1!$D$3:$D$5</xm:f>
          </x14:formula1>
          <xm:sqref>F2:F210 G2:G21 G115:G210</xm:sqref>
        </x14:dataValidation>
        <x14:dataValidation type="list" allowBlank="1" showInputMessage="1" showErrorMessage="1" xr:uid="{9BAF0AE1-44C1-D343-92E3-010F8C888395}">
          <x14:formula1>
            <xm:f>Sheet1!$D$3:$D$4</xm:f>
          </x14:formula1>
          <xm:sqref>E2:E210</xm:sqref>
        </x14:dataValidation>
        <x14:dataValidation type="list" allowBlank="1" showInputMessage="1" showErrorMessage="1" promptTitle="A core contribution?" prompt="Only relevant for papers classified as &quot;Yes&quot; in first step. Core means: the reason for this article to exist is that you are dealing with the global south, without this, the article wouldn't exist" xr:uid="{8812B4CC-79FB-194A-B2D6-94DF40E62A5C}">
          <x14:formula1>
            <xm:f>Sheet1!$E$3:$E$5</xm:f>
          </x14:formula1>
          <xm:sqref>R2:R210</xm:sqref>
        </x14:dataValidation>
        <x14:dataValidation type="list" allowBlank="1" showInputMessage="1" showErrorMessage="1" xr:uid="{31EF2D8B-8F53-C84B-9E5F-2B431EE78876}">
          <x14:formula1>
            <xm:f>Sheet1!$G$3:$G$6</xm:f>
          </x14:formula1>
          <xm:sqref>W1:W1048576</xm:sqref>
        </x14:dataValidation>
        <x14:dataValidation type="list" allowBlank="1" showInputMessage="1" showErrorMessage="1" xr:uid="{1D112D21-AB95-A945-9944-7651637C8B7D}">
          <x14:formula1>
            <xm:f>Sheet1!$F$3:$F$5</xm:f>
          </x14:formula1>
          <xm:sqref>Q54 Y107 S2:S7</xm:sqref>
        </x14:dataValidation>
        <x14:dataValidation type="list" allowBlank="1" showInputMessage="1" showErrorMessage="1" xr:uid="{0A3BEC8C-2E03-BB44-B62B-64868CD8EE14}">
          <x14:formula1>
            <xm:f>Sheet1!$F$3:$F$6</xm:f>
          </x14:formula1>
          <xm:sqref>S8:S271</xm:sqref>
        </x14:dataValidation>
        <x14:dataValidation type="list" allowBlank="1" showInputMessage="1" showErrorMessage="1" xr:uid="{4FEED882-FF19-8E45-B449-7F4C031B096F}">
          <x14:formula1>
            <xm:f>Sheet1!$I$3:$I$7</xm:f>
          </x14:formula1>
          <xm:sqref>X1:X1048576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104EA-9F19-0341-9877-D1EEC7631743}">
  <dimension ref="A2:G53"/>
  <sheetViews>
    <sheetView topLeftCell="A2" zoomScale="125" zoomScaleNormal="125" workbookViewId="0">
      <selection activeCell="B40" sqref="B40"/>
    </sheetView>
  </sheetViews>
  <sheetFormatPr baseColWidth="10" defaultRowHeight="16"/>
  <cols>
    <col min="1" max="1" width="47" bestFit="1" customWidth="1"/>
    <col min="2" max="2" width="12.5" bestFit="1" customWidth="1"/>
  </cols>
  <sheetData>
    <row r="2" spans="1:3">
      <c r="A2" s="8" t="s">
        <v>663</v>
      </c>
      <c r="B2" s="10">
        <f>COUNTIF('Paper assessment'!A2:A299,"&lt;&gt;"&amp;"")</f>
        <v>294</v>
      </c>
    </row>
    <row r="4" spans="1:3" ht="19">
      <c r="A4" s="9" t="s">
        <v>659</v>
      </c>
      <c r="B4" s="25" t="s">
        <v>1129</v>
      </c>
      <c r="C4" s="26">
        <f>CohensKappa!G9</f>
        <v>0.84877126654064272</v>
      </c>
    </row>
    <row r="5" spans="1:3">
      <c r="A5" t="s">
        <v>658</v>
      </c>
      <c r="B5" s="11">
        <f>COUNTIFS('Paper assessment'!F2:F299,"&lt;&gt;"&amp;"",'Paper assessment'!G2:G299,"&lt;&gt;"&amp;"")</f>
        <v>20</v>
      </c>
      <c r="C5" s="6">
        <f>B5/B2</f>
        <v>6.8027210884353748E-2</v>
      </c>
    </row>
    <row r="6" spans="1:3">
      <c r="A6" t="s">
        <v>674</v>
      </c>
      <c r="B6" s="11">
        <f>COUNTIFS('Paper assessment'!F2:F299,"&lt;&gt;"&amp;"",'Paper assessment'!G2:G299,"&lt;&gt;"&amp;"",'Paper assessment'!J2:J299,"Yes")</f>
        <v>18</v>
      </c>
      <c r="C6" s="6">
        <f>B6/B5</f>
        <v>0.9</v>
      </c>
    </row>
    <row r="7" spans="1:3">
      <c r="A7" t="s">
        <v>675</v>
      </c>
      <c r="B7" s="11">
        <f>COUNTIFS('Paper assessment'!F2:F299,"&lt;&gt;"&amp;"",'Paper assessment'!G2:G299,"&lt;&gt;"&amp;"",'Paper assessment'!F2:F299,"Yes")</f>
        <v>13</v>
      </c>
      <c r="C7" s="6">
        <f>B7/B5</f>
        <v>0.65</v>
      </c>
    </row>
    <row r="8" spans="1:3">
      <c r="A8" t="s">
        <v>676</v>
      </c>
      <c r="B8" s="11">
        <f>COUNTIFS('Paper assessment'!F2:F299,"&lt;&gt;"&amp;"",'Paper assessment'!G2:G299,"&lt;&gt;"&amp;"",'Paper assessment'!G2:G299,"Yes")</f>
        <v>15</v>
      </c>
      <c r="C8" s="6">
        <f>B8/B5</f>
        <v>0.75</v>
      </c>
    </row>
    <row r="9" spans="1:3">
      <c r="A9" t="s">
        <v>671</v>
      </c>
      <c r="B9" s="11">
        <f>B5-B6</f>
        <v>2</v>
      </c>
      <c r="C9" s="6">
        <f>B9/B5</f>
        <v>0.1</v>
      </c>
    </row>
    <row r="10" spans="1:3">
      <c r="A10" t="s">
        <v>672</v>
      </c>
      <c r="B10" s="11">
        <f>COUNTIFS('Paper assessment'!F2:F299,"&lt;&gt;"&amp;"",'Paper assessment'!G2:G299,"&lt;&gt;"&amp;"",'Paper assessment'!E2:E299,"Yes")</f>
        <v>2</v>
      </c>
      <c r="C10" s="6">
        <f>B10/B9</f>
        <v>1</v>
      </c>
    </row>
    <row r="11" spans="1:3">
      <c r="A11" t="s">
        <v>673</v>
      </c>
      <c r="B11" s="11">
        <f>COUNTIFS('Paper assessment'!F2:F299,"&lt;&gt;"&amp;"",'Paper assessment'!G2:G299,"&lt;&gt;"&amp;"",'Paper assessment'!E2:E299,"No")</f>
        <v>0</v>
      </c>
      <c r="C11" s="6">
        <f>B11/B9</f>
        <v>0</v>
      </c>
    </row>
    <row r="12" spans="1:3">
      <c r="A12" t="s">
        <v>1101</v>
      </c>
      <c r="B12" s="11">
        <v>15</v>
      </c>
      <c r="C12" s="6"/>
    </row>
    <row r="13" spans="1:3">
      <c r="A13" t="s">
        <v>1102</v>
      </c>
      <c r="B13">
        <v>5</v>
      </c>
    </row>
    <row r="14" spans="1:3" ht="19">
      <c r="A14" s="9" t="s">
        <v>660</v>
      </c>
    </row>
    <row r="15" spans="1:3">
      <c r="A15" t="s">
        <v>661</v>
      </c>
      <c r="B15" s="11">
        <f>COUNTIFS('Paper assessment'!F2:F299,"&lt;&gt;"&amp;"",'Paper assessment'!G2:G299,"")</f>
        <v>176</v>
      </c>
      <c r="C15" s="6"/>
    </row>
    <row r="16" spans="1:3">
      <c r="A16" t="s">
        <v>662</v>
      </c>
      <c r="B16" s="11">
        <f>COUNTIFS('Paper assessment'!G2:G299,"&lt;&gt;"&amp;"",'Paper assessment'!F2:F299,"")</f>
        <v>98</v>
      </c>
      <c r="C16" s="6"/>
    </row>
    <row r="17" spans="1:7">
      <c r="A17" t="s">
        <v>680</v>
      </c>
      <c r="B17" s="11">
        <f>COUNTIFS('Paper assessment'!F2:F299,"&lt;&gt;"&amp;"",'Paper assessment'!G2:G299,"",'Paper assessment'!F2:F299,"Yes")</f>
        <v>47</v>
      </c>
      <c r="C17" s="6">
        <f>B17/B15</f>
        <v>0.26704545454545453</v>
      </c>
    </row>
    <row r="18" spans="1:7">
      <c r="A18" t="s">
        <v>681</v>
      </c>
      <c r="B18" s="11">
        <f>COUNTIFS('Paper assessment'!G2:G299,"&lt;&gt;"&amp;"",'Paper assessment'!F2:F299,"",'Paper assessment'!G2:G299,"Yes")</f>
        <v>50</v>
      </c>
      <c r="C18" s="6">
        <f>B18/B16</f>
        <v>0.51020408163265307</v>
      </c>
    </row>
    <row r="19" spans="1:7">
      <c r="A19" t="s">
        <v>855</v>
      </c>
      <c r="B19" s="11">
        <f>B15-B17-B22</f>
        <v>119</v>
      </c>
      <c r="C19" s="6">
        <f>B19/B15</f>
        <v>0.67613636363636365</v>
      </c>
    </row>
    <row r="20" spans="1:7">
      <c r="A20" t="s">
        <v>856</v>
      </c>
      <c r="B20" s="11">
        <f>B16-B18-B21</f>
        <v>44</v>
      </c>
      <c r="C20" s="6">
        <f>B20/B16</f>
        <v>0.44897959183673469</v>
      </c>
    </row>
    <row r="21" spans="1:7">
      <c r="A21" t="s">
        <v>677</v>
      </c>
      <c r="B21" s="11">
        <f>COUNTIFS('Paper assessment'!G2:G299,"&lt;&gt;"&amp;"",'Paper assessment'!F2:F299,"",'Paper assessment'!G2:G299,"D")</f>
        <v>4</v>
      </c>
      <c r="C21" s="6">
        <f>B21/B16</f>
        <v>4.0816326530612242E-2</v>
      </c>
    </row>
    <row r="22" spans="1:7">
      <c r="A22" t="s">
        <v>678</v>
      </c>
      <c r="B22" s="11">
        <f>COUNTIFS('Paper assessment'!F2:F299,"&lt;&gt;"&amp;"",'Paper assessment'!G2:G299,"",'Paper assessment'!F2:F299,"D")</f>
        <v>10</v>
      </c>
      <c r="C22" s="6">
        <f>B22/B15</f>
        <v>5.6818181818181816E-2</v>
      </c>
    </row>
    <row r="23" spans="1:7">
      <c r="A23" t="s">
        <v>679</v>
      </c>
      <c r="B23" s="11">
        <f>B21+B22</f>
        <v>14</v>
      </c>
      <c r="C23" s="6">
        <f>B23/(B15+B16)</f>
        <v>5.1094890510948905E-2</v>
      </c>
    </row>
    <row r="24" spans="1:7">
      <c r="A24" t="s">
        <v>672</v>
      </c>
      <c r="B24" s="11">
        <f>COUNTIFS('Paper assessment'!E2:E299,"Yes",'Paper assessment'!F2:F299,"D")+COUNTIFS('Paper assessment'!E2:E299,"Yes",'Paper assessment'!G2:G299,"D")</f>
        <v>6</v>
      </c>
      <c r="C24" s="6">
        <f>B24/B23</f>
        <v>0.42857142857142855</v>
      </c>
    </row>
    <row r="25" spans="1:7">
      <c r="A25" t="s">
        <v>673</v>
      </c>
      <c r="B25" s="11">
        <f>COUNTIFS('Paper assessment'!E2:E299,"No",'Paper assessment'!F2:F299,"D")+COUNTIFS('Paper assessment'!E2:E299,"No",'Paper assessment'!G2:G299,"D")</f>
        <v>8</v>
      </c>
      <c r="C25" s="6">
        <f>B25/B23</f>
        <v>0.5714285714285714</v>
      </c>
    </row>
    <row r="26" spans="1:7">
      <c r="A26" t="s">
        <v>1101</v>
      </c>
      <c r="B26" s="11">
        <f>B17+B18+B24+B12</f>
        <v>118</v>
      </c>
      <c r="D26" t="s">
        <v>1103</v>
      </c>
      <c r="E26" s="11">
        <f>B26+B27</f>
        <v>294</v>
      </c>
      <c r="F26" s="11">
        <f>B15+B16+B5</f>
        <v>294</v>
      </c>
      <c r="G26" s="8" t="s">
        <v>1104</v>
      </c>
    </row>
    <row r="27" spans="1:7">
      <c r="A27" t="s">
        <v>1102</v>
      </c>
      <c r="B27" s="11">
        <f>B19+B20+B25+B13</f>
        <v>176</v>
      </c>
    </row>
    <row r="28" spans="1:7" ht="19">
      <c r="A28" s="9" t="s">
        <v>972</v>
      </c>
    </row>
    <row r="29" spans="1:7">
      <c r="A29" t="s">
        <v>973</v>
      </c>
      <c r="B29">
        <f>COUNTIFS('Paper assessment'!R2:R299,"Not core")</f>
        <v>84</v>
      </c>
      <c r="C29" s="6">
        <f>B29/B2</f>
        <v>0.2857142857142857</v>
      </c>
      <c r="D29">
        <f>B32+B31</f>
        <v>80</v>
      </c>
    </row>
    <row r="30" spans="1:7">
      <c r="A30" t="s">
        <v>983</v>
      </c>
      <c r="B30">
        <f>COUNTIFS('Paper assessment'!R2:R299,"Core")</f>
        <v>30</v>
      </c>
      <c r="C30" s="6">
        <f>B30/B2</f>
        <v>0.10204081632653061</v>
      </c>
    </row>
    <row r="31" spans="1:7">
      <c r="A31" t="s">
        <v>977</v>
      </c>
      <c r="B31">
        <f>COUNTIFS('Paper assessment'!D2:D299,"Birte", 'Paper assessment'!R2:R299,"Not core")</f>
        <v>40</v>
      </c>
      <c r="C31" s="6">
        <f>B31/B29</f>
        <v>0.47619047619047616</v>
      </c>
    </row>
    <row r="32" spans="1:7">
      <c r="A32" t="s">
        <v>978</v>
      </c>
      <c r="B32">
        <f>COUNTIFS('Paper assessment'!D2:D299,"Claudius",'Paper assessment'!R2:R299,"Not core")</f>
        <v>40</v>
      </c>
      <c r="C32" s="6">
        <f>B32/B29</f>
        <v>0.47619047619047616</v>
      </c>
    </row>
    <row r="33" spans="1:4">
      <c r="A33" t="s">
        <v>979</v>
      </c>
      <c r="B33">
        <f>COUNTIFS('Paper assessment'!D2:D299,"Birte", 'Paper assessment'!R2:R299,"Not core", 'Paper assessment'!S2:S299,"Drop")</f>
        <v>26</v>
      </c>
      <c r="C33" s="6">
        <f>B33/B31</f>
        <v>0.65</v>
      </c>
    </row>
    <row r="34" spans="1:4">
      <c r="A34" t="s">
        <v>980</v>
      </c>
      <c r="B34">
        <f>COUNTIFS('Paper assessment'!D2:D299,"Claudius",'Paper assessment'!R2:R299,"Not core", 'Paper assessment'!S2:S299,"Drop")</f>
        <v>32</v>
      </c>
      <c r="C34" s="6">
        <f>B34/B32</f>
        <v>0.8</v>
      </c>
    </row>
    <row r="35" spans="1:4">
      <c r="A35" t="s">
        <v>981</v>
      </c>
      <c r="B35">
        <f>COUNTIFS('Paper assessment'!D2:D299,"Birte", 'Paper assessment'!R2:R299,"Not core", 'Paper assessment'!S2:S299,"Put into core")</f>
        <v>2</v>
      </c>
      <c r="C35" s="6">
        <f>B35/B31</f>
        <v>0.05</v>
      </c>
    </row>
    <row r="36" spans="1:4">
      <c r="A36" t="s">
        <v>982</v>
      </c>
      <c r="B36">
        <f>COUNTIFS('Paper assessment'!D2:D299,"Claudius",'Paper assessment'!R2:R299,"Not core", 'Paper assessment'!S2:S299,"Put into core")</f>
        <v>1</v>
      </c>
      <c r="C36" s="6">
        <f>B36/B32</f>
        <v>2.5000000000000001E-2</v>
      </c>
    </row>
    <row r="37" spans="1:4">
      <c r="A37" t="s">
        <v>974</v>
      </c>
      <c r="B37">
        <f>COUNTIFS('Paper assessment'!R2:R299,"Not core", 'Paper assessment'!S2:S299,"Drop")</f>
        <v>60</v>
      </c>
      <c r="C37" s="6">
        <f>B37/B29</f>
        <v>0.7142857142857143</v>
      </c>
    </row>
    <row r="38" spans="1:4">
      <c r="A38" t="s">
        <v>975</v>
      </c>
      <c r="B38">
        <f>COUNTIFS('Paper assessment'!S2:S299,"Put into core")</f>
        <v>3</v>
      </c>
      <c r="C38" s="6">
        <f>B38/B29</f>
        <v>3.5714285714285712E-2</v>
      </c>
    </row>
    <row r="39" spans="1:4">
      <c r="A39" t="s">
        <v>976</v>
      </c>
      <c r="B39">
        <f>COUNTIFS('Paper assessment'!AA2:AA299,"Core")</f>
        <v>33</v>
      </c>
      <c r="C39" s="6">
        <f>B39/B2</f>
        <v>0.11224489795918367</v>
      </c>
      <c r="D39" t="s">
        <v>1100</v>
      </c>
    </row>
    <row r="40" spans="1:4">
      <c r="A40" t="s">
        <v>1170</v>
      </c>
      <c r="B40">
        <f>COUNTIFS('Paper assessment'!S2:S299,"Not core - relevant")</f>
        <v>21</v>
      </c>
    </row>
    <row r="41" spans="1:4" ht="19">
      <c r="A41" s="9" t="s">
        <v>1159</v>
      </c>
    </row>
    <row r="42" spans="1:4">
      <c r="A42" t="s">
        <v>1160</v>
      </c>
      <c r="B42">
        <f>COUNTIF('Cited References'!A2:A249,"&lt;&gt;"&amp;"")</f>
        <v>18</v>
      </c>
    </row>
    <row r="43" spans="1:4">
      <c r="A43" t="s">
        <v>1161</v>
      </c>
      <c r="B43">
        <f>COUNTIF('Cited References'!B2:B249,"Already considered")</f>
        <v>3</v>
      </c>
    </row>
    <row r="44" spans="1:4">
      <c r="A44" t="s">
        <v>1162</v>
      </c>
      <c r="B44">
        <f>COUNTIF('Cited References'!B2:B249,"Core")</f>
        <v>2</v>
      </c>
    </row>
    <row r="45" spans="1:4">
      <c r="A45" t="s">
        <v>1163</v>
      </c>
      <c r="B45">
        <f>COUNTIF('Cited References'!B2:B249,"Relevant")</f>
        <v>8</v>
      </c>
    </row>
    <row r="46" spans="1:4">
      <c r="A46" t="s">
        <v>1164</v>
      </c>
      <c r="B46">
        <f>COUNTIF('Cited References'!B2:B249,"Irrelevant")</f>
        <v>5</v>
      </c>
    </row>
    <row r="47" spans="1:4" ht="19">
      <c r="A47" s="9" t="s">
        <v>1165</v>
      </c>
    </row>
    <row r="48" spans="1:4">
      <c r="A48" t="s">
        <v>1166</v>
      </c>
      <c r="B48">
        <f>B2+B42</f>
        <v>312</v>
      </c>
    </row>
    <row r="49" spans="1:2">
      <c r="A49" t="s">
        <v>1167</v>
      </c>
      <c r="B49" s="11">
        <f>B27</f>
        <v>176</v>
      </c>
    </row>
    <row r="50" spans="1:2">
      <c r="A50" t="s">
        <v>1168</v>
      </c>
      <c r="B50">
        <f>B37</f>
        <v>60</v>
      </c>
    </row>
    <row r="51" spans="1:2">
      <c r="A51" t="s">
        <v>1172</v>
      </c>
      <c r="B51">
        <f>B45+B40</f>
        <v>29</v>
      </c>
    </row>
    <row r="52" spans="1:2">
      <c r="A52" t="s">
        <v>1171</v>
      </c>
      <c r="B52">
        <f>B53+B51</f>
        <v>64</v>
      </c>
    </row>
    <row r="53" spans="1:2">
      <c r="A53" t="s">
        <v>1169</v>
      </c>
      <c r="B53">
        <f>B39+B44</f>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6B95-655D-C146-B8C9-7F51DA7D693E}">
  <dimension ref="A1:H21"/>
  <sheetViews>
    <sheetView workbookViewId="0">
      <selection activeCell="G8" sqref="G8"/>
    </sheetView>
  </sheetViews>
  <sheetFormatPr baseColWidth="10" defaultRowHeight="16"/>
  <cols>
    <col min="1" max="1" width="25.83203125" customWidth="1"/>
    <col min="6" max="6" width="16" bestFit="1" customWidth="1"/>
  </cols>
  <sheetData>
    <row r="1" spans="1:8" ht="22">
      <c r="A1" s="13" t="s">
        <v>0</v>
      </c>
      <c r="B1" s="14" t="s">
        <v>683</v>
      </c>
      <c r="C1" s="14" t="s">
        <v>670</v>
      </c>
      <c r="D1" t="s">
        <v>1120</v>
      </c>
    </row>
    <row r="2" spans="1:8" ht="51">
      <c r="A2" s="1" t="s">
        <v>1</v>
      </c>
      <c r="B2" s="2" t="s">
        <v>687</v>
      </c>
      <c r="C2" s="2" t="s">
        <v>687</v>
      </c>
      <c r="D2" t="b">
        <f>IF(B2=C2,TRUE,FALSE)</f>
        <v>1</v>
      </c>
      <c r="F2" t="s">
        <v>1125</v>
      </c>
      <c r="G2">
        <v>20</v>
      </c>
    </row>
    <row r="3" spans="1:8" ht="68">
      <c r="A3" s="1" t="s">
        <v>2</v>
      </c>
      <c r="B3" s="2" t="s">
        <v>687</v>
      </c>
      <c r="C3" s="2" t="s">
        <v>687</v>
      </c>
      <c r="D3" t="b">
        <f t="shared" ref="D3:D21" si="0">IF(B3=C3,TRUE,FALSE)</f>
        <v>1</v>
      </c>
      <c r="F3" t="s">
        <v>1121</v>
      </c>
      <c r="G3">
        <f>COUNTIFS(B2:B21,"Yes",D2:D21,"TRUE")</f>
        <v>13</v>
      </c>
    </row>
    <row r="4" spans="1:8" ht="51">
      <c r="A4" s="1" t="s">
        <v>3</v>
      </c>
      <c r="B4" s="2" t="s">
        <v>688</v>
      </c>
      <c r="C4" s="2" t="s">
        <v>687</v>
      </c>
      <c r="D4" t="b">
        <f t="shared" si="0"/>
        <v>0</v>
      </c>
      <c r="F4" t="s">
        <v>1122</v>
      </c>
      <c r="G4">
        <f>COUNTIFS(B2:B21,"No",D2:D21,"TRUE")</f>
        <v>5</v>
      </c>
    </row>
    <row r="5" spans="1:8" ht="51">
      <c r="A5" s="1" t="s">
        <v>4</v>
      </c>
      <c r="B5" s="2" t="s">
        <v>687</v>
      </c>
      <c r="C5" s="2" t="s">
        <v>687</v>
      </c>
      <c r="D5" t="b">
        <f t="shared" si="0"/>
        <v>1</v>
      </c>
      <c r="F5" t="s">
        <v>1123</v>
      </c>
      <c r="G5">
        <f>COUNTIF(B2:B21,"Yes")/G2</f>
        <v>0.65</v>
      </c>
    </row>
    <row r="6" spans="1:8" ht="85">
      <c r="A6" s="1" t="s">
        <v>5</v>
      </c>
      <c r="B6" s="2" t="s">
        <v>687</v>
      </c>
      <c r="C6" s="2" t="s">
        <v>687</v>
      </c>
      <c r="D6" t="b">
        <f t="shared" si="0"/>
        <v>1</v>
      </c>
      <c r="F6" t="s">
        <v>1124</v>
      </c>
      <c r="G6">
        <f>COUNTIF(C2:C21,"Yes")/G2</f>
        <v>0.75</v>
      </c>
    </row>
    <row r="7" spans="1:8" ht="51">
      <c r="A7" s="1" t="s">
        <v>6</v>
      </c>
      <c r="B7" s="2" t="s">
        <v>688</v>
      </c>
      <c r="C7" s="2" t="s">
        <v>688</v>
      </c>
      <c r="D7" t="b">
        <f t="shared" si="0"/>
        <v>1</v>
      </c>
      <c r="F7" t="s">
        <v>1126</v>
      </c>
      <c r="G7">
        <f>G5*G6</f>
        <v>0.48750000000000004</v>
      </c>
      <c r="H7">
        <f>G7*G3</f>
        <v>6.3375000000000004</v>
      </c>
    </row>
    <row r="8" spans="1:8" ht="51">
      <c r="A8" s="1" t="s">
        <v>7</v>
      </c>
      <c r="B8" s="2" t="s">
        <v>687</v>
      </c>
      <c r="C8" s="2" t="s">
        <v>687</v>
      </c>
      <c r="D8" t="b">
        <f t="shared" si="0"/>
        <v>1</v>
      </c>
      <c r="F8" t="s">
        <v>1127</v>
      </c>
      <c r="G8">
        <f>(1-G5)*(1-G6)</f>
        <v>8.7499999999999994E-2</v>
      </c>
      <c r="H8">
        <f>G8*G4</f>
        <v>0.4375</v>
      </c>
    </row>
    <row r="9" spans="1:8" ht="68">
      <c r="A9" s="1" t="s">
        <v>8</v>
      </c>
      <c r="B9" s="2" t="s">
        <v>687</v>
      </c>
      <c r="C9" s="2" t="s">
        <v>687</v>
      </c>
      <c r="D9" t="b">
        <f t="shared" si="0"/>
        <v>1</v>
      </c>
      <c r="F9" t="s">
        <v>1128</v>
      </c>
      <c r="G9" s="24">
        <f>((G3+G4)-(H7+H8))/(G2-(H7+H8))</f>
        <v>0.84877126654064272</v>
      </c>
    </row>
    <row r="10" spans="1:8" ht="68">
      <c r="A10" s="1" t="s">
        <v>9</v>
      </c>
      <c r="B10" s="2" t="s">
        <v>688</v>
      </c>
      <c r="C10" s="2" t="s">
        <v>688</v>
      </c>
      <c r="D10" t="b">
        <f t="shared" si="0"/>
        <v>1</v>
      </c>
    </row>
    <row r="11" spans="1:8" ht="51">
      <c r="A11" s="1" t="s">
        <v>10</v>
      </c>
      <c r="B11" s="2" t="s">
        <v>687</v>
      </c>
      <c r="C11" s="2" t="s">
        <v>687</v>
      </c>
      <c r="D11" t="b">
        <f t="shared" si="0"/>
        <v>1</v>
      </c>
    </row>
    <row r="12" spans="1:8" ht="85">
      <c r="A12" s="1" t="s">
        <v>11</v>
      </c>
      <c r="B12" s="2" t="s">
        <v>687</v>
      </c>
      <c r="C12" s="2" t="s">
        <v>687</v>
      </c>
      <c r="D12" t="b">
        <f t="shared" si="0"/>
        <v>1</v>
      </c>
    </row>
    <row r="13" spans="1:8" ht="68">
      <c r="A13" s="1" t="s">
        <v>12</v>
      </c>
      <c r="B13" s="2" t="s">
        <v>687</v>
      </c>
      <c r="C13" s="2" t="s">
        <v>687</v>
      </c>
      <c r="D13" t="b">
        <f t="shared" si="0"/>
        <v>1</v>
      </c>
    </row>
    <row r="14" spans="1:8" ht="51">
      <c r="A14" s="1" t="s">
        <v>13</v>
      </c>
      <c r="B14" s="2" t="s">
        <v>688</v>
      </c>
      <c r="C14" s="2" t="s">
        <v>688</v>
      </c>
      <c r="D14" t="b">
        <f t="shared" si="0"/>
        <v>1</v>
      </c>
    </row>
    <row r="15" spans="1:8" ht="68">
      <c r="A15" s="1" t="s">
        <v>14</v>
      </c>
      <c r="B15" s="2" t="s">
        <v>688</v>
      </c>
      <c r="C15" s="2" t="s">
        <v>688</v>
      </c>
      <c r="D15" t="b">
        <f t="shared" si="0"/>
        <v>1</v>
      </c>
    </row>
    <row r="16" spans="1:8" ht="68">
      <c r="A16" s="1" t="s">
        <v>15</v>
      </c>
      <c r="B16" s="2" t="s">
        <v>687</v>
      </c>
      <c r="C16" s="2" t="s">
        <v>687</v>
      </c>
      <c r="D16" t="b">
        <f t="shared" si="0"/>
        <v>1</v>
      </c>
    </row>
    <row r="17" spans="1:4" ht="68">
      <c r="A17" s="1" t="s">
        <v>16</v>
      </c>
      <c r="B17" s="2" t="s">
        <v>688</v>
      </c>
      <c r="C17" s="2" t="s">
        <v>687</v>
      </c>
      <c r="D17" t="b">
        <f t="shared" si="0"/>
        <v>0</v>
      </c>
    </row>
    <row r="18" spans="1:4" ht="85">
      <c r="A18" s="1" t="s">
        <v>17</v>
      </c>
      <c r="B18" s="2" t="s">
        <v>688</v>
      </c>
      <c r="C18" s="2" t="s">
        <v>688</v>
      </c>
      <c r="D18" t="b">
        <f t="shared" si="0"/>
        <v>1</v>
      </c>
    </row>
    <row r="19" spans="1:4" ht="51">
      <c r="A19" s="1" t="s">
        <v>18</v>
      </c>
      <c r="B19" s="2" t="s">
        <v>687</v>
      </c>
      <c r="C19" s="2" t="s">
        <v>687</v>
      </c>
      <c r="D19" t="b">
        <f t="shared" si="0"/>
        <v>1</v>
      </c>
    </row>
    <row r="20" spans="1:4" ht="119">
      <c r="A20" s="1" t="s">
        <v>19</v>
      </c>
      <c r="B20" s="2" t="s">
        <v>687</v>
      </c>
      <c r="C20" s="2" t="s">
        <v>687</v>
      </c>
      <c r="D20" t="b">
        <f t="shared" si="0"/>
        <v>1</v>
      </c>
    </row>
    <row r="21" spans="1:4" ht="85">
      <c r="A21" s="1" t="s">
        <v>20</v>
      </c>
      <c r="B21" s="2" t="s">
        <v>687</v>
      </c>
      <c r="C21" s="2" t="s">
        <v>687</v>
      </c>
      <c r="D21" t="b">
        <f t="shared" si="0"/>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4E1F4D-B6B5-B146-8366-029E8106F11B}">
          <x14:formula1>
            <xm:f>Sheet1!$D$3:$D$5</xm:f>
          </x14:formula1>
          <xm:sqref>B2:C21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73768-A6AC-C142-9B41-95DB8225B34D}">
  <dimension ref="A1:BR35"/>
  <sheetViews>
    <sheetView topLeftCell="E1" workbookViewId="0">
      <selection activeCell="BD35" sqref="BD35"/>
    </sheetView>
  </sheetViews>
  <sheetFormatPr baseColWidth="10" defaultRowHeight="16"/>
  <cols>
    <col min="1" max="1" width="22.83203125" bestFit="1" customWidth="1"/>
    <col min="2" max="2" width="13.33203125" bestFit="1" customWidth="1"/>
    <col min="3" max="3" width="24" bestFit="1" customWidth="1"/>
    <col min="5" max="5" width="17.6640625" bestFit="1" customWidth="1"/>
    <col min="6" max="6" width="25" customWidth="1"/>
    <col min="7" max="7" width="25" bestFit="1" customWidth="1"/>
    <col min="9" max="9" width="23" bestFit="1" customWidth="1"/>
    <col min="10" max="10" width="13.83203125" bestFit="1" customWidth="1"/>
    <col min="11" max="11" width="25.5" bestFit="1" customWidth="1"/>
  </cols>
  <sheetData>
    <row r="1" spans="1:11">
      <c r="A1" t="s">
        <v>684</v>
      </c>
    </row>
    <row r="2" spans="1:11" s="8" customFormat="1" ht="34">
      <c r="A2" s="8" t="s">
        <v>689</v>
      </c>
      <c r="B2" s="8" t="s">
        <v>685</v>
      </c>
      <c r="C2" s="8" t="s">
        <v>686</v>
      </c>
      <c r="D2" s="8" t="s">
        <v>704</v>
      </c>
      <c r="E2" s="8" t="s">
        <v>868</v>
      </c>
      <c r="F2" s="22" t="s">
        <v>905</v>
      </c>
      <c r="G2" s="22" t="s">
        <v>908</v>
      </c>
      <c r="I2" s="8" t="s">
        <v>1044</v>
      </c>
      <c r="J2" s="8" t="s">
        <v>1045</v>
      </c>
      <c r="K2" s="8" t="s">
        <v>1107</v>
      </c>
    </row>
    <row r="3" spans="1:11">
      <c r="A3" t="s">
        <v>687</v>
      </c>
      <c r="B3" t="s">
        <v>690</v>
      </c>
      <c r="C3" t="s">
        <v>692</v>
      </c>
      <c r="D3" t="s">
        <v>687</v>
      </c>
      <c r="E3" t="s">
        <v>869</v>
      </c>
      <c r="F3" t="s">
        <v>909</v>
      </c>
      <c r="G3" t="s">
        <v>911</v>
      </c>
      <c r="I3" t="s">
        <v>691</v>
      </c>
      <c r="J3" t="s">
        <v>912</v>
      </c>
      <c r="K3" t="s">
        <v>869</v>
      </c>
    </row>
    <row r="4" spans="1:11">
      <c r="A4" t="s">
        <v>688</v>
      </c>
      <c r="B4" t="s">
        <v>691</v>
      </c>
      <c r="C4" t="s">
        <v>693</v>
      </c>
      <c r="D4" t="s">
        <v>688</v>
      </c>
      <c r="E4" t="s">
        <v>870</v>
      </c>
      <c r="F4" t="s">
        <v>910</v>
      </c>
      <c r="G4" t="s">
        <v>912</v>
      </c>
      <c r="I4" t="s">
        <v>1046</v>
      </c>
      <c r="J4" t="s">
        <v>911</v>
      </c>
      <c r="K4" t="s">
        <v>1108</v>
      </c>
    </row>
    <row r="5" spans="1:11">
      <c r="C5" t="s">
        <v>694</v>
      </c>
      <c r="D5" t="s">
        <v>682</v>
      </c>
      <c r="E5" t="s">
        <v>871</v>
      </c>
      <c r="F5" t="s">
        <v>887</v>
      </c>
      <c r="G5" t="s">
        <v>913</v>
      </c>
      <c r="I5" t="s">
        <v>1047</v>
      </c>
      <c r="J5" t="s">
        <v>913</v>
      </c>
      <c r="K5" t="s">
        <v>1109</v>
      </c>
    </row>
    <row r="6" spans="1:11">
      <c r="C6" t="s">
        <v>695</v>
      </c>
      <c r="F6" t="s">
        <v>1039</v>
      </c>
      <c r="G6" t="s">
        <v>887</v>
      </c>
      <c r="I6" t="s">
        <v>1048</v>
      </c>
      <c r="J6" t="s">
        <v>887</v>
      </c>
      <c r="K6" t="s">
        <v>887</v>
      </c>
    </row>
    <row r="7" spans="1:11">
      <c r="C7" t="s">
        <v>696</v>
      </c>
      <c r="I7" t="s">
        <v>1049</v>
      </c>
      <c r="K7" t="s">
        <v>1136</v>
      </c>
    </row>
    <row r="8" spans="1:11">
      <c r="C8" t="s">
        <v>697</v>
      </c>
      <c r="I8" t="s">
        <v>887</v>
      </c>
    </row>
    <row r="9" spans="1:11">
      <c r="C9" t="s">
        <v>698</v>
      </c>
    </row>
    <row r="35" spans="1:70">
      <c r="A35" t="s">
        <v>1249</v>
      </c>
      <c r="B35" t="s">
        <v>1250</v>
      </c>
      <c r="C35" t="s">
        <v>467</v>
      </c>
      <c r="D35" t="s">
        <v>467</v>
      </c>
      <c r="E35" t="s">
        <v>467</v>
      </c>
      <c r="F35" t="s">
        <v>1251</v>
      </c>
      <c r="G35" t="s">
        <v>467</v>
      </c>
      <c r="H35" t="s">
        <v>467</v>
      </c>
      <c r="I35" t="s">
        <v>1252</v>
      </c>
      <c r="J35" t="s">
        <v>1253</v>
      </c>
      <c r="K35" t="s">
        <v>467</v>
      </c>
      <c r="L35" t="s">
        <v>467</v>
      </c>
      <c r="M35" t="s">
        <v>1254</v>
      </c>
      <c r="N35" t="s">
        <v>1255</v>
      </c>
      <c r="O35" t="s">
        <v>467</v>
      </c>
      <c r="P35" t="s">
        <v>467</v>
      </c>
      <c r="Q35" t="s">
        <v>467</v>
      </c>
      <c r="R35" t="s">
        <v>467</v>
      </c>
      <c r="S35" t="s">
        <v>467</v>
      </c>
      <c r="T35" t="s">
        <v>1256</v>
      </c>
      <c r="U35" t="s">
        <v>467</v>
      </c>
      <c r="V35" t="s">
        <v>1257</v>
      </c>
      <c r="W35" t="s">
        <v>1258</v>
      </c>
      <c r="X35" t="s">
        <v>1259</v>
      </c>
      <c r="Y35" t="s">
        <v>1260</v>
      </c>
      <c r="Z35" t="s">
        <v>1261</v>
      </c>
      <c r="AA35" t="s">
        <v>467</v>
      </c>
      <c r="AB35" t="s">
        <v>467</v>
      </c>
      <c r="AC35" t="s">
        <v>1262</v>
      </c>
      <c r="AD35" t="s">
        <v>1263</v>
      </c>
      <c r="AE35" t="s">
        <v>467</v>
      </c>
      <c r="AF35">
        <v>17</v>
      </c>
      <c r="AG35">
        <v>0</v>
      </c>
      <c r="AH35">
        <v>0</v>
      </c>
      <c r="AI35" t="s">
        <v>467</v>
      </c>
      <c r="AJ35" t="s">
        <v>467</v>
      </c>
      <c r="AK35" t="s">
        <v>1264</v>
      </c>
      <c r="AL35" t="s">
        <v>1265</v>
      </c>
      <c r="AM35" t="s">
        <v>1266</v>
      </c>
      <c r="AN35" t="s">
        <v>467</v>
      </c>
      <c r="AO35" t="s">
        <v>467</v>
      </c>
      <c r="AP35" t="s">
        <v>467</v>
      </c>
      <c r="AQ35" t="s">
        <v>1253</v>
      </c>
      <c r="AR35" t="s">
        <v>1267</v>
      </c>
      <c r="AS35" t="s">
        <v>467</v>
      </c>
      <c r="AT35">
        <v>2021</v>
      </c>
      <c r="AU35" t="s">
        <v>467</v>
      </c>
      <c r="AV35">
        <v>109</v>
      </c>
      <c r="AW35" t="s">
        <v>467</v>
      </c>
      <c r="AX35" t="s">
        <v>467</v>
      </c>
      <c r="AY35" t="s">
        <v>467</v>
      </c>
      <c r="AZ35" t="s">
        <v>467</v>
      </c>
      <c r="BA35">
        <v>98</v>
      </c>
      <c r="BB35">
        <v>105</v>
      </c>
      <c r="BC35" t="s">
        <v>467</v>
      </c>
      <c r="BD35" t="s">
        <v>1268</v>
      </c>
      <c r="BE35" t="s">
        <v>467</v>
      </c>
      <c r="BF35" t="s">
        <v>467</v>
      </c>
      <c r="BG35">
        <v>8</v>
      </c>
      <c r="BH35" t="s">
        <v>1269</v>
      </c>
      <c r="BI35" t="s">
        <v>467</v>
      </c>
      <c r="BJ35" t="s">
        <v>1270</v>
      </c>
      <c r="BK35" t="s">
        <v>467</v>
      </c>
      <c r="BL35" t="s">
        <v>1271</v>
      </c>
      <c r="BM35" t="s">
        <v>467</v>
      </c>
      <c r="BN35" t="s">
        <v>467</v>
      </c>
      <c r="BO35" t="s">
        <v>467</v>
      </c>
      <c r="BP35" t="s">
        <v>467</v>
      </c>
      <c r="BQ35" t="s">
        <v>467</v>
      </c>
      <c r="BR35" t="s">
        <v>467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0843-66E4-0341-B88E-10EAF8C5F375}">
  <dimension ref="A1:L52"/>
  <sheetViews>
    <sheetView topLeftCell="A13" zoomScale="125" zoomScaleNormal="125" workbookViewId="0">
      <selection activeCell="L5" sqref="L5"/>
    </sheetView>
  </sheetViews>
  <sheetFormatPr baseColWidth="10" defaultRowHeight="16"/>
  <cols>
    <col min="1" max="1" width="32.5" bestFit="1" customWidth="1"/>
    <col min="2" max="2" width="14.1640625" bestFit="1" customWidth="1"/>
    <col min="3" max="3" width="37.33203125" bestFit="1" customWidth="1"/>
    <col min="4" max="4" width="52" customWidth="1"/>
    <col min="5" max="5" width="20.33203125" style="2" bestFit="1" customWidth="1"/>
    <col min="6" max="6" width="25.33203125" style="2" bestFit="1" customWidth="1"/>
    <col min="7" max="7" width="17.6640625" customWidth="1"/>
    <col min="13" max="13" width="105.5" bestFit="1" customWidth="1"/>
  </cols>
  <sheetData>
    <row r="1" spans="1:12" ht="22">
      <c r="A1" s="13" t="s">
        <v>0</v>
      </c>
      <c r="B1" s="21" t="s">
        <v>704</v>
      </c>
      <c r="C1" s="21" t="s">
        <v>1135</v>
      </c>
      <c r="D1" s="21" t="s">
        <v>1134</v>
      </c>
      <c r="E1" s="27" t="s">
        <v>1105</v>
      </c>
      <c r="F1" s="27" t="s">
        <v>1106</v>
      </c>
      <c r="G1" s="21" t="s">
        <v>705</v>
      </c>
      <c r="H1" s="21" t="s">
        <v>1173</v>
      </c>
      <c r="I1" s="21" t="s">
        <v>1174</v>
      </c>
      <c r="J1" t="s">
        <v>1192</v>
      </c>
      <c r="K1" t="s">
        <v>1193</v>
      </c>
      <c r="L1" t="s">
        <v>1194</v>
      </c>
    </row>
    <row r="2" spans="1:12" ht="404">
      <c r="A2" s="1" t="s">
        <v>1142</v>
      </c>
      <c r="B2" s="1" t="s">
        <v>1108</v>
      </c>
      <c r="C2" t="s">
        <v>1155</v>
      </c>
      <c r="D2" s="1" t="s">
        <v>1149</v>
      </c>
      <c r="E2" s="28"/>
      <c r="F2" s="28"/>
      <c r="G2" s="1"/>
      <c r="H2">
        <v>2009</v>
      </c>
      <c r="I2" s="29" t="s">
        <v>1175</v>
      </c>
      <c r="J2" t="s">
        <v>1200</v>
      </c>
      <c r="K2" t="s">
        <v>1202</v>
      </c>
    </row>
    <row r="3" spans="1:12" ht="51">
      <c r="A3" s="1" t="s">
        <v>28</v>
      </c>
      <c r="B3" s="1" t="s">
        <v>1136</v>
      </c>
      <c r="C3" s="1"/>
      <c r="D3" s="1"/>
      <c r="E3" s="28"/>
      <c r="F3" s="28"/>
      <c r="G3" s="1"/>
      <c r="H3">
        <v>2015</v>
      </c>
      <c r="I3" s="29" t="s">
        <v>1176</v>
      </c>
      <c r="J3" t="s">
        <v>1195</v>
      </c>
      <c r="K3" t="s">
        <v>1203</v>
      </c>
    </row>
    <row r="4" spans="1:12" ht="17">
      <c r="A4" s="1" t="s">
        <v>1143</v>
      </c>
      <c r="B4" s="1" t="s">
        <v>1109</v>
      </c>
      <c r="C4" s="1" t="s">
        <v>1150</v>
      </c>
      <c r="D4" s="1"/>
      <c r="E4" s="28"/>
      <c r="F4" s="28"/>
      <c r="G4" s="1"/>
      <c r="H4">
        <v>2011</v>
      </c>
      <c r="I4" t="s">
        <v>1177</v>
      </c>
      <c r="J4" t="s">
        <v>1195</v>
      </c>
      <c r="K4" t="s">
        <v>1204</v>
      </c>
    </row>
    <row r="5" spans="1:12" ht="221">
      <c r="A5" s="1" t="s">
        <v>1144</v>
      </c>
      <c r="B5" s="1" t="s">
        <v>1108</v>
      </c>
      <c r="C5" s="1" t="s">
        <v>1151</v>
      </c>
      <c r="D5" s="1"/>
      <c r="E5" s="28"/>
      <c r="F5" s="28"/>
      <c r="G5" s="1"/>
      <c r="H5">
        <v>2013</v>
      </c>
      <c r="I5" s="29" t="s">
        <v>1179</v>
      </c>
      <c r="J5" t="s">
        <v>1196</v>
      </c>
      <c r="K5" t="s">
        <v>1205</v>
      </c>
    </row>
    <row r="6" spans="1:12" ht="272">
      <c r="A6" s="1" t="s">
        <v>20</v>
      </c>
      <c r="B6" s="1" t="s">
        <v>1108</v>
      </c>
      <c r="C6" s="1" t="s">
        <v>1152</v>
      </c>
      <c r="D6" s="1"/>
      <c r="E6" s="28"/>
      <c r="F6" s="28"/>
      <c r="G6" s="1"/>
      <c r="H6">
        <v>2010</v>
      </c>
      <c r="I6" s="29" t="s">
        <v>1180</v>
      </c>
      <c r="J6" t="s">
        <v>1195</v>
      </c>
      <c r="K6" t="s">
        <v>1206</v>
      </c>
    </row>
    <row r="7" spans="1:12" ht="272">
      <c r="A7" s="1" t="s">
        <v>67</v>
      </c>
      <c r="B7" s="1" t="s">
        <v>1108</v>
      </c>
      <c r="C7" s="1" t="s">
        <v>1153</v>
      </c>
      <c r="D7" s="1"/>
      <c r="E7" s="28"/>
      <c r="F7" s="28"/>
      <c r="G7" s="1"/>
      <c r="H7">
        <v>2010</v>
      </c>
      <c r="I7" s="29" t="s">
        <v>1181</v>
      </c>
      <c r="J7" t="s">
        <v>1197</v>
      </c>
      <c r="K7" t="s">
        <v>1207</v>
      </c>
    </row>
    <row r="8" spans="1:12" ht="204">
      <c r="A8" s="1" t="s">
        <v>1145</v>
      </c>
      <c r="B8" s="1" t="s">
        <v>869</v>
      </c>
      <c r="C8" s="1"/>
      <c r="D8" s="1" t="s">
        <v>1147</v>
      </c>
      <c r="E8" s="28" t="s">
        <v>912</v>
      </c>
      <c r="F8" s="28" t="s">
        <v>691</v>
      </c>
      <c r="G8" s="1" t="s">
        <v>1148</v>
      </c>
      <c r="H8">
        <v>2018</v>
      </c>
      <c r="I8" s="29" t="s">
        <v>1182</v>
      </c>
      <c r="J8" t="s">
        <v>1195</v>
      </c>
      <c r="K8" t="s">
        <v>1208</v>
      </c>
    </row>
    <row r="9" spans="1:12" ht="204">
      <c r="A9" s="1" t="s">
        <v>1146</v>
      </c>
      <c r="B9" s="1" t="s">
        <v>1108</v>
      </c>
      <c r="C9" s="1" t="s">
        <v>1154</v>
      </c>
      <c r="D9" s="1"/>
      <c r="E9" s="28"/>
      <c r="F9" s="28"/>
      <c r="G9" s="1"/>
      <c r="H9">
        <v>2012</v>
      </c>
      <c r="I9" t="s">
        <v>1178</v>
      </c>
      <c r="J9" t="s">
        <v>1198</v>
      </c>
      <c r="K9" t="s">
        <v>1209</v>
      </c>
    </row>
    <row r="10" spans="1:12" ht="238">
      <c r="A10" s="23" t="s">
        <v>1110</v>
      </c>
      <c r="B10" s="23" t="s">
        <v>1108</v>
      </c>
      <c r="C10" s="23" t="s">
        <v>1131</v>
      </c>
      <c r="D10" s="23" t="s">
        <v>1130</v>
      </c>
      <c r="E10" s="28"/>
      <c r="F10" s="28"/>
      <c r="G10" s="1"/>
      <c r="H10">
        <v>2011</v>
      </c>
      <c r="I10" s="29" t="s">
        <v>1183</v>
      </c>
      <c r="J10" t="s">
        <v>1199</v>
      </c>
      <c r="K10" t="s">
        <v>1210</v>
      </c>
    </row>
    <row r="11" spans="1:12" ht="289">
      <c r="A11" s="23" t="s">
        <v>1111</v>
      </c>
      <c r="B11" s="23" t="s">
        <v>1109</v>
      </c>
      <c r="C11" s="23"/>
      <c r="D11" s="23" t="s">
        <v>1137</v>
      </c>
      <c r="E11" s="28"/>
      <c r="F11" s="28"/>
      <c r="G11" s="1"/>
      <c r="H11">
        <v>2009</v>
      </c>
      <c r="I11" s="29" t="s">
        <v>1184</v>
      </c>
      <c r="J11" t="s">
        <v>1200</v>
      </c>
      <c r="K11" t="s">
        <v>1211</v>
      </c>
    </row>
    <row r="12" spans="1:12" ht="323">
      <c r="A12" s="23" t="s">
        <v>1112</v>
      </c>
      <c r="B12" s="23" t="s">
        <v>869</v>
      </c>
      <c r="C12" s="23"/>
      <c r="D12" s="23" t="s">
        <v>1132</v>
      </c>
      <c r="E12" s="28" t="s">
        <v>912</v>
      </c>
      <c r="F12" s="28" t="s">
        <v>691</v>
      </c>
      <c r="G12" s="1"/>
      <c r="H12">
        <v>2014</v>
      </c>
      <c r="I12" s="29" t="s">
        <v>1185</v>
      </c>
      <c r="J12" t="s">
        <v>1199</v>
      </c>
      <c r="K12" t="s">
        <v>1212</v>
      </c>
    </row>
    <row r="13" spans="1:12" ht="153">
      <c r="A13" s="23" t="s">
        <v>1113</v>
      </c>
      <c r="B13" s="23" t="s">
        <v>1108</v>
      </c>
      <c r="C13" s="23"/>
      <c r="D13" s="23" t="s">
        <v>1138</v>
      </c>
      <c r="E13" s="28"/>
      <c r="F13" s="28"/>
      <c r="G13" t="s">
        <v>1158</v>
      </c>
      <c r="H13">
        <v>2002</v>
      </c>
      <c r="I13" t="s">
        <v>1178</v>
      </c>
      <c r="J13" t="s">
        <v>1200</v>
      </c>
      <c r="K13" t="s">
        <v>1209</v>
      </c>
    </row>
    <row r="14" spans="1:12" ht="34">
      <c r="A14" s="23" t="s">
        <v>1114</v>
      </c>
      <c r="B14" s="23" t="s">
        <v>1136</v>
      </c>
      <c r="C14" s="23"/>
      <c r="D14" s="23"/>
      <c r="E14" s="28"/>
      <c r="F14" s="28"/>
      <c r="G14" s="1"/>
      <c r="H14">
        <v>2013</v>
      </c>
      <c r="I14" s="29" t="s">
        <v>1186</v>
      </c>
      <c r="J14" t="s">
        <v>1197</v>
      </c>
      <c r="K14" t="s">
        <v>1213</v>
      </c>
    </row>
    <row r="15" spans="1:12" ht="409.6">
      <c r="A15" s="23" t="s">
        <v>1115</v>
      </c>
      <c r="B15" s="23" t="s">
        <v>1108</v>
      </c>
      <c r="C15" s="23" t="s">
        <v>1157</v>
      </c>
      <c r="D15" s="23" t="s">
        <v>1156</v>
      </c>
      <c r="E15" s="28"/>
      <c r="F15" s="28"/>
      <c r="G15" s="1"/>
      <c r="H15">
        <v>2014</v>
      </c>
      <c r="I15" s="29" t="s">
        <v>1187</v>
      </c>
      <c r="J15" t="s">
        <v>1201</v>
      </c>
      <c r="K15" t="s">
        <v>1214</v>
      </c>
    </row>
    <row r="16" spans="1:12" ht="34">
      <c r="A16" s="23" t="s">
        <v>1116</v>
      </c>
      <c r="B16" s="23" t="s">
        <v>1136</v>
      </c>
      <c r="C16" s="23"/>
      <c r="D16" s="23"/>
      <c r="E16" s="28"/>
      <c r="F16" s="28"/>
      <c r="G16" s="1"/>
      <c r="H16">
        <v>2017</v>
      </c>
      <c r="I16" s="29" t="s">
        <v>1188</v>
      </c>
      <c r="J16" t="s">
        <v>1201</v>
      </c>
      <c r="K16" t="s">
        <v>1215</v>
      </c>
    </row>
    <row r="17" spans="1:11" ht="136">
      <c r="A17" s="23" t="s">
        <v>1117</v>
      </c>
      <c r="B17" s="23" t="s">
        <v>1109</v>
      </c>
      <c r="C17" s="23"/>
      <c r="D17" s="23" t="s">
        <v>1139</v>
      </c>
      <c r="E17" s="28"/>
      <c r="F17" s="28"/>
      <c r="G17" s="1"/>
      <c r="H17">
        <v>1971</v>
      </c>
      <c r="I17" s="29" t="s">
        <v>1189</v>
      </c>
      <c r="J17" t="s">
        <v>1200</v>
      </c>
      <c r="K17" t="s">
        <v>1216</v>
      </c>
    </row>
    <row r="18" spans="1:11" ht="323">
      <c r="A18" s="23" t="s">
        <v>1118</v>
      </c>
      <c r="B18" s="23" t="s">
        <v>1109</v>
      </c>
      <c r="C18" s="23"/>
      <c r="D18" s="23" t="s">
        <v>1133</v>
      </c>
      <c r="E18" s="28"/>
      <c r="F18" s="28"/>
      <c r="G18" s="1"/>
      <c r="H18">
        <v>2013</v>
      </c>
      <c r="I18" s="29" t="s">
        <v>1190</v>
      </c>
      <c r="J18" t="s">
        <v>1196</v>
      </c>
      <c r="K18" t="s">
        <v>1217</v>
      </c>
    </row>
    <row r="19" spans="1:11" ht="136">
      <c r="A19" s="23" t="s">
        <v>1119</v>
      </c>
      <c r="B19" s="23" t="s">
        <v>1109</v>
      </c>
      <c r="C19" s="23"/>
      <c r="D19" s="23" t="s">
        <v>1140</v>
      </c>
      <c r="E19" s="28"/>
      <c r="F19" s="28"/>
      <c r="G19" s="1"/>
      <c r="H19">
        <v>1997</v>
      </c>
      <c r="I19" s="29" t="s">
        <v>1191</v>
      </c>
      <c r="J19" t="s">
        <v>1201</v>
      </c>
      <c r="K19" t="s">
        <v>1218</v>
      </c>
    </row>
    <row r="20" spans="1:11">
      <c r="A20" s="23"/>
      <c r="B20" s="23"/>
      <c r="C20" s="23"/>
      <c r="D20" s="23"/>
      <c r="E20" s="28"/>
      <c r="F20" s="28"/>
      <c r="G20" s="1"/>
    </row>
    <row r="21" spans="1:11">
      <c r="A21" s="23"/>
      <c r="B21" s="23"/>
      <c r="C21" s="23"/>
      <c r="D21" s="23"/>
      <c r="E21" s="28"/>
      <c r="F21" s="28"/>
      <c r="G21" s="1"/>
    </row>
    <row r="22" spans="1:11">
      <c r="A22" s="23"/>
      <c r="B22" s="23"/>
      <c r="C22" s="23"/>
      <c r="D22" s="23"/>
      <c r="E22" s="28"/>
      <c r="F22" s="28"/>
      <c r="G22" s="1"/>
    </row>
    <row r="23" spans="1:11">
      <c r="A23" s="23"/>
      <c r="B23" s="23"/>
      <c r="C23" s="23"/>
      <c r="D23" s="23"/>
      <c r="E23" s="28"/>
      <c r="F23" s="28"/>
      <c r="G23" s="1"/>
    </row>
    <row r="24" spans="1:11">
      <c r="A24" s="23"/>
      <c r="B24" s="23"/>
      <c r="C24" s="23"/>
      <c r="D24" s="23"/>
      <c r="E24" s="28"/>
      <c r="F24" s="28"/>
      <c r="G24" s="1"/>
    </row>
    <row r="25" spans="1:11">
      <c r="A25" s="23"/>
      <c r="B25" s="23"/>
      <c r="C25" s="23"/>
      <c r="D25" s="23"/>
      <c r="E25" s="28"/>
      <c r="F25" s="28"/>
      <c r="G25" s="1"/>
    </row>
    <row r="26" spans="1:11">
      <c r="A26" s="23"/>
      <c r="B26" s="23"/>
      <c r="C26" s="23"/>
      <c r="D26" s="23"/>
      <c r="E26" s="28"/>
      <c r="F26" s="28"/>
      <c r="G26" s="1"/>
    </row>
    <row r="27" spans="1:11">
      <c r="A27" s="23"/>
      <c r="B27" s="23"/>
      <c r="C27" s="23"/>
      <c r="D27" s="23"/>
      <c r="E27" s="28"/>
      <c r="F27" s="28"/>
      <c r="G27" s="1"/>
    </row>
    <row r="28" spans="1:11">
      <c r="A28" s="23"/>
      <c r="B28" s="23"/>
      <c r="C28" s="23"/>
      <c r="D28" s="23"/>
      <c r="E28" s="28"/>
      <c r="F28" s="28"/>
      <c r="G28" s="1"/>
    </row>
    <row r="29" spans="1:11">
      <c r="A29" s="23"/>
      <c r="B29" s="23"/>
      <c r="C29" s="23"/>
      <c r="D29" s="23"/>
      <c r="E29" s="28"/>
      <c r="F29" s="28"/>
      <c r="G29" s="1"/>
    </row>
    <row r="30" spans="1:11">
      <c r="A30" s="23"/>
      <c r="B30" s="23"/>
      <c r="C30" s="23"/>
      <c r="D30" s="23"/>
      <c r="E30" s="28"/>
      <c r="F30" s="28"/>
      <c r="G30" s="1"/>
    </row>
    <row r="31" spans="1:11">
      <c r="A31" s="23"/>
      <c r="B31" s="23"/>
      <c r="C31" s="23"/>
      <c r="D31" s="23"/>
      <c r="E31" s="28"/>
      <c r="F31" s="28"/>
      <c r="G31" s="1"/>
    </row>
    <row r="32" spans="1:11">
      <c r="A32" s="23"/>
      <c r="B32" s="23"/>
      <c r="C32" s="23"/>
      <c r="D32" s="23"/>
      <c r="E32" s="28"/>
      <c r="F32" s="28"/>
      <c r="G32" s="1"/>
    </row>
    <row r="33" spans="1:7">
      <c r="A33" s="23"/>
      <c r="B33" s="23"/>
      <c r="C33" s="23"/>
      <c r="D33" s="23"/>
      <c r="E33" s="28"/>
      <c r="F33" s="28"/>
      <c r="G33" s="1"/>
    </row>
    <row r="34" spans="1:7">
      <c r="A34" s="23"/>
      <c r="B34" s="23"/>
      <c r="C34" s="23"/>
      <c r="D34" s="23"/>
      <c r="E34" s="28"/>
      <c r="F34" s="28"/>
      <c r="G34" s="1"/>
    </row>
    <row r="35" spans="1:7">
      <c r="A35" s="23"/>
      <c r="B35" s="23"/>
      <c r="C35" s="23"/>
      <c r="D35" s="23"/>
      <c r="E35" s="28"/>
      <c r="F35" s="28"/>
      <c r="G35" s="1"/>
    </row>
    <row r="36" spans="1:7">
      <c r="A36" s="23"/>
      <c r="B36" s="23"/>
      <c r="C36" s="23"/>
      <c r="D36" s="23"/>
      <c r="E36" s="28"/>
      <c r="F36" s="28"/>
      <c r="G36" s="1"/>
    </row>
    <row r="37" spans="1:7">
      <c r="A37" s="23"/>
      <c r="B37" s="23"/>
      <c r="C37" s="23"/>
      <c r="D37" s="23"/>
      <c r="E37" s="28"/>
      <c r="F37" s="28"/>
      <c r="G37" s="1"/>
    </row>
    <row r="38" spans="1:7">
      <c r="A38" s="23"/>
      <c r="B38" s="23"/>
      <c r="C38" s="23"/>
      <c r="D38" s="23"/>
      <c r="E38" s="28"/>
      <c r="F38" s="28"/>
      <c r="G38" s="1"/>
    </row>
    <row r="39" spans="1:7">
      <c r="A39" s="1"/>
      <c r="B39" s="1"/>
      <c r="C39" s="1"/>
      <c r="D39" s="1"/>
      <c r="E39" s="28"/>
      <c r="F39" s="28"/>
      <c r="G39" s="1"/>
    </row>
    <row r="40" spans="1:7">
      <c r="A40" s="1"/>
      <c r="B40" s="1"/>
      <c r="C40" s="1"/>
      <c r="D40" s="1"/>
      <c r="E40" s="28"/>
      <c r="F40" s="28"/>
      <c r="G40" s="1"/>
    </row>
    <row r="41" spans="1:7">
      <c r="A41" s="1"/>
      <c r="B41" s="1"/>
      <c r="C41" s="1"/>
      <c r="D41" s="1"/>
      <c r="E41" s="28"/>
      <c r="F41" s="28"/>
      <c r="G41" s="1"/>
    </row>
    <row r="42" spans="1:7">
      <c r="A42" s="1"/>
      <c r="B42" s="1"/>
      <c r="C42" s="1"/>
      <c r="D42" s="1"/>
      <c r="E42" s="28"/>
      <c r="F42" s="28"/>
      <c r="G42" s="1"/>
    </row>
    <row r="43" spans="1:7">
      <c r="A43" s="1"/>
      <c r="B43" s="1"/>
      <c r="C43" s="1"/>
      <c r="D43" s="1"/>
      <c r="E43" s="28"/>
      <c r="F43" s="28"/>
      <c r="G43" s="1"/>
    </row>
    <row r="44" spans="1:7">
      <c r="A44" s="1"/>
      <c r="B44" s="1"/>
      <c r="C44" s="1"/>
      <c r="D44" s="1"/>
      <c r="E44" s="28"/>
      <c r="F44" s="28"/>
      <c r="G44" s="1"/>
    </row>
    <row r="45" spans="1:7">
      <c r="A45" s="1"/>
      <c r="B45" s="1"/>
      <c r="C45" s="1"/>
      <c r="D45" s="1"/>
      <c r="E45" s="28"/>
      <c r="F45" s="28"/>
      <c r="G45" s="1"/>
    </row>
    <row r="46" spans="1:7">
      <c r="A46" s="1"/>
      <c r="B46" s="1"/>
      <c r="C46" s="1"/>
      <c r="D46" s="1"/>
      <c r="E46" s="28"/>
      <c r="F46" s="28"/>
      <c r="G46" s="1"/>
    </row>
    <row r="47" spans="1:7">
      <c r="A47" s="1"/>
      <c r="B47" s="1"/>
      <c r="C47" s="1"/>
      <c r="D47" s="1"/>
      <c r="E47" s="28"/>
      <c r="F47" s="28"/>
      <c r="G47" s="1"/>
    </row>
    <row r="48" spans="1:7">
      <c r="A48" s="1"/>
      <c r="B48" s="1"/>
      <c r="C48" s="1"/>
      <c r="D48" s="1"/>
      <c r="E48" s="28"/>
      <c r="F48" s="28"/>
      <c r="G48" s="1"/>
    </row>
    <row r="49" spans="1:7">
      <c r="A49" s="1"/>
      <c r="B49" s="1"/>
      <c r="C49" s="1"/>
      <c r="D49" s="1"/>
      <c r="E49" s="28"/>
      <c r="F49" s="28"/>
      <c r="G49" s="1"/>
    </row>
    <row r="50" spans="1:7">
      <c r="A50" s="1"/>
      <c r="B50" s="1"/>
      <c r="C50" s="1"/>
      <c r="D50" s="1"/>
      <c r="E50" s="28"/>
      <c r="F50" s="28"/>
      <c r="G50" s="1"/>
    </row>
    <row r="51" spans="1:7">
      <c r="A51" s="1"/>
      <c r="B51" s="1"/>
      <c r="C51" s="1"/>
      <c r="D51" s="1"/>
      <c r="E51" s="28"/>
      <c r="F51" s="28"/>
      <c r="G51" s="1"/>
    </row>
    <row r="52" spans="1:7">
      <c r="A52" s="1"/>
      <c r="B52" s="1"/>
      <c r="C52" s="1"/>
      <c r="D52" s="1"/>
      <c r="E52" s="28"/>
      <c r="F52" s="28"/>
      <c r="G52" s="1"/>
    </row>
  </sheetData>
  <autoFilter ref="B1:B52" xr:uid="{937A0843-66E4-0341-B88E-10EAF8C5F375}"/>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24F2E88-1416-8845-A649-D92DCF315679}">
          <x14:formula1>
            <xm:f>Sheet1!$K$3:$K$7</xm:f>
          </x14:formula1>
          <xm:sqref>B1 B10:B1048576</xm:sqref>
        </x14:dataValidation>
        <x14:dataValidation type="list" allowBlank="1" showInputMessage="1" showErrorMessage="1" xr:uid="{F9F0E1A2-D458-934D-9229-330C2A01314A}">
          <x14:formula1>
            <xm:f>Sheet1!$J$3:$J$6</xm:f>
          </x14:formula1>
          <xm:sqref>E10:E52</xm:sqref>
        </x14:dataValidation>
        <x14:dataValidation type="list" allowBlank="1" showInputMessage="1" showErrorMessage="1" xr:uid="{7B84E405-E9FB-CD4B-AFD3-16A7AD7B8CF6}">
          <x14:formula1>
            <xm:f>Sheet1!$I$3:$I$8</xm:f>
          </x14:formula1>
          <xm:sqref>F10:F52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EE616-D110-7B43-8CE3-3714B5EE2149}">
  <dimension ref="A2:A16"/>
  <sheetViews>
    <sheetView workbookViewId="0">
      <selection activeCell="B13" sqref="B13"/>
    </sheetView>
  </sheetViews>
  <sheetFormatPr baseColWidth="10" defaultRowHeight="16"/>
  <sheetData>
    <row r="2" spans="1:1">
      <c r="A2" t="s">
        <v>930</v>
      </c>
    </row>
    <row r="3" spans="1:1">
      <c r="A3" t="s">
        <v>934</v>
      </c>
    </row>
    <row r="4" spans="1:1">
      <c r="A4" t="s">
        <v>956</v>
      </c>
    </row>
    <row r="7" spans="1:1">
      <c r="A7" t="s">
        <v>952</v>
      </c>
    </row>
    <row r="8" spans="1:1">
      <c r="A8" t="s">
        <v>953</v>
      </c>
    </row>
    <row r="16" spans="1:1">
      <c r="A16" s="19" t="s">
        <v>1053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Paper assessment</vt:lpstr>
      <vt:lpstr>Paper assessment_prior_22-11</vt:lpstr>
      <vt:lpstr>Overview statistics</vt:lpstr>
      <vt:lpstr>CohensKappa</vt:lpstr>
      <vt:lpstr>Sheet1</vt:lpstr>
      <vt:lpstr>Cited References</vt:lpstr>
      <vt:lpstr>New 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Claudius Gräbner-Radkowitsch</cp:lastModifiedBy>
  <dcterms:created xsi:type="dcterms:W3CDTF">2022-01-27T12:10:48Z</dcterms:created>
  <dcterms:modified xsi:type="dcterms:W3CDTF">2023-06-30T12:08:15Z</dcterms:modified>
</cp:coreProperties>
</file>