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lix/GitHub/fpc_vegsurvey/"/>
    </mc:Choice>
  </mc:AlternateContent>
  <bookViews>
    <workbookView xWindow="240" yWindow="620" windowWidth="28560" windowHeight="17380" tabRatio="500" activeTab="12"/>
  </bookViews>
  <sheets>
    <sheet name="BLANK" sheetId="1" r:id="rId1"/>
    <sheet name="Plant Codes" sheetId="2" r:id="rId2"/>
    <sheet name="Copy of #4" sheetId="3" r:id="rId3"/>
    <sheet name="Copy of #5" sheetId="4" r:id="rId4"/>
    <sheet name="Copy of #6-NULL" sheetId="5" r:id="rId5"/>
    <sheet name="Copy of #9" sheetId="6" r:id="rId6"/>
    <sheet name="Copy of #10" sheetId="7" r:id="rId7"/>
    <sheet name="Copy of #11" sheetId="8" r:id="rId8"/>
    <sheet name="Copy of #12" sheetId="9" r:id="rId9"/>
    <sheet name="Copy of #13" sheetId="10" r:id="rId10"/>
    <sheet name="Copy of #14" sheetId="11" r:id="rId11"/>
    <sheet name="Copy of #16" sheetId="12" r:id="rId12"/>
    <sheet name="Copy of #17" sheetId="13" r:id="rId13"/>
    <sheet name="Copy of #18" sheetId="14" r:id="rId14"/>
    <sheet name="Copy of #19" sheetId="15" r:id="rId15"/>
    <sheet name="Copy of #21" sheetId="16" r:id="rId16"/>
    <sheet name="Copy of #22" sheetId="17" r:id="rId17"/>
    <sheet name="Copy of #23" sheetId="18" r:id="rId18"/>
    <sheet name="Copy of #24" sheetId="19" r:id="rId19"/>
    <sheet name="Copy of #25" sheetId="20" r:id="rId20"/>
    <sheet name="Copy of #27" sheetId="21" r:id="rId21"/>
    <sheet name="Copy of #26" sheetId="22" r:id="rId22"/>
    <sheet name="Copy of #28" sheetId="23" r:id="rId23"/>
    <sheet name="Copy of #29" sheetId="24" r:id="rId24"/>
    <sheet name="Copy of #30" sheetId="25" r:id="rId25"/>
    <sheet name="Copy of #31" sheetId="26" r:id="rId26"/>
    <sheet name="Copy of #33" sheetId="27" r:id="rId27"/>
    <sheet name="Copy of #34" sheetId="28" r:id="rId28"/>
    <sheet name="Copy of #35" sheetId="29" r:id="rId29"/>
    <sheet name="Copy of #36" sheetId="30" r:id="rId30"/>
    <sheet name="Copy of #37" sheetId="31" r:id="rId31"/>
    <sheet name="Copy of #38" sheetId="32" r:id="rId32"/>
    <sheet name="Copy of #39" sheetId="33" r:id="rId33"/>
    <sheet name="Copy of #40" sheetId="34" r:id="rId34"/>
    <sheet name="Copy of #42" sheetId="35" r:id="rId35"/>
    <sheet name="Copy of #43" sheetId="36" r:id="rId36"/>
    <sheet name="Copy of #44" sheetId="37" r:id="rId37"/>
    <sheet name="Copy of #45" sheetId="38" r:id="rId38"/>
    <sheet name="Copy of #47" sheetId="39" r:id="rId39"/>
    <sheet name="Copy of #50" sheetId="40" r:id="rId40"/>
    <sheet name="Copy of #51" sheetId="41" r:id="rId41"/>
    <sheet name="Copy of #55" sheetId="42" r:id="rId42"/>
    <sheet name="Copy of #56" sheetId="43" r:id="rId43"/>
    <sheet name="Copy of #57" sheetId="44" r:id="rId44"/>
    <sheet name="Copy of #58" sheetId="45" r:id="rId45"/>
    <sheet name="Copy of #59" sheetId="46" r:id="rId46"/>
    <sheet name="Copy of #61" sheetId="47" r:id="rId47"/>
    <sheet name="Copy of #62" sheetId="48" r:id="rId48"/>
    <sheet name="Copy of #63" sheetId="49" r:id="rId49"/>
    <sheet name="Copy of #64" sheetId="50" r:id="rId50"/>
    <sheet name="Copy of #65" sheetId="51" r:id="rId51"/>
    <sheet name="Copy of #66" sheetId="52" r:id="rId52"/>
    <sheet name="Copy of #67" sheetId="53" r:id="rId53"/>
    <sheet name="Copy of #68" sheetId="54" r:id="rId54"/>
    <sheet name="Copy of #69" sheetId="55" r:id="rId55"/>
    <sheet name="Copy of #70" sheetId="56" r:id="rId56"/>
    <sheet name="Copy of #71" sheetId="57" r:id="rId57"/>
    <sheet name="Copy of #72" sheetId="58" r:id="rId58"/>
    <sheet name="Copy of #73" sheetId="59" r:id="rId59"/>
    <sheet name="Copy of #74" sheetId="60" r:id="rId60"/>
    <sheet name="Copy of #75" sheetId="61" r:id="rId61"/>
    <sheet name="Copy of #76" sheetId="62" r:id="rId6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62" l="1"/>
  <c r="C30" i="62"/>
  <c r="D30" i="62"/>
  <c r="E30" i="62"/>
  <c r="F30" i="62"/>
  <c r="G30" i="62"/>
  <c r="H30" i="62"/>
  <c r="I30" i="62"/>
  <c r="J30" i="62"/>
  <c r="C33" i="62"/>
  <c r="L30" i="62"/>
  <c r="K30" i="62"/>
  <c r="C17" i="62"/>
  <c r="D17" i="62"/>
  <c r="E17" i="62"/>
  <c r="F17" i="62"/>
  <c r="G17" i="62"/>
  <c r="H17" i="62"/>
  <c r="H15" i="62"/>
  <c r="I15" i="62"/>
  <c r="C20" i="62"/>
  <c r="I17" i="62"/>
  <c r="C21" i="62"/>
  <c r="E5" i="62"/>
  <c r="C5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C9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D5" i="62"/>
  <c r="C34" i="61"/>
  <c r="C30" i="61"/>
  <c r="D30" i="61"/>
  <c r="E30" i="61"/>
  <c r="F30" i="61"/>
  <c r="G30" i="61"/>
  <c r="H30" i="61"/>
  <c r="I30" i="61"/>
  <c r="J30" i="61"/>
  <c r="C33" i="61"/>
  <c r="L30" i="61"/>
  <c r="K30" i="61"/>
  <c r="C17" i="61"/>
  <c r="D17" i="61"/>
  <c r="E17" i="61"/>
  <c r="F17" i="61"/>
  <c r="G17" i="61"/>
  <c r="H17" i="61"/>
  <c r="H15" i="61"/>
  <c r="I15" i="61"/>
  <c r="C20" i="61"/>
  <c r="I17" i="61"/>
  <c r="C21" i="61"/>
  <c r="F5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C9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E5" i="61"/>
  <c r="D5" i="61"/>
  <c r="C5" i="61"/>
  <c r="C34" i="60"/>
  <c r="C30" i="60"/>
  <c r="D30" i="60"/>
  <c r="E30" i="60"/>
  <c r="F30" i="60"/>
  <c r="G30" i="60"/>
  <c r="H30" i="60"/>
  <c r="I30" i="60"/>
  <c r="J30" i="60"/>
  <c r="C33" i="60"/>
  <c r="L30" i="60"/>
  <c r="K30" i="60"/>
  <c r="C17" i="60"/>
  <c r="D17" i="60"/>
  <c r="E17" i="60"/>
  <c r="F17" i="60"/>
  <c r="G17" i="60"/>
  <c r="H17" i="60"/>
  <c r="H15" i="60"/>
  <c r="I15" i="60"/>
  <c r="C20" i="60"/>
  <c r="I17" i="60"/>
  <c r="C21" i="60"/>
  <c r="H5" i="60"/>
  <c r="E5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C9" i="60"/>
  <c r="S5" i="60"/>
  <c r="R5" i="60"/>
  <c r="Q5" i="60"/>
  <c r="P5" i="60"/>
  <c r="O5" i="60"/>
  <c r="N5" i="60"/>
  <c r="M5" i="60"/>
  <c r="L5" i="60"/>
  <c r="K5" i="60"/>
  <c r="J5" i="60"/>
  <c r="I5" i="60"/>
  <c r="G5" i="60"/>
  <c r="F5" i="60"/>
  <c r="D5" i="60"/>
  <c r="C5" i="60"/>
  <c r="C34" i="59"/>
  <c r="C30" i="59"/>
  <c r="D30" i="59"/>
  <c r="E30" i="59"/>
  <c r="F30" i="59"/>
  <c r="G30" i="59"/>
  <c r="H30" i="59"/>
  <c r="I30" i="59"/>
  <c r="J30" i="59"/>
  <c r="C33" i="59"/>
  <c r="L30" i="59"/>
  <c r="K30" i="59"/>
  <c r="C17" i="59"/>
  <c r="D17" i="59"/>
  <c r="E17" i="59"/>
  <c r="F17" i="59"/>
  <c r="G17" i="59"/>
  <c r="H17" i="59"/>
  <c r="H15" i="59"/>
  <c r="I15" i="59"/>
  <c r="C20" i="59"/>
  <c r="I17" i="59"/>
  <c r="C21" i="59"/>
  <c r="H5" i="59"/>
  <c r="C5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C9" i="59"/>
  <c r="S5" i="59"/>
  <c r="R5" i="59"/>
  <c r="Q5" i="59"/>
  <c r="P5" i="59"/>
  <c r="O5" i="59"/>
  <c r="N5" i="59"/>
  <c r="M5" i="59"/>
  <c r="L5" i="59"/>
  <c r="K5" i="59"/>
  <c r="J5" i="59"/>
  <c r="I5" i="59"/>
  <c r="G5" i="59"/>
  <c r="F5" i="59"/>
  <c r="E5" i="59"/>
  <c r="D5" i="59"/>
  <c r="C34" i="58"/>
  <c r="C30" i="58"/>
  <c r="D30" i="58"/>
  <c r="E30" i="58"/>
  <c r="F30" i="58"/>
  <c r="G30" i="58"/>
  <c r="H30" i="58"/>
  <c r="I30" i="58"/>
  <c r="J30" i="58"/>
  <c r="C33" i="58"/>
  <c r="L30" i="58"/>
  <c r="K30" i="58"/>
  <c r="C17" i="58"/>
  <c r="D17" i="58"/>
  <c r="E17" i="58"/>
  <c r="F17" i="58"/>
  <c r="G17" i="58"/>
  <c r="H17" i="58"/>
  <c r="H15" i="58"/>
  <c r="I15" i="58"/>
  <c r="C20" i="58"/>
  <c r="I17" i="58"/>
  <c r="C21" i="58"/>
  <c r="F5" i="58"/>
  <c r="D5" i="58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C9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E5" i="58"/>
  <c r="C5" i="58"/>
  <c r="C34" i="57"/>
  <c r="C30" i="57"/>
  <c r="D30" i="57"/>
  <c r="E30" i="57"/>
  <c r="F30" i="57"/>
  <c r="G30" i="57"/>
  <c r="H30" i="57"/>
  <c r="I30" i="57"/>
  <c r="J30" i="57"/>
  <c r="C33" i="57"/>
  <c r="L30" i="57"/>
  <c r="K30" i="57"/>
  <c r="C17" i="57"/>
  <c r="D17" i="57"/>
  <c r="E17" i="57"/>
  <c r="F17" i="57"/>
  <c r="G17" i="57"/>
  <c r="H17" i="57"/>
  <c r="H15" i="57"/>
  <c r="I15" i="57"/>
  <c r="C20" i="57"/>
  <c r="I17" i="57"/>
  <c r="C21" i="57"/>
  <c r="G5" i="57"/>
  <c r="E5" i="57"/>
  <c r="C5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C9" i="57"/>
  <c r="S5" i="57"/>
  <c r="R5" i="57"/>
  <c r="Q5" i="57"/>
  <c r="P5" i="57"/>
  <c r="O5" i="57"/>
  <c r="N5" i="57"/>
  <c r="M5" i="57"/>
  <c r="L5" i="57"/>
  <c r="K5" i="57"/>
  <c r="J5" i="57"/>
  <c r="I5" i="57"/>
  <c r="H5" i="57"/>
  <c r="F5" i="57"/>
  <c r="D5" i="57"/>
  <c r="C34" i="56"/>
  <c r="C30" i="56"/>
  <c r="D30" i="56"/>
  <c r="E30" i="56"/>
  <c r="F30" i="56"/>
  <c r="G30" i="56"/>
  <c r="H30" i="56"/>
  <c r="I30" i="56"/>
  <c r="J30" i="56"/>
  <c r="C33" i="56"/>
  <c r="L30" i="56"/>
  <c r="K30" i="56"/>
  <c r="C17" i="56"/>
  <c r="D17" i="56"/>
  <c r="E17" i="56"/>
  <c r="F17" i="56"/>
  <c r="G17" i="56"/>
  <c r="H17" i="56"/>
  <c r="H15" i="56"/>
  <c r="I15" i="56"/>
  <c r="C20" i="56"/>
  <c r="I17" i="56"/>
  <c r="C21" i="56"/>
  <c r="G5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C9" i="56"/>
  <c r="S5" i="56"/>
  <c r="R5" i="56"/>
  <c r="Q5" i="56"/>
  <c r="P5" i="56"/>
  <c r="O5" i="56"/>
  <c r="N5" i="56"/>
  <c r="M5" i="56"/>
  <c r="L5" i="56"/>
  <c r="K5" i="56"/>
  <c r="J5" i="56"/>
  <c r="I5" i="56"/>
  <c r="H5" i="56"/>
  <c r="F5" i="56"/>
  <c r="E5" i="56"/>
  <c r="D5" i="56"/>
  <c r="C5" i="56"/>
  <c r="C34" i="55"/>
  <c r="C30" i="55"/>
  <c r="D30" i="55"/>
  <c r="E30" i="55"/>
  <c r="F30" i="55"/>
  <c r="G30" i="55"/>
  <c r="H30" i="55"/>
  <c r="I30" i="55"/>
  <c r="J30" i="55"/>
  <c r="C33" i="55"/>
  <c r="L30" i="55"/>
  <c r="K30" i="55"/>
  <c r="C17" i="55"/>
  <c r="D17" i="55"/>
  <c r="E17" i="55"/>
  <c r="F17" i="55"/>
  <c r="G17" i="55"/>
  <c r="H17" i="55"/>
  <c r="H15" i="55"/>
  <c r="I15" i="55"/>
  <c r="C20" i="55"/>
  <c r="I17" i="55"/>
  <c r="C21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C9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34" i="54"/>
  <c r="C30" i="54"/>
  <c r="D30" i="54"/>
  <c r="E30" i="54"/>
  <c r="F30" i="54"/>
  <c r="G30" i="54"/>
  <c r="H30" i="54"/>
  <c r="I30" i="54"/>
  <c r="J30" i="54"/>
  <c r="C33" i="54"/>
  <c r="L30" i="54"/>
  <c r="K30" i="54"/>
  <c r="C17" i="54"/>
  <c r="D17" i="54"/>
  <c r="E17" i="54"/>
  <c r="F17" i="54"/>
  <c r="G17" i="54"/>
  <c r="H17" i="54"/>
  <c r="H15" i="54"/>
  <c r="I15" i="54"/>
  <c r="C20" i="54"/>
  <c r="I17" i="54"/>
  <c r="C21" i="54"/>
  <c r="G5" i="54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C9" i="54"/>
  <c r="S5" i="54"/>
  <c r="R5" i="54"/>
  <c r="Q5" i="54"/>
  <c r="P5" i="54"/>
  <c r="O5" i="54"/>
  <c r="N5" i="54"/>
  <c r="M5" i="54"/>
  <c r="L5" i="54"/>
  <c r="K5" i="54"/>
  <c r="J5" i="54"/>
  <c r="I5" i="54"/>
  <c r="H5" i="54"/>
  <c r="F5" i="54"/>
  <c r="E5" i="54"/>
  <c r="D5" i="54"/>
  <c r="C5" i="54"/>
  <c r="C34" i="53"/>
  <c r="C30" i="53"/>
  <c r="D30" i="53"/>
  <c r="E30" i="53"/>
  <c r="F30" i="53"/>
  <c r="G30" i="53"/>
  <c r="H30" i="53"/>
  <c r="I30" i="53"/>
  <c r="J30" i="53"/>
  <c r="C33" i="53"/>
  <c r="L30" i="53"/>
  <c r="K30" i="53"/>
  <c r="C17" i="53"/>
  <c r="D17" i="53"/>
  <c r="E17" i="53"/>
  <c r="F17" i="53"/>
  <c r="G17" i="53"/>
  <c r="H17" i="53"/>
  <c r="H15" i="53"/>
  <c r="I15" i="53"/>
  <c r="C20" i="53"/>
  <c r="I17" i="53"/>
  <c r="C21" i="53"/>
  <c r="L5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C9" i="53"/>
  <c r="S5" i="53"/>
  <c r="R5" i="53"/>
  <c r="Q5" i="53"/>
  <c r="P5" i="53"/>
  <c r="O5" i="53"/>
  <c r="N5" i="53"/>
  <c r="M5" i="53"/>
  <c r="K5" i="53"/>
  <c r="J5" i="53"/>
  <c r="I5" i="53"/>
  <c r="H5" i="53"/>
  <c r="G5" i="53"/>
  <c r="F5" i="53"/>
  <c r="E5" i="53"/>
  <c r="D5" i="53"/>
  <c r="C5" i="53"/>
  <c r="C34" i="52"/>
  <c r="C30" i="52"/>
  <c r="D30" i="52"/>
  <c r="E30" i="52"/>
  <c r="F30" i="52"/>
  <c r="G30" i="52"/>
  <c r="H30" i="52"/>
  <c r="I30" i="52"/>
  <c r="J30" i="52"/>
  <c r="C33" i="52"/>
  <c r="L30" i="52"/>
  <c r="K30" i="52"/>
  <c r="C17" i="52"/>
  <c r="D17" i="52"/>
  <c r="E17" i="52"/>
  <c r="F17" i="52"/>
  <c r="G17" i="52"/>
  <c r="H17" i="52"/>
  <c r="I15" i="52"/>
  <c r="C20" i="52"/>
  <c r="I17" i="52"/>
  <c r="C21" i="52"/>
  <c r="D5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C9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C5" i="52"/>
  <c r="C34" i="51"/>
  <c r="C30" i="51"/>
  <c r="D30" i="51"/>
  <c r="E30" i="51"/>
  <c r="F30" i="51"/>
  <c r="G30" i="51"/>
  <c r="H30" i="51"/>
  <c r="I30" i="51"/>
  <c r="J30" i="51"/>
  <c r="C33" i="51"/>
  <c r="L30" i="51"/>
  <c r="K30" i="51"/>
  <c r="C17" i="51"/>
  <c r="D17" i="51"/>
  <c r="E17" i="51"/>
  <c r="F17" i="51"/>
  <c r="G17" i="51"/>
  <c r="H17" i="51"/>
  <c r="H15" i="51"/>
  <c r="I15" i="51"/>
  <c r="C20" i="51"/>
  <c r="I17" i="51"/>
  <c r="C21" i="51"/>
  <c r="D5" i="51"/>
  <c r="C8" i="51"/>
  <c r="D8" i="51"/>
  <c r="E8" i="51"/>
  <c r="F8" i="51"/>
  <c r="G8" i="51"/>
  <c r="H8" i="51"/>
  <c r="I8" i="51"/>
  <c r="J8" i="51"/>
  <c r="K8" i="51"/>
  <c r="L8" i="51"/>
  <c r="M8" i="51"/>
  <c r="N8" i="51"/>
  <c r="O8" i="51"/>
  <c r="P8" i="51"/>
  <c r="Q8" i="51"/>
  <c r="R8" i="51"/>
  <c r="S8" i="51"/>
  <c r="C9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C5" i="51"/>
  <c r="C34" i="50"/>
  <c r="C30" i="50"/>
  <c r="D30" i="50"/>
  <c r="E30" i="50"/>
  <c r="F30" i="50"/>
  <c r="G30" i="50"/>
  <c r="H30" i="50"/>
  <c r="I30" i="50"/>
  <c r="J30" i="50"/>
  <c r="C33" i="50"/>
  <c r="L30" i="50"/>
  <c r="K30" i="50"/>
  <c r="C17" i="50"/>
  <c r="D17" i="50"/>
  <c r="E17" i="50"/>
  <c r="F17" i="50"/>
  <c r="G17" i="50"/>
  <c r="H17" i="50"/>
  <c r="H15" i="50"/>
  <c r="I15" i="50"/>
  <c r="C20" i="50"/>
  <c r="I17" i="50"/>
  <c r="C21" i="50"/>
  <c r="J5" i="50"/>
  <c r="D5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C9" i="50"/>
  <c r="S5" i="50"/>
  <c r="R5" i="50"/>
  <c r="Q5" i="50"/>
  <c r="P5" i="50"/>
  <c r="O5" i="50"/>
  <c r="N5" i="50"/>
  <c r="M5" i="50"/>
  <c r="L5" i="50"/>
  <c r="K5" i="50"/>
  <c r="I5" i="50"/>
  <c r="H5" i="50"/>
  <c r="G5" i="50"/>
  <c r="F5" i="50"/>
  <c r="E5" i="50"/>
  <c r="C5" i="50"/>
  <c r="C34" i="49"/>
  <c r="C30" i="49"/>
  <c r="D30" i="49"/>
  <c r="E30" i="49"/>
  <c r="F30" i="49"/>
  <c r="G30" i="49"/>
  <c r="H30" i="49"/>
  <c r="I30" i="49"/>
  <c r="J30" i="49"/>
  <c r="C33" i="49"/>
  <c r="L30" i="49"/>
  <c r="K30" i="49"/>
  <c r="C17" i="49"/>
  <c r="D17" i="49"/>
  <c r="E17" i="49"/>
  <c r="F17" i="49"/>
  <c r="G17" i="49"/>
  <c r="H17" i="49"/>
  <c r="H15" i="49"/>
  <c r="I15" i="49"/>
  <c r="C20" i="49"/>
  <c r="I17" i="49"/>
  <c r="C21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C9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C34" i="48"/>
  <c r="C30" i="48"/>
  <c r="D30" i="48"/>
  <c r="E30" i="48"/>
  <c r="F30" i="48"/>
  <c r="G30" i="48"/>
  <c r="H30" i="48"/>
  <c r="I30" i="48"/>
  <c r="J30" i="48"/>
  <c r="C33" i="48"/>
  <c r="L30" i="48"/>
  <c r="K30" i="48"/>
  <c r="C17" i="48"/>
  <c r="D17" i="48"/>
  <c r="E17" i="48"/>
  <c r="F17" i="48"/>
  <c r="G17" i="48"/>
  <c r="H17" i="48"/>
  <c r="H15" i="48"/>
  <c r="I15" i="48"/>
  <c r="C20" i="48"/>
  <c r="I17" i="48"/>
  <c r="C21" i="48"/>
  <c r="C5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C9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34" i="47"/>
  <c r="C30" i="47"/>
  <c r="D30" i="47"/>
  <c r="E30" i="47"/>
  <c r="F30" i="47"/>
  <c r="G30" i="47"/>
  <c r="H30" i="47"/>
  <c r="I30" i="47"/>
  <c r="J30" i="47"/>
  <c r="C33" i="47"/>
  <c r="L30" i="47"/>
  <c r="K30" i="47"/>
  <c r="C17" i="47"/>
  <c r="D17" i="47"/>
  <c r="E17" i="47"/>
  <c r="F17" i="47"/>
  <c r="G17" i="47"/>
  <c r="H17" i="47"/>
  <c r="H15" i="47"/>
  <c r="I15" i="47"/>
  <c r="C20" i="47"/>
  <c r="I17" i="47"/>
  <c r="C21" i="47"/>
  <c r="D5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C9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C5" i="47"/>
  <c r="C34" i="46"/>
  <c r="C30" i="46"/>
  <c r="D30" i="46"/>
  <c r="E30" i="46"/>
  <c r="F30" i="46"/>
  <c r="G30" i="46"/>
  <c r="H30" i="46"/>
  <c r="I30" i="46"/>
  <c r="J30" i="46"/>
  <c r="C33" i="46"/>
  <c r="L30" i="46"/>
  <c r="K30" i="46"/>
  <c r="C17" i="46"/>
  <c r="D17" i="46"/>
  <c r="E17" i="46"/>
  <c r="F17" i="46"/>
  <c r="G17" i="46"/>
  <c r="H17" i="46"/>
  <c r="H15" i="46"/>
  <c r="I15" i="46"/>
  <c r="C20" i="46"/>
  <c r="I17" i="46"/>
  <c r="C21" i="46"/>
  <c r="E5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C9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D5" i="46"/>
  <c r="C5" i="46"/>
  <c r="C34" i="45"/>
  <c r="C30" i="45"/>
  <c r="D30" i="45"/>
  <c r="E30" i="45"/>
  <c r="F30" i="45"/>
  <c r="G30" i="45"/>
  <c r="H30" i="45"/>
  <c r="I30" i="45"/>
  <c r="J30" i="45"/>
  <c r="C33" i="45"/>
  <c r="L30" i="45"/>
  <c r="K30" i="45"/>
  <c r="C17" i="45"/>
  <c r="D17" i="45"/>
  <c r="E17" i="45"/>
  <c r="F17" i="45"/>
  <c r="G17" i="45"/>
  <c r="H17" i="45"/>
  <c r="H15" i="45"/>
  <c r="I15" i="45"/>
  <c r="C20" i="45"/>
  <c r="I17" i="45"/>
  <c r="C21" i="45"/>
  <c r="E5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C9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D5" i="45"/>
  <c r="C5" i="45"/>
  <c r="C34" i="44"/>
  <c r="C30" i="44"/>
  <c r="D30" i="44"/>
  <c r="E30" i="44"/>
  <c r="F30" i="44"/>
  <c r="G30" i="44"/>
  <c r="H30" i="44"/>
  <c r="I30" i="44"/>
  <c r="J30" i="44"/>
  <c r="C33" i="44"/>
  <c r="L30" i="44"/>
  <c r="K30" i="44"/>
  <c r="C17" i="44"/>
  <c r="D17" i="44"/>
  <c r="E17" i="44"/>
  <c r="F17" i="44"/>
  <c r="G17" i="44"/>
  <c r="H17" i="44"/>
  <c r="H15" i="44"/>
  <c r="I15" i="44"/>
  <c r="C20" i="44"/>
  <c r="I17" i="44"/>
  <c r="C21" i="44"/>
  <c r="K5" i="44"/>
  <c r="G5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C9" i="44"/>
  <c r="S5" i="44"/>
  <c r="R5" i="44"/>
  <c r="Q5" i="44"/>
  <c r="P5" i="44"/>
  <c r="O5" i="44"/>
  <c r="N5" i="44"/>
  <c r="M5" i="44"/>
  <c r="L5" i="44"/>
  <c r="J5" i="44"/>
  <c r="I5" i="44"/>
  <c r="H5" i="44"/>
  <c r="F5" i="44"/>
  <c r="E5" i="44"/>
  <c r="D5" i="44"/>
  <c r="C5" i="44"/>
  <c r="C34" i="43"/>
  <c r="C30" i="43"/>
  <c r="D30" i="43"/>
  <c r="E30" i="43"/>
  <c r="F30" i="43"/>
  <c r="G30" i="43"/>
  <c r="H30" i="43"/>
  <c r="I30" i="43"/>
  <c r="J30" i="43"/>
  <c r="C33" i="43"/>
  <c r="L30" i="43"/>
  <c r="K30" i="43"/>
  <c r="C17" i="43"/>
  <c r="D17" i="43"/>
  <c r="E17" i="43"/>
  <c r="F17" i="43"/>
  <c r="G17" i="43"/>
  <c r="H17" i="43"/>
  <c r="H15" i="43"/>
  <c r="I15" i="43"/>
  <c r="C20" i="43"/>
  <c r="I17" i="43"/>
  <c r="C21" i="43"/>
  <c r="M5" i="43"/>
  <c r="I5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C9" i="43"/>
  <c r="S5" i="43"/>
  <c r="R5" i="43"/>
  <c r="Q5" i="43"/>
  <c r="P5" i="43"/>
  <c r="O5" i="43"/>
  <c r="N5" i="43"/>
  <c r="L5" i="43"/>
  <c r="K5" i="43"/>
  <c r="J5" i="43"/>
  <c r="H5" i="43"/>
  <c r="G5" i="43"/>
  <c r="F5" i="43"/>
  <c r="E5" i="43"/>
  <c r="D5" i="43"/>
  <c r="C5" i="43"/>
  <c r="C34" i="42"/>
  <c r="C30" i="42"/>
  <c r="D30" i="42"/>
  <c r="E30" i="42"/>
  <c r="F30" i="42"/>
  <c r="G30" i="42"/>
  <c r="H30" i="42"/>
  <c r="I30" i="42"/>
  <c r="J30" i="42"/>
  <c r="C33" i="42"/>
  <c r="L30" i="42"/>
  <c r="K30" i="42"/>
  <c r="C17" i="42"/>
  <c r="D17" i="42"/>
  <c r="E17" i="42"/>
  <c r="F17" i="42"/>
  <c r="G17" i="42"/>
  <c r="H17" i="42"/>
  <c r="H15" i="42"/>
  <c r="I15" i="42"/>
  <c r="C20" i="42"/>
  <c r="I17" i="42"/>
  <c r="C21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C9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C34" i="41"/>
  <c r="C30" i="41"/>
  <c r="D30" i="41"/>
  <c r="E30" i="41"/>
  <c r="F30" i="41"/>
  <c r="G30" i="41"/>
  <c r="H30" i="41"/>
  <c r="I30" i="41"/>
  <c r="J30" i="41"/>
  <c r="C33" i="41"/>
  <c r="L30" i="41"/>
  <c r="K30" i="41"/>
  <c r="C17" i="41"/>
  <c r="D17" i="41"/>
  <c r="E17" i="41"/>
  <c r="F17" i="41"/>
  <c r="G17" i="41"/>
  <c r="H17" i="41"/>
  <c r="H15" i="41"/>
  <c r="I15" i="41"/>
  <c r="C20" i="41"/>
  <c r="I17" i="41"/>
  <c r="C21" i="41"/>
  <c r="J5" i="41"/>
  <c r="I5" i="41"/>
  <c r="D5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C9" i="41"/>
  <c r="S5" i="41"/>
  <c r="R5" i="41"/>
  <c r="Q5" i="41"/>
  <c r="P5" i="41"/>
  <c r="O5" i="41"/>
  <c r="N5" i="41"/>
  <c r="M5" i="41"/>
  <c r="L5" i="41"/>
  <c r="K5" i="41"/>
  <c r="H5" i="41"/>
  <c r="G5" i="41"/>
  <c r="F5" i="41"/>
  <c r="E5" i="41"/>
  <c r="C5" i="41"/>
  <c r="C34" i="40"/>
  <c r="C30" i="40"/>
  <c r="D30" i="40"/>
  <c r="E30" i="40"/>
  <c r="F30" i="40"/>
  <c r="G30" i="40"/>
  <c r="H30" i="40"/>
  <c r="I30" i="40"/>
  <c r="J30" i="40"/>
  <c r="C33" i="40"/>
  <c r="L30" i="40"/>
  <c r="K30" i="40"/>
  <c r="C17" i="40"/>
  <c r="D17" i="40"/>
  <c r="E17" i="40"/>
  <c r="F17" i="40"/>
  <c r="G17" i="40"/>
  <c r="H17" i="40"/>
  <c r="H15" i="40"/>
  <c r="I15" i="40"/>
  <c r="C20" i="40"/>
  <c r="I17" i="40"/>
  <c r="C21" i="40"/>
  <c r="C5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C9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34" i="39"/>
  <c r="C30" i="39"/>
  <c r="D30" i="39"/>
  <c r="E30" i="39"/>
  <c r="F30" i="39"/>
  <c r="G30" i="39"/>
  <c r="H30" i="39"/>
  <c r="I30" i="39"/>
  <c r="J30" i="39"/>
  <c r="C33" i="39"/>
  <c r="L30" i="39"/>
  <c r="K30" i="39"/>
  <c r="C17" i="39"/>
  <c r="D17" i="39"/>
  <c r="E17" i="39"/>
  <c r="F17" i="39"/>
  <c r="G17" i="39"/>
  <c r="H17" i="39"/>
  <c r="H15" i="39"/>
  <c r="I15" i="39"/>
  <c r="C20" i="39"/>
  <c r="I17" i="39"/>
  <c r="C21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C9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C34" i="38"/>
  <c r="C30" i="38"/>
  <c r="D30" i="38"/>
  <c r="E30" i="38"/>
  <c r="F30" i="38"/>
  <c r="G30" i="38"/>
  <c r="H30" i="38"/>
  <c r="I30" i="38"/>
  <c r="J30" i="38"/>
  <c r="C33" i="38"/>
  <c r="L30" i="38"/>
  <c r="K30" i="38"/>
  <c r="C17" i="38"/>
  <c r="D17" i="38"/>
  <c r="E17" i="38"/>
  <c r="F17" i="38"/>
  <c r="G17" i="38"/>
  <c r="H17" i="38"/>
  <c r="H15" i="38"/>
  <c r="I15" i="38"/>
  <c r="C20" i="38"/>
  <c r="I17" i="38"/>
  <c r="C21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C9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C34" i="37"/>
  <c r="C30" i="37"/>
  <c r="D30" i="37"/>
  <c r="E30" i="37"/>
  <c r="F30" i="37"/>
  <c r="G30" i="37"/>
  <c r="H30" i="37"/>
  <c r="I30" i="37"/>
  <c r="J30" i="37"/>
  <c r="C33" i="37"/>
  <c r="L30" i="37"/>
  <c r="K30" i="37"/>
  <c r="C17" i="37"/>
  <c r="D17" i="37"/>
  <c r="E17" i="37"/>
  <c r="F17" i="37"/>
  <c r="G17" i="37"/>
  <c r="H17" i="37"/>
  <c r="H15" i="37"/>
  <c r="I15" i="37"/>
  <c r="C20" i="37"/>
  <c r="I17" i="37"/>
  <c r="C21" i="37"/>
  <c r="F5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C9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E5" i="37"/>
  <c r="D5" i="37"/>
  <c r="C5" i="37"/>
  <c r="C34" i="36"/>
  <c r="C30" i="36"/>
  <c r="D30" i="36"/>
  <c r="E30" i="36"/>
  <c r="F30" i="36"/>
  <c r="G30" i="36"/>
  <c r="H30" i="36"/>
  <c r="I30" i="36"/>
  <c r="J30" i="36"/>
  <c r="C33" i="36"/>
  <c r="L30" i="36"/>
  <c r="K30" i="36"/>
  <c r="C17" i="36"/>
  <c r="D17" i="36"/>
  <c r="E17" i="36"/>
  <c r="F17" i="36"/>
  <c r="G17" i="36"/>
  <c r="H17" i="36"/>
  <c r="H15" i="36"/>
  <c r="I15" i="36"/>
  <c r="C20" i="36"/>
  <c r="I17" i="36"/>
  <c r="C21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C9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C34" i="35"/>
  <c r="C30" i="35"/>
  <c r="D30" i="35"/>
  <c r="E30" i="35"/>
  <c r="F30" i="35"/>
  <c r="G30" i="35"/>
  <c r="H30" i="35"/>
  <c r="I30" i="35"/>
  <c r="J30" i="35"/>
  <c r="C33" i="35"/>
  <c r="L30" i="35"/>
  <c r="K30" i="35"/>
  <c r="C17" i="35"/>
  <c r="D17" i="35"/>
  <c r="E17" i="35"/>
  <c r="F17" i="35"/>
  <c r="G17" i="35"/>
  <c r="H17" i="35"/>
  <c r="H15" i="35"/>
  <c r="I15" i="35"/>
  <c r="C20" i="35"/>
  <c r="I17" i="35"/>
  <c r="C21" i="35"/>
  <c r="E5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C9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D5" i="35"/>
  <c r="C5" i="35"/>
  <c r="C34" i="34"/>
  <c r="D30" i="34"/>
  <c r="E30" i="34"/>
  <c r="F30" i="34"/>
  <c r="G30" i="34"/>
  <c r="H30" i="34"/>
  <c r="I30" i="34"/>
  <c r="J30" i="34"/>
  <c r="C33" i="34"/>
  <c r="L30" i="34"/>
  <c r="K30" i="34"/>
  <c r="C17" i="34"/>
  <c r="D17" i="34"/>
  <c r="E17" i="34"/>
  <c r="F17" i="34"/>
  <c r="G17" i="34"/>
  <c r="H17" i="34"/>
  <c r="H15" i="34"/>
  <c r="I15" i="34"/>
  <c r="C20" i="34"/>
  <c r="I17" i="34"/>
  <c r="C21" i="34"/>
  <c r="D5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C9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C5" i="34"/>
  <c r="C34" i="33"/>
  <c r="C30" i="33"/>
  <c r="D30" i="33"/>
  <c r="E30" i="33"/>
  <c r="F30" i="33"/>
  <c r="G30" i="33"/>
  <c r="H30" i="33"/>
  <c r="I30" i="33"/>
  <c r="J30" i="33"/>
  <c r="C33" i="33"/>
  <c r="L30" i="33"/>
  <c r="K30" i="33"/>
  <c r="C17" i="33"/>
  <c r="D17" i="33"/>
  <c r="E17" i="33"/>
  <c r="F17" i="33"/>
  <c r="G17" i="33"/>
  <c r="H17" i="33"/>
  <c r="H15" i="33"/>
  <c r="I15" i="33"/>
  <c r="C20" i="33"/>
  <c r="I17" i="33"/>
  <c r="C21" i="33"/>
  <c r="G5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C9" i="33"/>
  <c r="S5" i="33"/>
  <c r="R5" i="33"/>
  <c r="Q5" i="33"/>
  <c r="P5" i="33"/>
  <c r="O5" i="33"/>
  <c r="N5" i="33"/>
  <c r="M5" i="33"/>
  <c r="L5" i="33"/>
  <c r="K5" i="33"/>
  <c r="J5" i="33"/>
  <c r="I5" i="33"/>
  <c r="H5" i="33"/>
  <c r="F5" i="33"/>
  <c r="E5" i="33"/>
  <c r="D5" i="33"/>
  <c r="C5" i="33"/>
  <c r="C34" i="32"/>
  <c r="C30" i="32"/>
  <c r="D30" i="32"/>
  <c r="E30" i="32"/>
  <c r="F30" i="32"/>
  <c r="G30" i="32"/>
  <c r="H30" i="32"/>
  <c r="I30" i="32"/>
  <c r="J30" i="32"/>
  <c r="C33" i="32"/>
  <c r="L30" i="32"/>
  <c r="K30" i="32"/>
  <c r="C17" i="32"/>
  <c r="D17" i="32"/>
  <c r="E17" i="32"/>
  <c r="F17" i="32"/>
  <c r="G17" i="32"/>
  <c r="H17" i="32"/>
  <c r="H15" i="32"/>
  <c r="I15" i="32"/>
  <c r="C20" i="32"/>
  <c r="I17" i="32"/>
  <c r="C21" i="32"/>
  <c r="C5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C9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34" i="31"/>
  <c r="C30" i="31"/>
  <c r="D30" i="31"/>
  <c r="E30" i="31"/>
  <c r="F30" i="31"/>
  <c r="G30" i="31"/>
  <c r="H30" i="31"/>
  <c r="I30" i="31"/>
  <c r="J30" i="31"/>
  <c r="C33" i="31"/>
  <c r="L30" i="31"/>
  <c r="K30" i="31"/>
  <c r="C17" i="31"/>
  <c r="D17" i="31"/>
  <c r="E17" i="31"/>
  <c r="F17" i="31"/>
  <c r="G17" i="31"/>
  <c r="H17" i="31"/>
  <c r="H15" i="31"/>
  <c r="I15" i="31"/>
  <c r="C20" i="31"/>
  <c r="I17" i="31"/>
  <c r="C21" i="31"/>
  <c r="L5" i="31"/>
  <c r="J5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C9" i="31"/>
  <c r="S5" i="31"/>
  <c r="R5" i="31"/>
  <c r="Q5" i="31"/>
  <c r="P5" i="31"/>
  <c r="O5" i="31"/>
  <c r="N5" i="31"/>
  <c r="M5" i="31"/>
  <c r="K5" i="31"/>
  <c r="I5" i="31"/>
  <c r="H5" i="31"/>
  <c r="G5" i="31"/>
  <c r="F5" i="31"/>
  <c r="D5" i="31"/>
  <c r="C5" i="31"/>
  <c r="C34" i="30"/>
  <c r="C30" i="30"/>
  <c r="D30" i="30"/>
  <c r="E30" i="30"/>
  <c r="F30" i="30"/>
  <c r="G30" i="30"/>
  <c r="H30" i="30"/>
  <c r="I30" i="30"/>
  <c r="J30" i="30"/>
  <c r="C33" i="30"/>
  <c r="L30" i="30"/>
  <c r="K30" i="30"/>
  <c r="C17" i="30"/>
  <c r="D17" i="30"/>
  <c r="E17" i="30"/>
  <c r="F17" i="30"/>
  <c r="G17" i="30"/>
  <c r="H17" i="30"/>
  <c r="H15" i="30"/>
  <c r="I15" i="30"/>
  <c r="C20" i="30"/>
  <c r="I17" i="30"/>
  <c r="C21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C9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C34" i="29"/>
  <c r="C30" i="29"/>
  <c r="D30" i="29"/>
  <c r="E30" i="29"/>
  <c r="F30" i="29"/>
  <c r="G30" i="29"/>
  <c r="H30" i="29"/>
  <c r="I30" i="29"/>
  <c r="J30" i="29"/>
  <c r="C33" i="29"/>
  <c r="L30" i="29"/>
  <c r="K30" i="29"/>
  <c r="C17" i="29"/>
  <c r="D17" i="29"/>
  <c r="E17" i="29"/>
  <c r="F17" i="29"/>
  <c r="G17" i="29"/>
  <c r="H17" i="29"/>
  <c r="H15" i="29"/>
  <c r="I15" i="29"/>
  <c r="C20" i="29"/>
  <c r="I17" i="29"/>
  <c r="C21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C9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C34" i="28"/>
  <c r="C30" i="28"/>
  <c r="D30" i="28"/>
  <c r="E30" i="28"/>
  <c r="F30" i="28"/>
  <c r="G30" i="28"/>
  <c r="H30" i="28"/>
  <c r="I30" i="28"/>
  <c r="J30" i="28"/>
  <c r="C33" i="28"/>
  <c r="L30" i="28"/>
  <c r="K30" i="28"/>
  <c r="C17" i="28"/>
  <c r="D17" i="28"/>
  <c r="E17" i="28"/>
  <c r="F17" i="28"/>
  <c r="G17" i="28"/>
  <c r="H17" i="28"/>
  <c r="H15" i="28"/>
  <c r="I15" i="28"/>
  <c r="C20" i="28"/>
  <c r="I17" i="28"/>
  <c r="C21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C9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C34" i="27"/>
  <c r="C30" i="27"/>
  <c r="D30" i="27"/>
  <c r="E30" i="27"/>
  <c r="F30" i="27"/>
  <c r="G30" i="27"/>
  <c r="H30" i="27"/>
  <c r="I30" i="27"/>
  <c r="J30" i="27"/>
  <c r="C33" i="27"/>
  <c r="L30" i="27"/>
  <c r="K30" i="27"/>
  <c r="C17" i="27"/>
  <c r="D17" i="27"/>
  <c r="E17" i="27"/>
  <c r="F17" i="27"/>
  <c r="G17" i="27"/>
  <c r="H17" i="27"/>
  <c r="H15" i="27"/>
  <c r="I15" i="27"/>
  <c r="C20" i="27"/>
  <c r="I17" i="27"/>
  <c r="C21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C9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C34" i="26"/>
  <c r="C30" i="26"/>
  <c r="D30" i="26"/>
  <c r="E30" i="26"/>
  <c r="F30" i="26"/>
  <c r="G30" i="26"/>
  <c r="H30" i="26"/>
  <c r="I30" i="26"/>
  <c r="J30" i="26"/>
  <c r="C33" i="26"/>
  <c r="L30" i="26"/>
  <c r="K30" i="26"/>
  <c r="C17" i="26"/>
  <c r="D17" i="26"/>
  <c r="E17" i="26"/>
  <c r="F17" i="26"/>
  <c r="G17" i="26"/>
  <c r="H17" i="26"/>
  <c r="H15" i="26"/>
  <c r="I15" i="26"/>
  <c r="C20" i="26"/>
  <c r="I17" i="26"/>
  <c r="C21" i="26"/>
  <c r="H5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C9" i="26"/>
  <c r="S5" i="26"/>
  <c r="R5" i="26"/>
  <c r="Q5" i="26"/>
  <c r="P5" i="26"/>
  <c r="O5" i="26"/>
  <c r="N5" i="26"/>
  <c r="M5" i="26"/>
  <c r="L5" i="26"/>
  <c r="K5" i="26"/>
  <c r="J5" i="26"/>
  <c r="I5" i="26"/>
  <c r="G5" i="26"/>
  <c r="F5" i="26"/>
  <c r="E5" i="26"/>
  <c r="D5" i="26"/>
  <c r="C5" i="26"/>
  <c r="C34" i="25"/>
  <c r="C30" i="25"/>
  <c r="D30" i="25"/>
  <c r="E30" i="25"/>
  <c r="F30" i="25"/>
  <c r="G30" i="25"/>
  <c r="H30" i="25"/>
  <c r="I30" i="25"/>
  <c r="J30" i="25"/>
  <c r="C33" i="25"/>
  <c r="L30" i="25"/>
  <c r="K30" i="25"/>
  <c r="C17" i="25"/>
  <c r="D17" i="25"/>
  <c r="E17" i="25"/>
  <c r="F17" i="25"/>
  <c r="G17" i="25"/>
  <c r="H17" i="25"/>
  <c r="H15" i="25"/>
  <c r="I15" i="25"/>
  <c r="C20" i="25"/>
  <c r="I17" i="25"/>
  <c r="C21" i="25"/>
  <c r="I5" i="25"/>
  <c r="G5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C9" i="25"/>
  <c r="S5" i="25"/>
  <c r="R5" i="25"/>
  <c r="Q5" i="25"/>
  <c r="P5" i="25"/>
  <c r="O5" i="25"/>
  <c r="N5" i="25"/>
  <c r="M5" i="25"/>
  <c r="L5" i="25"/>
  <c r="K5" i="25"/>
  <c r="J5" i="25"/>
  <c r="H5" i="25"/>
  <c r="F5" i="25"/>
  <c r="E5" i="25"/>
  <c r="D5" i="25"/>
  <c r="C5" i="25"/>
  <c r="C34" i="24"/>
  <c r="C30" i="24"/>
  <c r="D30" i="24"/>
  <c r="E30" i="24"/>
  <c r="F30" i="24"/>
  <c r="G30" i="24"/>
  <c r="H30" i="24"/>
  <c r="I30" i="24"/>
  <c r="J30" i="24"/>
  <c r="C33" i="24"/>
  <c r="L30" i="24"/>
  <c r="K30" i="24"/>
  <c r="C17" i="24"/>
  <c r="D17" i="24"/>
  <c r="E17" i="24"/>
  <c r="F17" i="24"/>
  <c r="G17" i="24"/>
  <c r="H17" i="24"/>
  <c r="H15" i="24"/>
  <c r="I15" i="24"/>
  <c r="C20" i="24"/>
  <c r="I17" i="24"/>
  <c r="C21" i="24"/>
  <c r="I5" i="24"/>
  <c r="F5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C9" i="24"/>
  <c r="S5" i="24"/>
  <c r="R5" i="24"/>
  <c r="Q5" i="24"/>
  <c r="P5" i="24"/>
  <c r="O5" i="24"/>
  <c r="N5" i="24"/>
  <c r="M5" i="24"/>
  <c r="L5" i="24"/>
  <c r="K5" i="24"/>
  <c r="J5" i="24"/>
  <c r="H5" i="24"/>
  <c r="G5" i="24"/>
  <c r="E5" i="24"/>
  <c r="D5" i="24"/>
  <c r="C5" i="24"/>
  <c r="C34" i="23"/>
  <c r="C30" i="23"/>
  <c r="D30" i="23"/>
  <c r="E30" i="23"/>
  <c r="F30" i="23"/>
  <c r="G30" i="23"/>
  <c r="H30" i="23"/>
  <c r="I30" i="23"/>
  <c r="J30" i="23"/>
  <c r="C33" i="23"/>
  <c r="L30" i="23"/>
  <c r="K30" i="23"/>
  <c r="C17" i="23"/>
  <c r="D17" i="23"/>
  <c r="E17" i="23"/>
  <c r="F17" i="23"/>
  <c r="G17" i="23"/>
  <c r="H17" i="23"/>
  <c r="H15" i="23"/>
  <c r="I15" i="23"/>
  <c r="C20" i="23"/>
  <c r="I17" i="23"/>
  <c r="C21" i="23"/>
  <c r="L5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C9" i="23"/>
  <c r="S5" i="23"/>
  <c r="R5" i="23"/>
  <c r="Q5" i="23"/>
  <c r="P5" i="23"/>
  <c r="O5" i="23"/>
  <c r="N5" i="23"/>
  <c r="M5" i="23"/>
  <c r="K5" i="23"/>
  <c r="J5" i="23"/>
  <c r="I5" i="23"/>
  <c r="H5" i="23"/>
  <c r="G5" i="23"/>
  <c r="F5" i="23"/>
  <c r="E5" i="23"/>
  <c r="D5" i="23"/>
  <c r="C5" i="23"/>
  <c r="C34" i="22"/>
  <c r="C30" i="22"/>
  <c r="D30" i="22"/>
  <c r="E30" i="22"/>
  <c r="F30" i="22"/>
  <c r="G30" i="22"/>
  <c r="H30" i="22"/>
  <c r="I30" i="22"/>
  <c r="J30" i="22"/>
  <c r="C33" i="22"/>
  <c r="L30" i="22"/>
  <c r="K30" i="22"/>
  <c r="C17" i="22"/>
  <c r="D17" i="22"/>
  <c r="E17" i="22"/>
  <c r="F17" i="22"/>
  <c r="G17" i="22"/>
  <c r="H17" i="22"/>
  <c r="H15" i="22"/>
  <c r="I15" i="22"/>
  <c r="C20" i="22"/>
  <c r="I17" i="22"/>
  <c r="C21" i="22"/>
  <c r="E5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C9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D5" i="22"/>
  <c r="C5" i="22"/>
  <c r="C34" i="21"/>
  <c r="C30" i="21"/>
  <c r="D30" i="21"/>
  <c r="E30" i="21"/>
  <c r="F30" i="21"/>
  <c r="G30" i="21"/>
  <c r="H30" i="21"/>
  <c r="I30" i="21"/>
  <c r="J30" i="21"/>
  <c r="C33" i="21"/>
  <c r="L30" i="21"/>
  <c r="K30" i="21"/>
  <c r="C17" i="21"/>
  <c r="D17" i="21"/>
  <c r="E17" i="21"/>
  <c r="F17" i="21"/>
  <c r="G17" i="21"/>
  <c r="H17" i="21"/>
  <c r="H15" i="21"/>
  <c r="I15" i="21"/>
  <c r="C20" i="21"/>
  <c r="I17" i="21"/>
  <c r="C21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C9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C34" i="20"/>
  <c r="C30" i="20"/>
  <c r="D30" i="20"/>
  <c r="E30" i="20"/>
  <c r="F30" i="20"/>
  <c r="G30" i="20"/>
  <c r="H30" i="20"/>
  <c r="I30" i="20"/>
  <c r="J30" i="20"/>
  <c r="C33" i="20"/>
  <c r="L30" i="20"/>
  <c r="K30" i="20"/>
  <c r="C17" i="20"/>
  <c r="D17" i="20"/>
  <c r="E17" i="20"/>
  <c r="F17" i="20"/>
  <c r="G17" i="20"/>
  <c r="H17" i="20"/>
  <c r="H15" i="20"/>
  <c r="I15" i="20"/>
  <c r="C20" i="20"/>
  <c r="I17" i="20"/>
  <c r="C21" i="20"/>
  <c r="L5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C9" i="20"/>
  <c r="S5" i="20"/>
  <c r="R5" i="20"/>
  <c r="Q5" i="20"/>
  <c r="P5" i="20"/>
  <c r="O5" i="20"/>
  <c r="N5" i="20"/>
  <c r="M5" i="20"/>
  <c r="K5" i="20"/>
  <c r="J5" i="20"/>
  <c r="I5" i="20"/>
  <c r="H5" i="20"/>
  <c r="G5" i="20"/>
  <c r="F5" i="20"/>
  <c r="E5" i="20"/>
  <c r="D5" i="20"/>
  <c r="C5" i="20"/>
  <c r="C34" i="19"/>
  <c r="C30" i="19"/>
  <c r="D30" i="19"/>
  <c r="E30" i="19"/>
  <c r="F30" i="19"/>
  <c r="G30" i="19"/>
  <c r="H30" i="19"/>
  <c r="I30" i="19"/>
  <c r="J30" i="19"/>
  <c r="C33" i="19"/>
  <c r="L30" i="19"/>
  <c r="K30" i="19"/>
  <c r="C17" i="19"/>
  <c r="D17" i="19"/>
  <c r="E17" i="19"/>
  <c r="F17" i="19"/>
  <c r="G17" i="19"/>
  <c r="H17" i="19"/>
  <c r="H15" i="19"/>
  <c r="I15" i="19"/>
  <c r="C20" i="19"/>
  <c r="I17" i="19"/>
  <c r="C21" i="19"/>
  <c r="G5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C9" i="19"/>
  <c r="S5" i="19"/>
  <c r="R5" i="19"/>
  <c r="Q5" i="19"/>
  <c r="P5" i="19"/>
  <c r="O5" i="19"/>
  <c r="N5" i="19"/>
  <c r="M5" i="19"/>
  <c r="L5" i="19"/>
  <c r="K5" i="19"/>
  <c r="J5" i="19"/>
  <c r="I5" i="19"/>
  <c r="H5" i="19"/>
  <c r="F5" i="19"/>
  <c r="E5" i="19"/>
  <c r="D5" i="19"/>
  <c r="C5" i="19"/>
  <c r="C34" i="18"/>
  <c r="C30" i="18"/>
  <c r="D30" i="18"/>
  <c r="E30" i="18"/>
  <c r="F30" i="18"/>
  <c r="G30" i="18"/>
  <c r="H30" i="18"/>
  <c r="I30" i="18"/>
  <c r="J30" i="18"/>
  <c r="C33" i="18"/>
  <c r="L30" i="18"/>
  <c r="K30" i="18"/>
  <c r="C17" i="18"/>
  <c r="D17" i="18"/>
  <c r="E17" i="18"/>
  <c r="F17" i="18"/>
  <c r="G17" i="18"/>
  <c r="H17" i="18"/>
  <c r="H15" i="18"/>
  <c r="I15" i="18"/>
  <c r="C20" i="18"/>
  <c r="I17" i="18"/>
  <c r="C21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C9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C34" i="17"/>
  <c r="C30" i="17"/>
  <c r="D30" i="17"/>
  <c r="E30" i="17"/>
  <c r="F30" i="17"/>
  <c r="G30" i="17"/>
  <c r="H30" i="17"/>
  <c r="I30" i="17"/>
  <c r="J30" i="17"/>
  <c r="C33" i="17"/>
  <c r="L30" i="17"/>
  <c r="K30" i="17"/>
  <c r="C17" i="17"/>
  <c r="D17" i="17"/>
  <c r="E17" i="17"/>
  <c r="F17" i="17"/>
  <c r="G17" i="17"/>
  <c r="H17" i="17"/>
  <c r="H15" i="17"/>
  <c r="I15" i="17"/>
  <c r="C20" i="17"/>
  <c r="I17" i="17"/>
  <c r="C21" i="17"/>
  <c r="D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C9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7"/>
  <c r="C34" i="16"/>
  <c r="C30" i="16"/>
  <c r="D30" i="16"/>
  <c r="E30" i="16"/>
  <c r="F30" i="16"/>
  <c r="G30" i="16"/>
  <c r="H30" i="16"/>
  <c r="I30" i="16"/>
  <c r="J30" i="16"/>
  <c r="C33" i="16"/>
  <c r="L30" i="16"/>
  <c r="K30" i="16"/>
  <c r="C17" i="16"/>
  <c r="D17" i="16"/>
  <c r="E17" i="16"/>
  <c r="F17" i="16"/>
  <c r="G17" i="16"/>
  <c r="H17" i="16"/>
  <c r="H15" i="16"/>
  <c r="I15" i="16"/>
  <c r="C20" i="16"/>
  <c r="I17" i="16"/>
  <c r="C21" i="16"/>
  <c r="E5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C9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D5" i="16"/>
  <c r="C5" i="16"/>
  <c r="C34" i="15"/>
  <c r="C30" i="15"/>
  <c r="D30" i="15"/>
  <c r="E30" i="15"/>
  <c r="F30" i="15"/>
  <c r="G30" i="15"/>
  <c r="H30" i="15"/>
  <c r="I30" i="15"/>
  <c r="J30" i="15"/>
  <c r="C33" i="15"/>
  <c r="L30" i="15"/>
  <c r="K30" i="15"/>
  <c r="C17" i="15"/>
  <c r="D17" i="15"/>
  <c r="E17" i="15"/>
  <c r="F17" i="15"/>
  <c r="G17" i="15"/>
  <c r="H17" i="15"/>
  <c r="H15" i="15"/>
  <c r="I15" i="15"/>
  <c r="C20" i="15"/>
  <c r="I17" i="15"/>
  <c r="C21" i="15"/>
  <c r="D5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C9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C5" i="15"/>
  <c r="C34" i="14"/>
  <c r="C30" i="14"/>
  <c r="D30" i="14"/>
  <c r="E30" i="14"/>
  <c r="F30" i="14"/>
  <c r="G30" i="14"/>
  <c r="H30" i="14"/>
  <c r="I30" i="14"/>
  <c r="J30" i="14"/>
  <c r="C33" i="14"/>
  <c r="L30" i="14"/>
  <c r="K30" i="14"/>
  <c r="C17" i="14"/>
  <c r="D17" i="14"/>
  <c r="E17" i="14"/>
  <c r="F17" i="14"/>
  <c r="G17" i="14"/>
  <c r="H17" i="14"/>
  <c r="H15" i="14"/>
  <c r="I15" i="14"/>
  <c r="C20" i="14"/>
  <c r="I17" i="14"/>
  <c r="C21" i="14"/>
  <c r="I5" i="14"/>
  <c r="E5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C9" i="14"/>
  <c r="S5" i="14"/>
  <c r="R5" i="14"/>
  <c r="Q5" i="14"/>
  <c r="P5" i="14"/>
  <c r="O5" i="14"/>
  <c r="N5" i="14"/>
  <c r="M5" i="14"/>
  <c r="L5" i="14"/>
  <c r="K5" i="14"/>
  <c r="J5" i="14"/>
  <c r="H5" i="14"/>
  <c r="G5" i="14"/>
  <c r="F5" i="14"/>
  <c r="D5" i="14"/>
  <c r="C5" i="14"/>
  <c r="C34" i="13"/>
  <c r="C30" i="13"/>
  <c r="D30" i="13"/>
  <c r="E30" i="13"/>
  <c r="F30" i="13"/>
  <c r="G30" i="13"/>
  <c r="H30" i="13"/>
  <c r="I30" i="13"/>
  <c r="J30" i="13"/>
  <c r="C33" i="13"/>
  <c r="L30" i="13"/>
  <c r="K30" i="13"/>
  <c r="C17" i="13"/>
  <c r="D17" i="13"/>
  <c r="E17" i="13"/>
  <c r="F17" i="13"/>
  <c r="G17" i="13"/>
  <c r="H17" i="13"/>
  <c r="H15" i="13"/>
  <c r="I15" i="13"/>
  <c r="C20" i="13"/>
  <c r="I17" i="13"/>
  <c r="C21" i="13"/>
  <c r="D5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C9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C5" i="13"/>
  <c r="C34" i="12"/>
  <c r="C30" i="12"/>
  <c r="D30" i="12"/>
  <c r="E30" i="12"/>
  <c r="F30" i="12"/>
  <c r="G30" i="12"/>
  <c r="H30" i="12"/>
  <c r="I30" i="12"/>
  <c r="J30" i="12"/>
  <c r="C33" i="12"/>
  <c r="L30" i="12"/>
  <c r="K30" i="12"/>
  <c r="C17" i="12"/>
  <c r="D17" i="12"/>
  <c r="E17" i="12"/>
  <c r="F17" i="12"/>
  <c r="G17" i="12"/>
  <c r="H17" i="12"/>
  <c r="H15" i="12"/>
  <c r="I15" i="12"/>
  <c r="C20" i="12"/>
  <c r="I17" i="12"/>
  <c r="C21" i="12"/>
  <c r="C5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C9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34" i="11"/>
  <c r="C30" i="11"/>
  <c r="D30" i="11"/>
  <c r="E30" i="11"/>
  <c r="F30" i="11"/>
  <c r="G30" i="11"/>
  <c r="H30" i="11"/>
  <c r="I30" i="11"/>
  <c r="J30" i="11"/>
  <c r="C33" i="11"/>
  <c r="L30" i="11"/>
  <c r="K30" i="11"/>
  <c r="C17" i="11"/>
  <c r="D17" i="11"/>
  <c r="E17" i="11"/>
  <c r="F17" i="11"/>
  <c r="G17" i="11"/>
  <c r="H17" i="11"/>
  <c r="H15" i="11"/>
  <c r="I15" i="11"/>
  <c r="C20" i="11"/>
  <c r="I17" i="11"/>
  <c r="C21" i="11"/>
  <c r="I5" i="11"/>
  <c r="G5" i="11"/>
  <c r="D5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C9" i="11"/>
  <c r="S5" i="11"/>
  <c r="R5" i="11"/>
  <c r="Q5" i="11"/>
  <c r="P5" i="11"/>
  <c r="O5" i="11"/>
  <c r="N5" i="11"/>
  <c r="M5" i="11"/>
  <c r="L5" i="11"/>
  <c r="K5" i="11"/>
  <c r="J5" i="11"/>
  <c r="H5" i="11"/>
  <c r="F5" i="11"/>
  <c r="E5" i="11"/>
  <c r="C5" i="11"/>
  <c r="C34" i="10"/>
  <c r="C30" i="10"/>
  <c r="D30" i="10"/>
  <c r="E30" i="10"/>
  <c r="F30" i="10"/>
  <c r="G30" i="10"/>
  <c r="H30" i="10"/>
  <c r="I30" i="10"/>
  <c r="J30" i="10"/>
  <c r="C33" i="10"/>
  <c r="L30" i="10"/>
  <c r="K30" i="10"/>
  <c r="C17" i="10"/>
  <c r="D17" i="10"/>
  <c r="E17" i="10"/>
  <c r="F17" i="10"/>
  <c r="G17" i="10"/>
  <c r="H17" i="10"/>
  <c r="H15" i="10"/>
  <c r="I15" i="10"/>
  <c r="C20" i="10"/>
  <c r="I17" i="10"/>
  <c r="C21" i="10"/>
  <c r="D5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C9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5" i="10"/>
  <c r="C34" i="9"/>
  <c r="C30" i="9"/>
  <c r="D30" i="9"/>
  <c r="E30" i="9"/>
  <c r="F30" i="9"/>
  <c r="G30" i="9"/>
  <c r="H30" i="9"/>
  <c r="I30" i="9"/>
  <c r="J30" i="9"/>
  <c r="C33" i="9"/>
  <c r="L30" i="9"/>
  <c r="K30" i="9"/>
  <c r="C17" i="9"/>
  <c r="D17" i="9"/>
  <c r="E17" i="9"/>
  <c r="F17" i="9"/>
  <c r="G17" i="9"/>
  <c r="H17" i="9"/>
  <c r="H15" i="9"/>
  <c r="I15" i="9"/>
  <c r="C20" i="9"/>
  <c r="I17" i="9"/>
  <c r="C21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C9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C34" i="8"/>
  <c r="C30" i="8"/>
  <c r="D30" i="8"/>
  <c r="E30" i="8"/>
  <c r="F30" i="8"/>
  <c r="G30" i="8"/>
  <c r="H30" i="8"/>
  <c r="I30" i="8"/>
  <c r="J30" i="8"/>
  <c r="C33" i="8"/>
  <c r="L30" i="8"/>
  <c r="K30" i="8"/>
  <c r="C17" i="8"/>
  <c r="D17" i="8"/>
  <c r="E17" i="8"/>
  <c r="F17" i="8"/>
  <c r="G17" i="8"/>
  <c r="H17" i="8"/>
  <c r="H15" i="8"/>
  <c r="I15" i="8"/>
  <c r="C20" i="8"/>
  <c r="I17" i="8"/>
  <c r="C21" i="8"/>
  <c r="E5" i="8"/>
  <c r="C5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C9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5" i="8"/>
  <c r="C34" i="7"/>
  <c r="C30" i="7"/>
  <c r="D30" i="7"/>
  <c r="E30" i="7"/>
  <c r="F30" i="7"/>
  <c r="G30" i="7"/>
  <c r="H30" i="7"/>
  <c r="I30" i="7"/>
  <c r="J30" i="7"/>
  <c r="C33" i="7"/>
  <c r="L30" i="7"/>
  <c r="K30" i="7"/>
  <c r="C17" i="7"/>
  <c r="D17" i="7"/>
  <c r="E17" i="7"/>
  <c r="F17" i="7"/>
  <c r="G17" i="7"/>
  <c r="H17" i="7"/>
  <c r="H15" i="7"/>
  <c r="I15" i="7"/>
  <c r="C20" i="7"/>
  <c r="I17" i="7"/>
  <c r="C21" i="7"/>
  <c r="C5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C9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34" i="6"/>
  <c r="C30" i="6"/>
  <c r="D30" i="6"/>
  <c r="E30" i="6"/>
  <c r="F30" i="6"/>
  <c r="G30" i="6"/>
  <c r="H30" i="6"/>
  <c r="I30" i="6"/>
  <c r="J30" i="6"/>
  <c r="C33" i="6"/>
  <c r="L30" i="6"/>
  <c r="K30" i="6"/>
  <c r="C17" i="6"/>
  <c r="D17" i="6"/>
  <c r="E17" i="6"/>
  <c r="F17" i="6"/>
  <c r="G17" i="6"/>
  <c r="H17" i="6"/>
  <c r="H15" i="6"/>
  <c r="I15" i="6"/>
  <c r="C20" i="6"/>
  <c r="I17" i="6"/>
  <c r="C21" i="6"/>
  <c r="E5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C9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D5" i="6"/>
  <c r="C5" i="6"/>
  <c r="C34" i="5"/>
  <c r="C30" i="5"/>
  <c r="D30" i="5"/>
  <c r="E30" i="5"/>
  <c r="F30" i="5"/>
  <c r="G30" i="5"/>
  <c r="H30" i="5"/>
  <c r="I30" i="5"/>
  <c r="J30" i="5"/>
  <c r="C33" i="5"/>
  <c r="L30" i="5"/>
  <c r="K30" i="5"/>
  <c r="C17" i="5"/>
  <c r="D17" i="5"/>
  <c r="E17" i="5"/>
  <c r="F17" i="5"/>
  <c r="G17" i="5"/>
  <c r="H17" i="5"/>
  <c r="H15" i="5"/>
  <c r="I15" i="5"/>
  <c r="C20" i="5"/>
  <c r="I17" i="5"/>
  <c r="C21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C9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C34" i="4"/>
  <c r="C30" i="4"/>
  <c r="D30" i="4"/>
  <c r="E30" i="4"/>
  <c r="F30" i="4"/>
  <c r="G30" i="4"/>
  <c r="H30" i="4"/>
  <c r="I30" i="4"/>
  <c r="J30" i="4"/>
  <c r="C33" i="4"/>
  <c r="L30" i="4"/>
  <c r="K30" i="4"/>
  <c r="C17" i="4"/>
  <c r="D17" i="4"/>
  <c r="E17" i="4"/>
  <c r="F17" i="4"/>
  <c r="G17" i="4"/>
  <c r="H17" i="4"/>
  <c r="H15" i="4"/>
  <c r="I15" i="4"/>
  <c r="C20" i="4"/>
  <c r="I17" i="4"/>
  <c r="C21" i="4"/>
  <c r="C5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C9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34" i="3"/>
  <c r="C30" i="3"/>
  <c r="D30" i="3"/>
  <c r="E30" i="3"/>
  <c r="F30" i="3"/>
  <c r="G30" i="3"/>
  <c r="H30" i="3"/>
  <c r="I30" i="3"/>
  <c r="J30" i="3"/>
  <c r="C33" i="3"/>
  <c r="L30" i="3"/>
  <c r="K30" i="3"/>
  <c r="C17" i="3"/>
  <c r="D17" i="3"/>
  <c r="E17" i="3"/>
  <c r="F17" i="3"/>
  <c r="G17" i="3"/>
  <c r="H17" i="3"/>
  <c r="H15" i="3"/>
  <c r="I15" i="3"/>
  <c r="C20" i="3"/>
  <c r="I17" i="3"/>
  <c r="C21" i="3"/>
  <c r="J5" i="3"/>
  <c r="H5" i="3"/>
  <c r="G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S5" i="3"/>
  <c r="R5" i="3"/>
  <c r="Q5" i="3"/>
  <c r="P5" i="3"/>
  <c r="O5" i="3"/>
  <c r="N5" i="3"/>
  <c r="M5" i="3"/>
  <c r="L5" i="3"/>
  <c r="K5" i="3"/>
  <c r="I5" i="3"/>
  <c r="F5" i="3"/>
  <c r="E5" i="3"/>
  <c r="D5" i="3"/>
  <c r="C5" i="3"/>
  <c r="C34" i="1"/>
  <c r="C30" i="1"/>
  <c r="D30" i="1"/>
  <c r="E30" i="1"/>
  <c r="F30" i="1"/>
  <c r="G30" i="1"/>
  <c r="H30" i="1"/>
  <c r="I30" i="1"/>
  <c r="J30" i="1"/>
  <c r="C33" i="1"/>
  <c r="L30" i="1"/>
  <c r="K30" i="1"/>
  <c r="C17" i="1"/>
  <c r="D17" i="1"/>
  <c r="E17" i="1"/>
  <c r="F17" i="1"/>
  <c r="G17" i="1"/>
  <c r="H17" i="1"/>
  <c r="H15" i="1"/>
  <c r="I15" i="1"/>
  <c r="C20" i="1"/>
  <c r="I17" i="1"/>
  <c r="C2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<sst xmlns="http://schemas.openxmlformats.org/spreadsheetml/2006/main" count="2658" uniqueCount="403">
  <si>
    <t>Code</t>
  </si>
  <si>
    <t>Point intercept</t>
  </si>
  <si>
    <t>Latin Name</t>
  </si>
  <si>
    <t>Common Name</t>
  </si>
  <si>
    <t>Trees</t>
  </si>
  <si>
    <t>ABGR</t>
  </si>
  <si>
    <t>Abies grandis</t>
  </si>
  <si>
    <t>Grand fir</t>
  </si>
  <si>
    <t>ACMA</t>
  </si>
  <si>
    <t>Acer macrophyllum</t>
  </si>
  <si>
    <t>Bigleaf maple</t>
  </si>
  <si>
    <t>AEHI</t>
  </si>
  <si>
    <t>Species Code:</t>
  </si>
  <si>
    <t>Aesculus hippocastanum</t>
  </si>
  <si>
    <t>Horse chestnut</t>
  </si>
  <si>
    <t>ALRU</t>
  </si>
  <si>
    <t>Alnus rubra</t>
  </si>
  <si>
    <t>Red alder</t>
  </si>
  <si>
    <t>CONU</t>
  </si>
  <si>
    <t>Cornus nuttalii</t>
  </si>
  <si>
    <t>Pacific dogwood</t>
  </si>
  <si>
    <t>CRMO</t>
  </si>
  <si>
    <t>Crataegus monogyna</t>
  </si>
  <si>
    <t>European hawthorn</t>
  </si>
  <si>
    <t>FRLA</t>
  </si>
  <si>
    <t>Fraxinus latifolia</t>
  </si>
  <si>
    <t>MANE</t>
  </si>
  <si>
    <t>ACCI</t>
  </si>
  <si>
    <t>Oregon ash</t>
  </si>
  <si>
    <t>ILAQ</t>
  </si>
  <si>
    <t>Ilex aquifolium</t>
  </si>
  <si>
    <t>English holly</t>
  </si>
  <si>
    <t>PIPO</t>
  </si>
  <si>
    <t>ordeb</t>
  </si>
  <si>
    <t>Pinus ponderosa</t>
  </si>
  <si>
    <t>W.V. ponderosa pine</t>
  </si>
  <si>
    <t>HYTE</t>
  </si>
  <si>
    <t>POTR</t>
  </si>
  <si>
    <t>Populus trichocarpa</t>
  </si>
  <si>
    <t>Black cottonwood</t>
  </si>
  <si>
    <t>PRAV</t>
  </si>
  <si>
    <t>Prunus avium</t>
  </si>
  <si>
    <t>Sweet Cherry</t>
  </si>
  <si>
    <t>PREM</t>
  </si>
  <si>
    <t>HEHI</t>
  </si>
  <si>
    <t>Prunus emarginata</t>
  </si>
  <si>
    <t>Bitter cherry</t>
  </si>
  <si>
    <t>PRLA</t>
  </si>
  <si>
    <t>Prunus laurocerasus</t>
  </si>
  <si>
    <t>GAAP</t>
  </si>
  <si>
    <t>HEHE</t>
  </si>
  <si>
    <t>English laurel</t>
  </si>
  <si>
    <t>Hits:</t>
  </si>
  <si>
    <t>PRVI</t>
  </si>
  <si>
    <t>Prunus virginiana</t>
  </si>
  <si>
    <t>Western chokecherry</t>
  </si>
  <si>
    <t>PSME</t>
  </si>
  <si>
    <t>Pseudotsuga menziesii</t>
  </si>
  <si>
    <t>Douglas-fir</t>
  </si>
  <si>
    <t>QUGA</t>
  </si>
  <si>
    <t>Quercus garryana</t>
  </si>
  <si>
    <t>Oregon oak</t>
  </si>
  <si>
    <t>RHPU</t>
  </si>
  <si>
    <t>Rhamnus purshiana</t>
  </si>
  <si>
    <t>Cascara</t>
  </si>
  <si>
    <t>SOAU</t>
  </si>
  <si>
    <t>Sorbus aucuparia</t>
  </si>
  <si>
    <t>European Mountain Ash</t>
  </si>
  <si>
    <t>TABR</t>
  </si>
  <si>
    <t>Taxus brevifolia</t>
  </si>
  <si>
    <t>Pacific Yew</t>
  </si>
  <si>
    <t>THPL</t>
  </si>
  <si>
    <t>Thuja plicata</t>
  </si>
  <si>
    <t>Western redcedar</t>
  </si>
  <si>
    <t>TSHE</t>
  </si>
  <si>
    <t>Tsuga heterophylla</t>
  </si>
  <si>
    <t>Western hemlock</t>
  </si>
  <si>
    <t>Shrubs</t>
  </si>
  <si>
    <t>% coverage:</t>
  </si>
  <si>
    <t>Acer circinatum</t>
  </si>
  <si>
    <t>vine maple</t>
  </si>
  <si>
    <t>AMAL</t>
  </si>
  <si>
    <t>Amelanchier alnifolia</t>
  </si>
  <si>
    <t>serviceberry</t>
  </si>
  <si>
    <t>CESA</t>
  </si>
  <si>
    <t>Ceanothus sanguineus</t>
  </si>
  <si>
    <t>Oregon tea tree</t>
  </si>
  <si>
    <t>CEVE</t>
  </si>
  <si>
    <t>Ceanothus velutinus</t>
  </si>
  <si>
    <t>mountain balm</t>
  </si>
  <si>
    <t>COST</t>
  </si>
  <si>
    <t>Cornus stolonifera</t>
  </si>
  <si>
    <t>red-osier dogwood</t>
  </si>
  <si>
    <t>COCO</t>
  </si>
  <si>
    <t>Corylus cornuta</t>
  </si>
  <si>
    <t>beaked hazelnut</t>
  </si>
  <si>
    <t>CRDO</t>
  </si>
  <si>
    <t>Crataegus douglasii</t>
  </si>
  <si>
    <t>black hawthorn</t>
  </si>
  <si>
    <t>DALA</t>
  </si>
  <si>
    <t>Daphne laureola</t>
  </si>
  <si>
    <t>Spurge laurel</t>
  </si>
  <si>
    <t>EUOC</t>
  </si>
  <si>
    <t>Euonymus occidentalis</t>
  </si>
  <si>
    <t>Western wahoo</t>
  </si>
  <si>
    <t>GASH</t>
  </si>
  <si>
    <t>Gaultheria shallon</t>
  </si>
  <si>
    <t>salal</t>
  </si>
  <si>
    <t>HODI</t>
  </si>
  <si>
    <t>Holodiscus discolor</t>
  </si>
  <si>
    <t>oceanspray</t>
  </si>
  <si>
    <t>LOIN</t>
  </si>
  <si>
    <t>Lonicera involucrata</t>
  </si>
  <si>
    <t>black twinberry</t>
  </si>
  <si>
    <t>MAAQ</t>
  </si>
  <si>
    <t>Mahonia aquifolium</t>
  </si>
  <si>
    <t>tall Oregon grape</t>
  </si>
  <si>
    <t>Mahonia nervosa</t>
  </si>
  <si>
    <t>low Oregon grape</t>
  </si>
  <si>
    <t>MAFU</t>
  </si>
  <si>
    <t>Malus fusca</t>
  </si>
  <si>
    <t>Summary Data</t>
  </si>
  <si>
    <t>pacific crab apple</t>
  </si>
  <si>
    <t>OECE</t>
  </si>
  <si>
    <t>Oemleria cerasiformis</t>
  </si>
  <si>
    <t>indian plum</t>
  </si>
  <si>
    <t>PHLE</t>
  </si>
  <si>
    <t>Philadelphus lewisii</t>
  </si>
  <si>
    <t>mock-orange</t>
  </si>
  <si>
    <t>PHCA</t>
  </si>
  <si>
    <t>Physocarpus capitatus</t>
  </si>
  <si>
    <t>Pacific ninebark</t>
  </si>
  <si>
    <t>PRLU</t>
  </si>
  <si>
    <t>Prunus lusitanica</t>
  </si>
  <si>
    <t>Portugal laurel</t>
  </si>
  <si>
    <t>RISA</t>
  </si>
  <si>
    <t>Ribes sanguineum</t>
  </si>
  <si>
    <t>red flowering currant</t>
  </si>
  <si>
    <t>ROGY</t>
  </si>
  <si>
    <t>Rosa gymnocarpa</t>
  </si>
  <si>
    <t>baldhip rose</t>
  </si>
  <si>
    <t>RONU</t>
  </si>
  <si>
    <t>Rosa nutkana</t>
  </si>
  <si>
    <t>nootka rose</t>
  </si>
  <si>
    <t>ROPI</t>
  </si>
  <si>
    <t>Rosa pisocarpa</t>
  </si>
  <si>
    <t>clustered wild rose</t>
  </si>
  <si>
    <t>RULE</t>
  </si>
  <si>
    <t>Rubus leucodermis</t>
  </si>
  <si>
    <t>blackcap</t>
  </si>
  <si>
    <t>RUPA</t>
  </si>
  <si>
    <t>Rubus parviflorus</t>
  </si>
  <si>
    <t>thimbleberry</t>
  </si>
  <si>
    <t>RUSP</t>
  </si>
  <si>
    <t>Rubus spectabilis</t>
  </si>
  <si>
    <t>salmonberry</t>
  </si>
  <si>
    <t>SALA</t>
  </si>
  <si>
    <t>Salix lassiandra</t>
  </si>
  <si>
    <t>Pacific Willow</t>
  </si>
  <si>
    <t>SAPI</t>
  </si>
  <si>
    <t>Salix piperi</t>
  </si>
  <si>
    <t>Piper’s willow</t>
  </si>
  <si>
    <t>SASC</t>
  </si>
  <si>
    <t>Salix scouleriana</t>
  </si>
  <si>
    <t>Scouler’s Willow</t>
  </si>
  <si>
    <t>SASI</t>
  </si>
  <si>
    <t>Salix sitchensis</t>
  </si>
  <si>
    <t>Sitka Willow</t>
  </si>
  <si>
    <t>SACA</t>
  </si>
  <si>
    <t>Sambucus caerulea</t>
  </si>
  <si>
    <t>blue elderberry</t>
  </si>
  <si>
    <t>SARA</t>
  </si>
  <si>
    <t>Sambucus racemosa</t>
  </si>
  <si>
    <t>red elderberry</t>
  </si>
  <si>
    <t>SPDO</t>
  </si>
  <si>
    <t>Spirea douglasii</t>
  </si>
  <si>
    <t>hardhack spirea</t>
  </si>
  <si>
    <t>SYAL</t>
  </si>
  <si>
    <t>Symphoricarpus albus</t>
  </si>
  <si>
    <t>snowberry</t>
  </si>
  <si>
    <t>VAPA</t>
  </si>
  <si>
    <t>Vaccinium parvifolium</t>
  </si>
  <si>
    <t>Red Huckleberry</t>
  </si>
  <si>
    <t>VIEL</t>
  </si>
  <si>
    <t>Viburnum ellipticum</t>
  </si>
  <si>
    <t>Oval-leaved viburnum</t>
  </si>
  <si>
    <t>Forb, Fern, Graminoid</t>
  </si>
  <si>
    <t>ACTR</t>
  </si>
  <si>
    <t>Achlys triphylla</t>
  </si>
  <si>
    <t>Vanilla Leaf</t>
  </si>
  <si>
    <t>Forb</t>
  </si>
  <si>
    <t>ACRU</t>
  </si>
  <si>
    <t>Actaea rubra</t>
  </si>
  <si>
    <t>Baneberry</t>
  </si>
  <si>
    <t>ADBI</t>
  </si>
  <si>
    <t>Adenocaulon bicolor</t>
  </si>
  <si>
    <t>Pathfinder</t>
  </si>
  <si>
    <t>ADPE</t>
  </si>
  <si>
    <t>Adiantum pedatum</t>
  </si>
  <si>
    <t>Maidenhair Fern</t>
  </si>
  <si>
    <t>Fern</t>
  </si>
  <si>
    <t>ALPE</t>
  </si>
  <si>
    <t>Alliaria petiolata</t>
  </si>
  <si>
    <t>Garlic mustard</t>
  </si>
  <si>
    <t>ARDI</t>
  </si>
  <si>
    <t>Aruncus dioicus</t>
  </si>
  <si>
    <t>Goat’sbeard</t>
  </si>
  <si>
    <t>ASCA</t>
  </si>
  <si>
    <t>Asarum caudatum</t>
  </si>
  <si>
    <t>Wild Ginger</t>
  </si>
  <si>
    <t>ATFI</t>
  </si>
  <si>
    <t>Athyrium felix-femina</t>
  </si>
  <si>
    <t>Lady Fern</t>
  </si>
  <si>
    <t>BRSY</t>
  </si>
  <si>
    <t>Brachypodium sylvaticum</t>
  </si>
  <si>
    <t>False brome</t>
  </si>
  <si>
    <t>Grass</t>
  </si>
  <si>
    <t>CAHE</t>
  </si>
  <si>
    <t>Carex hendersonii</t>
  </si>
  <si>
    <t>Timber Sedge</t>
  </si>
  <si>
    <t>Sedge</t>
  </si>
  <si>
    <t>CALE</t>
  </si>
  <si>
    <t>Carex leptopoda</t>
  </si>
  <si>
    <t>CIAL</t>
  </si>
  <si>
    <t xml:space="preserve">Circaea alpina </t>
  </si>
  <si>
    <t>Enchanter’s Nigthshade</t>
  </si>
  <si>
    <t>THISTLE</t>
  </si>
  <si>
    <t>Cirsium arvense/vulgare</t>
  </si>
  <si>
    <t>Canada/bull thistle</t>
  </si>
  <si>
    <t>CLPE</t>
  </si>
  <si>
    <t>Claytonia perfoliata</t>
  </si>
  <si>
    <t>Miner’s Lettuce</t>
  </si>
  <si>
    <t>CLVI</t>
  </si>
  <si>
    <t>Clematis vitalba</t>
  </si>
  <si>
    <t>Traveler’s joy</t>
  </si>
  <si>
    <t>COML</t>
  </si>
  <si>
    <t>Conium maculatum</t>
  </si>
  <si>
    <t>Poison hemlock</t>
  </si>
  <si>
    <t>COVU</t>
  </si>
  <si>
    <t>Convolvulvus spp.</t>
  </si>
  <si>
    <t>Field/Hedge bindweed</t>
  </si>
  <si>
    <t>CYSC</t>
  </si>
  <si>
    <t>Cytisus scoparius</t>
  </si>
  <si>
    <t>Scots broom</t>
  </si>
  <si>
    <t>DISY</t>
  </si>
  <si>
    <t>Dipsacus sylvestris</t>
  </si>
  <si>
    <t>Common teasel</t>
  </si>
  <si>
    <t>DREX</t>
  </si>
  <si>
    <t>Dryopteris expansa</t>
  </si>
  <si>
    <t>Spiny wood fern</t>
  </si>
  <si>
    <t>FRVE</t>
  </si>
  <si>
    <t>Fragaria vesca</t>
  </si>
  <si>
    <t>Woodland Strawberry</t>
  </si>
  <si>
    <t>GEMA</t>
  </si>
  <si>
    <t>Geum macrophyllum</t>
  </si>
  <si>
    <t>Big Leaf Avens</t>
  </si>
  <si>
    <t>Hedera helix</t>
  </si>
  <si>
    <t>English ivy</t>
  </si>
  <si>
    <t>Hedera hibernica</t>
  </si>
  <si>
    <t>Irish Ivy</t>
  </si>
  <si>
    <t>HEMA</t>
  </si>
  <si>
    <t>Hesperis matronalis</t>
  </si>
  <si>
    <t>Dame’s Rocket</t>
  </si>
  <si>
    <t>Hydrophyllum tenuipes</t>
  </si>
  <si>
    <t>Pacific Waterleaf</t>
  </si>
  <si>
    <t>IRPS</t>
  </si>
  <si>
    <t>Iris pseudacorus</t>
  </si>
  <si>
    <t>Yellow flag iris</t>
  </si>
  <si>
    <t>LYSA</t>
  </si>
  <si>
    <t>Lythrum salicaria</t>
  </si>
  <si>
    <t>Purple loosestrife</t>
  </si>
  <si>
    <t>MARA</t>
  </si>
  <si>
    <t>Maianthemum racemosum</t>
  </si>
  <si>
    <t>False Solomon's Seal</t>
  </si>
  <si>
    <t>MAST</t>
  </si>
  <si>
    <t>Maianthemum stellatum</t>
  </si>
  <si>
    <t>Star False Solomon's Seal</t>
  </si>
  <si>
    <t>MOMA</t>
  </si>
  <si>
    <t>Moehringia macrophylla</t>
  </si>
  <si>
    <t>Big-Leaved Sandwort</t>
  </si>
  <si>
    <t>OSCH</t>
  </si>
  <si>
    <t>Osmorhiza chilensis</t>
  </si>
  <si>
    <t>Mountain Sweet Cicely</t>
  </si>
  <si>
    <t>PEPA</t>
  </si>
  <si>
    <t>Petasites palmatus</t>
  </si>
  <si>
    <t>Palmate Coltsfoot</t>
  </si>
  <si>
    <t>PHAR</t>
  </si>
  <si>
    <t>Phalaris arundinacea</t>
  </si>
  <si>
    <t>Reed canarygrass</t>
  </si>
  <si>
    <t>POCU</t>
  </si>
  <si>
    <t>Polygonum cuspidatum</t>
  </si>
  <si>
    <t xml:space="preserve">Japanese knotweed </t>
  </si>
  <si>
    <t>POMU</t>
  </si>
  <si>
    <t xml:space="preserve">Polystichum munitum </t>
  </si>
  <si>
    <t>Western Sword Fern</t>
  </si>
  <si>
    <t>PRHO</t>
  </si>
  <si>
    <t>Prosartes hookeri</t>
  </si>
  <si>
    <t>Hooker's fairy bell</t>
  </si>
  <si>
    <t>PTAQ</t>
  </si>
  <si>
    <t>Pteridium aquilinum</t>
  </si>
  <si>
    <t>Western Bracken Fern</t>
  </si>
  <si>
    <t>ROMU</t>
  </si>
  <si>
    <t>Rosa multiflora</t>
  </si>
  <si>
    <t>Multiflora rose</t>
  </si>
  <si>
    <t>RUAR</t>
  </si>
  <si>
    <t>Rubus armeniacus</t>
  </si>
  <si>
    <t xml:space="preserve">Armenian blackberry </t>
  </si>
  <si>
    <t>RULA</t>
  </si>
  <si>
    <t>Rubus laciniatus</t>
  </si>
  <si>
    <t>Evergreen Blackberry</t>
  </si>
  <si>
    <t>RUUR</t>
  </si>
  <si>
    <t xml:space="preserve">Rubus ursinus is </t>
  </si>
  <si>
    <t>Trailing blackberry</t>
  </si>
  <si>
    <t>invasive index:</t>
  </si>
  <si>
    <t>SCCA</t>
  </si>
  <si>
    <t>Scrophularia Californica</t>
  </si>
  <si>
    <t>California Figwort</t>
  </si>
  <si>
    <t>SODU</t>
  </si>
  <si>
    <t>Solanum dulcamara</t>
  </si>
  <si>
    <t>Bittersweet nightshade</t>
  </si>
  <si>
    <t>STCO</t>
  </si>
  <si>
    <t>Stachys cooleyae</t>
  </si>
  <si>
    <t>Cooley’s Hedge-Nettle</t>
  </si>
  <si>
    <t>STLA</t>
  </si>
  <si>
    <t xml:space="preserve">Streptopus lanceolatus </t>
  </si>
  <si>
    <t>Twisted Stalk</t>
  </si>
  <si>
    <t>TEGR</t>
  </si>
  <si>
    <t>Tellima grandiflora</t>
  </si>
  <si>
    <t>Fringe cup</t>
  </si>
  <si>
    <t>TITR</t>
  </si>
  <si>
    <t>Tiarella trifoliata</t>
  </si>
  <si>
    <t>Foam Flower</t>
  </si>
  <si>
    <t>TOME</t>
  </si>
  <si>
    <t>Tolmiea menziesii</t>
  </si>
  <si>
    <t>Piggy back</t>
  </si>
  <si>
    <t>Zig Zag</t>
  </si>
  <si>
    <t>TROV</t>
  </si>
  <si>
    <t xml:space="preserve">Trillium ovatum </t>
  </si>
  <si>
    <t>Pacific Trillium</t>
  </si>
  <si>
    <t>URDI</t>
  </si>
  <si>
    <t>Urtica dioica</t>
  </si>
  <si>
    <t xml:space="preserve">Stinging nettle </t>
  </si>
  <si>
    <t>VAHE</t>
  </si>
  <si>
    <t xml:space="preserve">Vancouveria hexandra </t>
  </si>
  <si>
    <t>White inside-out flower</t>
  </si>
  <si>
    <t>VIST</t>
  </si>
  <si>
    <t>Vicia sativa</t>
  </si>
  <si>
    <t>Common Vetch</t>
  </si>
  <si>
    <t>VINCA</t>
  </si>
  <si>
    <t>Vinca major/minor</t>
  </si>
  <si>
    <t xml:space="preserve">Large/small leaf periwinkle </t>
  </si>
  <si>
    <t>Rare Plants</t>
  </si>
  <si>
    <t>average</t>
  </si>
  <si>
    <t>Dist. (ft):</t>
  </si>
  <si>
    <t>Diam. (in):</t>
  </si>
  <si>
    <t>Basal Area:</t>
  </si>
  <si>
    <t>Trees per acre:</t>
  </si>
  <si>
    <t>Basal area per acre (ft^2):</t>
  </si>
  <si>
    <t>Coarse Wood</t>
  </si>
  <si>
    <t>E</t>
  </si>
  <si>
    <t>Length (ft):</t>
  </si>
  <si>
    <t>small diameter (in):</t>
  </si>
  <si>
    <t>large diameter (in):</t>
  </si>
  <si>
    <t>Decay Class:</t>
  </si>
  <si>
    <t>C-2</t>
  </si>
  <si>
    <t>Volume (ft^3):</t>
  </si>
  <si>
    <t>SOIL</t>
  </si>
  <si>
    <t>Total Volume:</t>
  </si>
  <si>
    <t>Count:</t>
  </si>
  <si>
    <t>morningglory</t>
  </si>
  <si>
    <t>furygrass</t>
  </si>
  <si>
    <t>groundgrass</t>
  </si>
  <si>
    <t>geum</t>
  </si>
  <si>
    <t>orgdeb</t>
  </si>
  <si>
    <t>RUOB</t>
  </si>
  <si>
    <t>smoothgrass</t>
  </si>
  <si>
    <t>wheat</t>
  </si>
  <si>
    <t>snag</t>
  </si>
  <si>
    <t>ORDEB</t>
  </si>
  <si>
    <t>N</t>
  </si>
  <si>
    <t>poisonoak</t>
  </si>
  <si>
    <t>can't continue due to poison oak</t>
  </si>
  <si>
    <t>INORDEB</t>
  </si>
  <si>
    <t>NORTH</t>
  </si>
  <si>
    <t>VIGL</t>
  </si>
  <si>
    <t>GAAB</t>
  </si>
  <si>
    <t>SALAL</t>
  </si>
  <si>
    <t>SNAG</t>
  </si>
  <si>
    <t>N'</t>
  </si>
  <si>
    <t>E'</t>
  </si>
  <si>
    <t>C-3</t>
  </si>
  <si>
    <t>EAST</t>
  </si>
  <si>
    <t>GRASS</t>
  </si>
  <si>
    <t>SEDGE</t>
  </si>
  <si>
    <t>W</t>
  </si>
  <si>
    <t>WEST TRANSECT DIRECTION</t>
  </si>
  <si>
    <t>PSHE</t>
  </si>
  <si>
    <t>GERO</t>
  </si>
  <si>
    <t>*WESTWARD*</t>
  </si>
  <si>
    <t>#</t>
  </si>
  <si>
    <t>LACO</t>
  </si>
  <si>
    <t>COSE</t>
  </si>
  <si>
    <t>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</si>
</sst>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A61C00"/>
      <name val="Arial"/>
    </font>
    <font>
      <sz val="10"/>
      <color rgb="FFA61C00"/>
      <name val="Arial"/>
    </font>
    <font>
      <b/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FFE4"/>
        <bgColor rgb="FFFCFFE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0F4FF"/>
        <bgColor rgb="FFF0F4FF"/>
      </patternFill>
    </fill>
    <fill>
      <patternFill patternType="solid">
        <fgColor rgb="FFEAFFEA"/>
        <bgColor rgb="FFEAFFEA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/>
    <xf numFmtId="0" fontId="2" fillId="4" borderId="0" xfId="0" applyFont="1" applyFill="1" applyAlignment="1"/>
    <xf numFmtId="0" fontId="2" fillId="5" borderId="0" xfId="0" applyFont="1" applyFill="1" applyAlignment="1"/>
    <xf numFmtId="0" fontId="4" fillId="4" borderId="0" xfId="0" applyFont="1" applyFill="1" applyAlignment="1"/>
    <xf numFmtId="0" fontId="2" fillId="3" borderId="0" xfId="0" applyFont="1" applyFill="1" applyAlignment="1">
      <alignment horizontal="right"/>
    </xf>
    <xf numFmtId="0" fontId="4" fillId="5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5" fillId="4" borderId="0" xfId="0" applyFont="1" applyFill="1" applyAlignment="1"/>
    <xf numFmtId="0" fontId="2" fillId="6" borderId="0" xfId="0" applyFont="1" applyFill="1" applyAlignment="1"/>
    <xf numFmtId="0" fontId="3" fillId="0" borderId="1" xfId="0" applyFont="1" applyBorder="1" applyAlignment="1"/>
    <xf numFmtId="0" fontId="2" fillId="4" borderId="1" xfId="0" applyFont="1" applyFill="1" applyBorder="1" applyAlignment="1"/>
    <xf numFmtId="10" fontId="2" fillId="3" borderId="0" xfId="0" applyNumberFormat="1" applyFont="1" applyFill="1" applyAlignment="1"/>
    <xf numFmtId="0" fontId="4" fillId="0" borderId="0" xfId="0" applyFont="1" applyAlignment="1"/>
    <xf numFmtId="0" fontId="1" fillId="3" borderId="0" xfId="0" applyFont="1" applyFill="1" applyAlignment="1"/>
    <xf numFmtId="0" fontId="5" fillId="5" borderId="0" xfId="0" applyFont="1" applyFill="1" applyAlignment="1"/>
    <xf numFmtId="0" fontId="2" fillId="2" borderId="0" xfId="0" applyFont="1" applyFill="1" applyAlignment="1">
      <alignment horizontal="right"/>
    </xf>
    <xf numFmtId="0" fontId="6" fillId="0" borderId="1" xfId="0" applyFont="1" applyBorder="1" applyAlignment="1"/>
    <xf numFmtId="10" fontId="2" fillId="2" borderId="0" xfId="0" applyNumberFormat="1" applyFont="1" applyFill="1" applyAlignment="1"/>
    <xf numFmtId="0" fontId="2" fillId="4" borderId="0" xfId="0" applyFont="1" applyFill="1"/>
    <xf numFmtId="0" fontId="1" fillId="7" borderId="0" xfId="0" applyFont="1" applyFill="1" applyAlignment="1"/>
    <xf numFmtId="0" fontId="2" fillId="7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2" fillId="8" borderId="0" xfId="0" applyFont="1" applyFill="1" applyAlignment="1"/>
    <xf numFmtId="0" fontId="2" fillId="8" borderId="0" xfId="0" applyFont="1" applyFill="1"/>
    <xf numFmtId="2" fontId="2" fillId="8" borderId="0" xfId="0" applyNumberFormat="1" applyFont="1" applyFill="1" applyAlignment="1"/>
    <xf numFmtId="2" fontId="2" fillId="8" borderId="0" xfId="0" applyNumberFormat="1" applyFont="1" applyFill="1"/>
    <xf numFmtId="0" fontId="1" fillId="8" borderId="0" xfId="0" applyFont="1" applyFill="1" applyAlignment="1"/>
    <xf numFmtId="0" fontId="2" fillId="7" borderId="0" xfId="0" applyFont="1" applyFill="1" applyAlignment="1">
      <alignment horizontal="right"/>
    </xf>
    <xf numFmtId="2" fontId="2" fillId="7" borderId="0" xfId="0" applyNumberFormat="1" applyFont="1" applyFill="1" applyAlignment="1"/>
    <xf numFmtId="0" fontId="1" fillId="4" borderId="0" xfId="0" applyFont="1" applyFill="1" applyAlignment="1"/>
    <xf numFmtId="0" fontId="2" fillId="9" borderId="0" xfId="0" applyFont="1" applyFill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2" fontId="2" fillId="9" borderId="0" xfId="0" applyNumberFormat="1" applyFont="1" applyFill="1" applyAlignment="1"/>
    <xf numFmtId="0" fontId="1" fillId="9" borderId="0" xfId="0" applyFont="1" applyFill="1" applyAlignment="1"/>
    <xf numFmtId="0" fontId="2" fillId="4" borderId="0" xfId="0" applyFont="1" applyFill="1" applyAlignment="1">
      <alignment horizontal="right"/>
    </xf>
    <xf numFmtId="2" fontId="2" fillId="4" borderId="0" xfId="0" applyNumberFormat="1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</cellXfs>
  <cellStyles count="1">
    <cellStyle name="Normal" xfId="0" builtinId="0"/>
  </cellStyles>
  <dxfs count="189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theme" Target="theme/theme1.xml"/><Relationship Id="rId64" Type="http://schemas.openxmlformats.org/officeDocument/2006/relationships/styles" Target="styles.xml"/><Relationship Id="rId65" Type="http://schemas.openxmlformats.org/officeDocument/2006/relationships/sharedStrings" Target="sharedStrings.xml"/><Relationship Id="rId66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/>
      <c r="D3" s="12"/>
      <c r="E3" s="12"/>
      <c r="F3" s="13"/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</v>
      </c>
      <c r="D5" s="18">
        <f t="shared" si="0"/>
        <v>0</v>
      </c>
      <c r="E5" s="18">
        <f t="shared" si="0"/>
        <v>0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/>
      <c r="D14" s="30"/>
      <c r="E14" s="30"/>
      <c r="F14" s="30"/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/>
      <c r="D15" s="30"/>
      <c r="E15" s="30"/>
      <c r="F15" s="30"/>
      <c r="G15" s="30"/>
      <c r="H15" s="30" t="e">
        <f>AVERAGE(C15:G15)</f>
        <v>#DIV/0!</v>
      </c>
      <c r="I15" s="30" t="e">
        <f>H15*H15</f>
        <v>#DIV/0!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/>
      <c r="D16" s="30"/>
      <c r="E16" s="30"/>
      <c r="F16" s="30"/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0</v>
      </c>
      <c r="D17" s="32">
        <f t="shared" si="2"/>
        <v>0</v>
      </c>
      <c r="E17" s="32">
        <f t="shared" si="2"/>
        <v>0</v>
      </c>
      <c r="F17" s="32">
        <f t="shared" si="2"/>
        <v>0</v>
      </c>
      <c r="G17" s="32">
        <f t="shared" si="2"/>
        <v>0</v>
      </c>
      <c r="H17" s="33">
        <f>AVERAGE(C17:G17)</f>
        <v>0</v>
      </c>
      <c r="I17" s="30" t="e">
        <f>H17*C20</f>
        <v>#DIV/0!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 t="e">
        <f>43560/I15</f>
        <v>#DIV/0!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 t="e">
        <f>0.0054548*I17</f>
        <v>#DIV/0!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890" priority="1" operator="equal">
      <formula>"PRAV"</formula>
    </cfRule>
  </conditionalFormatting>
  <conditionalFormatting sqref="C14:G14">
    <cfRule type="cellIs" dxfId="1889" priority="2" operator="equal">
      <formula>"AEHI"</formula>
    </cfRule>
  </conditionalFormatting>
  <conditionalFormatting sqref="C14:G14">
    <cfRule type="cellIs" dxfId="1888" priority="3" operator="equal">
      <formula>"CRMO"</formula>
    </cfRule>
  </conditionalFormatting>
  <conditionalFormatting sqref="C14:G14">
    <cfRule type="cellIs" dxfId="1887" priority="4" operator="equal">
      <formula>"ILAQ"</formula>
    </cfRule>
  </conditionalFormatting>
  <conditionalFormatting sqref="C14:G14">
    <cfRule type="cellIs" dxfId="1886" priority="5" operator="equal">
      <formula>"PRLA"</formula>
    </cfRule>
  </conditionalFormatting>
  <conditionalFormatting sqref="C14:G14">
    <cfRule type="cellIs" dxfId="1885" priority="6" operator="equal">
      <formula>"SOAU"</formula>
    </cfRule>
  </conditionalFormatting>
  <conditionalFormatting sqref="C3:S3">
    <cfRule type="cellIs" dxfId="1884" priority="7" operator="equal">
      <formula>"DALA"</formula>
    </cfRule>
  </conditionalFormatting>
  <conditionalFormatting sqref="C3:S3">
    <cfRule type="cellIs" dxfId="1883" priority="8" operator="equal">
      <formula>"ILAQ"</formula>
    </cfRule>
  </conditionalFormatting>
  <conditionalFormatting sqref="C3:S3">
    <cfRule type="cellIs" dxfId="1882" priority="9" operator="equal">
      <formula>"PRLA"</formula>
    </cfRule>
  </conditionalFormatting>
  <conditionalFormatting sqref="C3:S3">
    <cfRule type="cellIs" dxfId="1881" priority="10" operator="equal">
      <formula>"PRLU"</formula>
    </cfRule>
  </conditionalFormatting>
  <conditionalFormatting sqref="C3:S3">
    <cfRule type="cellIs" dxfId="1880" priority="11" operator="equal">
      <formula>"ALPE"</formula>
    </cfRule>
  </conditionalFormatting>
  <conditionalFormatting sqref="C3:S3">
    <cfRule type="cellIs" dxfId="1879" priority="12" operator="equal">
      <formula>"BRSY"</formula>
    </cfRule>
  </conditionalFormatting>
  <conditionalFormatting sqref="C3:S3">
    <cfRule type="cellIs" dxfId="1878" priority="13" operator="equal">
      <formula>"THISTLE"</formula>
    </cfRule>
  </conditionalFormatting>
  <conditionalFormatting sqref="C3:S3">
    <cfRule type="cellIs" dxfId="1877" priority="14" operator="equal">
      <formula>"CLVI"</formula>
    </cfRule>
  </conditionalFormatting>
  <conditionalFormatting sqref="C3:S3">
    <cfRule type="cellIs" dxfId="1876" priority="15" operator="equal">
      <formula>"COML"</formula>
    </cfRule>
  </conditionalFormatting>
  <conditionalFormatting sqref="C3:S3">
    <cfRule type="cellIs" dxfId="1875" priority="16" operator="equal">
      <formula>"COVU"</formula>
    </cfRule>
  </conditionalFormatting>
  <conditionalFormatting sqref="C3:S3">
    <cfRule type="cellIs" dxfId="1874" priority="17" operator="equal">
      <formula>"CYSC"</formula>
    </cfRule>
  </conditionalFormatting>
  <conditionalFormatting sqref="C3:S3">
    <cfRule type="cellIs" dxfId="1873" priority="18" operator="equal">
      <formula>"DISY"</formula>
    </cfRule>
  </conditionalFormatting>
  <conditionalFormatting sqref="C3:S3">
    <cfRule type="cellIs" dxfId="1872" priority="19" operator="equal">
      <formula>"HEHE"</formula>
    </cfRule>
  </conditionalFormatting>
  <conditionalFormatting sqref="C3:S3">
    <cfRule type="cellIs" dxfId="1871" priority="20" operator="equal">
      <formula>"HEHI"</formula>
    </cfRule>
  </conditionalFormatting>
  <conditionalFormatting sqref="C3:S3">
    <cfRule type="cellIs" dxfId="1870" priority="21" operator="equal">
      <formula>"HEMA"</formula>
    </cfRule>
  </conditionalFormatting>
  <conditionalFormatting sqref="C3:S3">
    <cfRule type="cellIs" dxfId="1869" priority="22" operator="equal">
      <formula>"IRPS"</formula>
    </cfRule>
  </conditionalFormatting>
  <conditionalFormatting sqref="C3:S3">
    <cfRule type="cellIs" dxfId="1868" priority="23" operator="equal">
      <formula>"LYSA"</formula>
    </cfRule>
  </conditionalFormatting>
  <conditionalFormatting sqref="C3:S3">
    <cfRule type="cellIs" dxfId="1867" priority="24" operator="equal">
      <formula>"PHAR"</formula>
    </cfRule>
  </conditionalFormatting>
  <conditionalFormatting sqref="C3:S3">
    <cfRule type="cellIs" dxfId="1866" priority="25" operator="equal">
      <formula>"POCU"</formula>
    </cfRule>
  </conditionalFormatting>
  <conditionalFormatting sqref="C3:S3">
    <cfRule type="cellIs" dxfId="1865" priority="26" operator="equal">
      <formula>"ROMU"</formula>
    </cfRule>
  </conditionalFormatting>
  <conditionalFormatting sqref="C3:S3">
    <cfRule type="cellIs" dxfId="1864" priority="27" operator="equal">
      <formula>"RUAR"</formula>
    </cfRule>
  </conditionalFormatting>
  <conditionalFormatting sqref="C3:S3">
    <cfRule type="cellIs" dxfId="1863" priority="28" operator="equal">
      <formula>"RULA"</formula>
    </cfRule>
  </conditionalFormatting>
  <conditionalFormatting sqref="C3:S3">
    <cfRule type="cellIs" dxfId="1862" priority="29" operator="equal">
      <formula>"SODU"</formula>
    </cfRule>
  </conditionalFormatting>
  <conditionalFormatting sqref="C3:S3">
    <cfRule type="cellIs" dxfId="1861" priority="30" operator="equal">
      <formula>"VIST"</formula>
    </cfRule>
  </conditionalFormatting>
  <conditionalFormatting sqref="C3:S3">
    <cfRule type="cellIs" dxfId="1860" priority="31" operator="equal">
      <formula>"VINCA"</formula>
    </cfRule>
  </conditionalFormatting>
  <dataValidations count="1">
    <dataValidation type="list" allowBlank="1" sqref="C4:S4">
      <formula1>$W$1:$W$34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36</v>
      </c>
      <c r="D3" s="12" t="s">
        <v>44</v>
      </c>
      <c r="E3" s="12" t="s">
        <v>153</v>
      </c>
      <c r="F3" s="13" t="s">
        <v>123</v>
      </c>
      <c r="G3" s="12" t="s">
        <v>366</v>
      </c>
      <c r="H3" s="12" t="s">
        <v>292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22</v>
      </c>
      <c r="D4" s="12">
        <v>24</v>
      </c>
      <c r="E4" s="12">
        <v>27</v>
      </c>
      <c r="F4" s="12">
        <v>4</v>
      </c>
      <c r="G4" s="12">
        <v>1</v>
      </c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0.66666666666666663</v>
      </c>
      <c r="D5" s="18">
        <f t="shared" si="0"/>
        <v>0.72727272727272729</v>
      </c>
      <c r="E5" s="18">
        <f t="shared" si="0"/>
        <v>0.81818181818181823</v>
      </c>
      <c r="F5" s="18">
        <f t="shared" si="0"/>
        <v>0.12121212121212122</v>
      </c>
      <c r="G5" s="18">
        <f t="shared" si="0"/>
        <v>3.0303030303030304E-2</v>
      </c>
      <c r="H5" s="18">
        <f t="shared" si="0"/>
        <v>3.0303030303030304E-2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0.72727272727272729</v>
      </c>
      <c r="E8" s="24">
        <f t="shared" si="1"/>
        <v>0.72727272727272729</v>
      </c>
      <c r="F8" s="24">
        <f t="shared" si="1"/>
        <v>0.72727272727272729</v>
      </c>
      <c r="G8" s="24">
        <f t="shared" si="1"/>
        <v>0.72727272727272729</v>
      </c>
      <c r="H8" s="24">
        <f t="shared" si="1"/>
        <v>0.72727272727272729</v>
      </c>
      <c r="I8" s="24">
        <f t="shared" si="1"/>
        <v>0.72727272727272729</v>
      </c>
      <c r="J8" s="24">
        <f t="shared" si="1"/>
        <v>0.72727272727272729</v>
      </c>
      <c r="K8" s="24">
        <f t="shared" si="1"/>
        <v>0.72727272727272729</v>
      </c>
      <c r="L8" s="24">
        <f t="shared" si="1"/>
        <v>0.72727272727272729</v>
      </c>
      <c r="M8" s="24">
        <f t="shared" si="1"/>
        <v>0.72727272727272729</v>
      </c>
      <c r="N8" s="24">
        <f t="shared" si="1"/>
        <v>0.72727272727272729</v>
      </c>
      <c r="O8" s="24">
        <f t="shared" si="1"/>
        <v>0.72727272727272729</v>
      </c>
      <c r="P8" s="24">
        <f t="shared" si="1"/>
        <v>0.72727272727272729</v>
      </c>
      <c r="Q8" s="24">
        <f t="shared" si="1"/>
        <v>0.72727272727272729</v>
      </c>
      <c r="R8" s="24">
        <f t="shared" si="1"/>
        <v>0.72727272727272729</v>
      </c>
      <c r="S8" s="24">
        <f t="shared" si="1"/>
        <v>0.72727272727272729</v>
      </c>
      <c r="W8" s="4"/>
    </row>
    <row r="9" spans="1:23" ht="13" x14ac:dyDescent="0.15">
      <c r="A9" s="6"/>
      <c r="B9" s="22" t="s">
        <v>313</v>
      </c>
      <c r="C9" s="24">
        <f>S8</f>
        <v>0.72727272727272729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15</v>
      </c>
      <c r="D14" s="30" t="s">
        <v>8</v>
      </c>
      <c r="E14" s="30" t="s">
        <v>56</v>
      </c>
      <c r="F14" s="30" t="s">
        <v>29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17.100000000000001</v>
      </c>
      <c r="D15" s="30">
        <v>44.4</v>
      </c>
      <c r="E15" s="30">
        <v>17.3</v>
      </c>
      <c r="F15" s="30">
        <v>12.4</v>
      </c>
      <c r="G15" s="30"/>
      <c r="H15" s="30">
        <f>AVERAGE(C15:G15)</f>
        <v>22.8</v>
      </c>
      <c r="I15" s="30">
        <f>H15*H15</f>
        <v>519.84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17.7</v>
      </c>
      <c r="D16" s="30">
        <v>22</v>
      </c>
      <c r="E16" s="30">
        <v>24.8</v>
      </c>
      <c r="F16" s="30">
        <v>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246.05739061080274</v>
      </c>
      <c r="D17" s="32">
        <f t="shared" si="2"/>
        <v>380.13271108439</v>
      </c>
      <c r="E17" s="32">
        <f t="shared" si="2"/>
        <v>483.05128641599845</v>
      </c>
      <c r="F17" s="32">
        <f t="shared" si="2"/>
        <v>38.4845100064775</v>
      </c>
      <c r="G17" s="32">
        <f t="shared" si="2"/>
        <v>0</v>
      </c>
      <c r="H17" s="33">
        <f>AVERAGE(C17:G17)</f>
        <v>229.5451796235337</v>
      </c>
      <c r="I17" s="30">
        <f>H17*C20</f>
        <v>19234.741505850121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83.795013850415501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104.92166796611124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642" priority="1" operator="equal">
      <formula>"PRAV"</formula>
    </cfRule>
  </conditionalFormatting>
  <conditionalFormatting sqref="C14:G14">
    <cfRule type="cellIs" dxfId="1641" priority="2" operator="equal">
      <formula>"AEHI"</formula>
    </cfRule>
  </conditionalFormatting>
  <conditionalFormatting sqref="C14:G14">
    <cfRule type="cellIs" dxfId="1640" priority="3" operator="equal">
      <formula>"CRMO"</formula>
    </cfRule>
  </conditionalFormatting>
  <conditionalFormatting sqref="C14:G14">
    <cfRule type="cellIs" dxfId="1639" priority="4" operator="equal">
      <formula>"ILAQ"</formula>
    </cfRule>
  </conditionalFormatting>
  <conditionalFormatting sqref="C14:G14">
    <cfRule type="cellIs" dxfId="1638" priority="5" operator="equal">
      <formula>"PRLA"</formula>
    </cfRule>
  </conditionalFormatting>
  <conditionalFormatting sqref="C14:G14">
    <cfRule type="cellIs" dxfId="1637" priority="6" operator="equal">
      <formula>"SOAU"</formula>
    </cfRule>
  </conditionalFormatting>
  <conditionalFormatting sqref="C3:S3">
    <cfRule type="cellIs" dxfId="1636" priority="7" operator="equal">
      <formula>"DALA"</formula>
    </cfRule>
  </conditionalFormatting>
  <conditionalFormatting sqref="C3:S3">
    <cfRule type="cellIs" dxfId="1635" priority="8" operator="equal">
      <formula>"ILAQ"</formula>
    </cfRule>
  </conditionalFormatting>
  <conditionalFormatting sqref="C3:S3">
    <cfRule type="cellIs" dxfId="1634" priority="9" operator="equal">
      <formula>"PRLA"</formula>
    </cfRule>
  </conditionalFormatting>
  <conditionalFormatting sqref="C3:S3">
    <cfRule type="cellIs" dxfId="1633" priority="10" operator="equal">
      <formula>"PRLU"</formula>
    </cfRule>
  </conditionalFormatting>
  <conditionalFormatting sqref="C3:S3">
    <cfRule type="cellIs" dxfId="1632" priority="11" operator="equal">
      <formula>"ALPE"</formula>
    </cfRule>
  </conditionalFormatting>
  <conditionalFormatting sqref="C3:S3">
    <cfRule type="cellIs" dxfId="1631" priority="12" operator="equal">
      <formula>"BRSY"</formula>
    </cfRule>
  </conditionalFormatting>
  <conditionalFormatting sqref="C3:S3">
    <cfRule type="cellIs" dxfId="1630" priority="13" operator="equal">
      <formula>"THISTLE"</formula>
    </cfRule>
  </conditionalFormatting>
  <conditionalFormatting sqref="C3:S3">
    <cfRule type="cellIs" dxfId="1629" priority="14" operator="equal">
      <formula>"CLVI"</formula>
    </cfRule>
  </conditionalFormatting>
  <conditionalFormatting sqref="C3:S3">
    <cfRule type="cellIs" dxfId="1628" priority="15" operator="equal">
      <formula>"COML"</formula>
    </cfRule>
  </conditionalFormatting>
  <conditionalFormatting sqref="C3:S3">
    <cfRule type="cellIs" dxfId="1627" priority="16" operator="equal">
      <formula>"COVU"</formula>
    </cfRule>
  </conditionalFormatting>
  <conditionalFormatting sqref="C3:S3">
    <cfRule type="cellIs" dxfId="1626" priority="17" operator="equal">
      <formula>"CYSC"</formula>
    </cfRule>
  </conditionalFormatting>
  <conditionalFormatting sqref="C3:S3">
    <cfRule type="cellIs" dxfId="1625" priority="18" operator="equal">
      <formula>"DISY"</formula>
    </cfRule>
  </conditionalFormatting>
  <conditionalFormatting sqref="C3:S3">
    <cfRule type="cellIs" dxfId="1624" priority="19" operator="equal">
      <formula>"HEHE"</formula>
    </cfRule>
  </conditionalFormatting>
  <conditionalFormatting sqref="C3:S3">
    <cfRule type="cellIs" dxfId="1623" priority="20" operator="equal">
      <formula>"HEHI"</formula>
    </cfRule>
  </conditionalFormatting>
  <conditionalFormatting sqref="C3:S3">
    <cfRule type="cellIs" dxfId="1622" priority="21" operator="equal">
      <formula>"HEMA"</formula>
    </cfRule>
  </conditionalFormatting>
  <conditionalFormatting sqref="C3:S3">
    <cfRule type="cellIs" dxfId="1621" priority="22" operator="equal">
      <formula>"IRPS"</formula>
    </cfRule>
  </conditionalFormatting>
  <conditionalFormatting sqref="C3:S3">
    <cfRule type="cellIs" dxfId="1620" priority="23" operator="equal">
      <formula>"LYSA"</formula>
    </cfRule>
  </conditionalFormatting>
  <conditionalFormatting sqref="C3:S3">
    <cfRule type="cellIs" dxfId="1619" priority="24" operator="equal">
      <formula>"PHAR"</formula>
    </cfRule>
  </conditionalFormatting>
  <conditionalFormatting sqref="C3:S3">
    <cfRule type="cellIs" dxfId="1618" priority="25" operator="equal">
      <formula>"POCU"</formula>
    </cfRule>
  </conditionalFormatting>
  <conditionalFormatting sqref="C3:S3">
    <cfRule type="cellIs" dxfId="1617" priority="26" operator="equal">
      <formula>"ROMU"</formula>
    </cfRule>
  </conditionalFormatting>
  <conditionalFormatting sqref="C3:S3">
    <cfRule type="cellIs" dxfId="1616" priority="27" operator="equal">
      <formula>"RUAR"</formula>
    </cfRule>
  </conditionalFormatting>
  <conditionalFormatting sqref="C3:S3">
    <cfRule type="cellIs" dxfId="1615" priority="28" operator="equal">
      <formula>"RULA"</formula>
    </cfRule>
  </conditionalFormatting>
  <conditionalFormatting sqref="C3:S3">
    <cfRule type="cellIs" dxfId="1614" priority="29" operator="equal">
      <formula>"SODU"</formula>
    </cfRule>
  </conditionalFormatting>
  <conditionalFormatting sqref="C3:S3">
    <cfRule type="cellIs" dxfId="1613" priority="30" operator="equal">
      <formula>"VIST"</formula>
    </cfRule>
  </conditionalFormatting>
  <conditionalFormatting sqref="C3:S3">
    <cfRule type="cellIs" dxfId="161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27</v>
      </c>
      <c r="F3" s="13" t="s">
        <v>36</v>
      </c>
      <c r="G3" s="12" t="s">
        <v>232</v>
      </c>
      <c r="H3" s="12" t="s">
        <v>147</v>
      </c>
      <c r="I3" s="12" t="s">
        <v>304</v>
      </c>
      <c r="J3" s="12" t="s">
        <v>336</v>
      </c>
      <c r="K3" s="12" t="s">
        <v>298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19</v>
      </c>
      <c r="D4" s="12">
        <v>23</v>
      </c>
      <c r="E4" s="12">
        <v>1</v>
      </c>
      <c r="F4" s="12">
        <v>10</v>
      </c>
      <c r="G4" s="12">
        <v>9</v>
      </c>
      <c r="H4" s="12">
        <v>3</v>
      </c>
      <c r="I4" s="12">
        <v>3</v>
      </c>
      <c r="J4" s="12">
        <v>1</v>
      </c>
      <c r="K4" s="12">
        <v>5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0.5757575757575758</v>
      </c>
      <c r="D5" s="18">
        <f t="shared" si="0"/>
        <v>0.69696969696969702</v>
      </c>
      <c r="E5" s="18">
        <f t="shared" si="0"/>
        <v>3.0303030303030304E-2</v>
      </c>
      <c r="F5" s="18">
        <f t="shared" si="0"/>
        <v>0.30303030303030304</v>
      </c>
      <c r="G5" s="18">
        <f t="shared" si="0"/>
        <v>0.27272727272727271</v>
      </c>
      <c r="H5" s="18">
        <f t="shared" si="0"/>
        <v>9.0909090909090912E-2</v>
      </c>
      <c r="I5" s="18">
        <f t="shared" si="0"/>
        <v>9.0909090909090912E-2</v>
      </c>
      <c r="J5" s="18">
        <f t="shared" si="0"/>
        <v>3.0303030303030304E-2</v>
      </c>
      <c r="K5" s="18">
        <f t="shared" si="0"/>
        <v>0.15151515151515152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0.69696969696969702</v>
      </c>
      <c r="E8" s="24">
        <f t="shared" si="1"/>
        <v>0.69696969696969702</v>
      </c>
      <c r="F8" s="24">
        <f t="shared" si="1"/>
        <v>0.69696969696969702</v>
      </c>
      <c r="G8" s="24">
        <f t="shared" si="1"/>
        <v>0.96969696969696972</v>
      </c>
      <c r="H8" s="24">
        <f t="shared" si="1"/>
        <v>0.96969696969696972</v>
      </c>
      <c r="I8" s="24">
        <f t="shared" si="1"/>
        <v>1.0606060606060606</v>
      </c>
      <c r="J8" s="24">
        <f t="shared" si="1"/>
        <v>1.0606060606060606</v>
      </c>
      <c r="K8" s="24">
        <f t="shared" si="1"/>
        <v>1.0606060606060606</v>
      </c>
      <c r="L8" s="24">
        <f t="shared" si="1"/>
        <v>1.0606060606060606</v>
      </c>
      <c r="M8" s="24">
        <f t="shared" si="1"/>
        <v>1.0606060606060606</v>
      </c>
      <c r="N8" s="24">
        <f t="shared" si="1"/>
        <v>1.0606060606060606</v>
      </c>
      <c r="O8" s="24">
        <f t="shared" si="1"/>
        <v>1.0606060606060606</v>
      </c>
      <c r="P8" s="24">
        <f t="shared" si="1"/>
        <v>1.0606060606060606</v>
      </c>
      <c r="Q8" s="24">
        <f t="shared" si="1"/>
        <v>1.0606060606060606</v>
      </c>
      <c r="R8" s="24">
        <f t="shared" si="1"/>
        <v>1.0606060606060606</v>
      </c>
      <c r="S8" s="24">
        <f t="shared" si="1"/>
        <v>1.0606060606060606</v>
      </c>
      <c r="W8" s="4"/>
    </row>
    <row r="9" spans="1:23" ht="13" x14ac:dyDescent="0.15">
      <c r="A9" s="6"/>
      <c r="B9" s="22" t="s">
        <v>313</v>
      </c>
      <c r="C9" s="24">
        <f>S8</f>
        <v>1.0606060606060606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71</v>
      </c>
      <c r="D14" s="30" t="s">
        <v>8</v>
      </c>
      <c r="E14" s="30" t="s">
        <v>8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16.5</v>
      </c>
      <c r="D15" s="30">
        <v>55.7</v>
      </c>
      <c r="E15" s="30">
        <v>2.6</v>
      </c>
      <c r="F15" s="30">
        <v>40.1</v>
      </c>
      <c r="G15" s="30"/>
      <c r="H15" s="30">
        <f>AVERAGE(C15:G15)</f>
        <v>28.725000000000001</v>
      </c>
      <c r="I15" s="30">
        <f>H15*H15</f>
        <v>825.12562500000013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10.6</v>
      </c>
      <c r="D16" s="30">
        <v>7.1</v>
      </c>
      <c r="E16" s="30">
        <v>9.5</v>
      </c>
      <c r="F16" s="30">
        <v>20.6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88.247337639343101</v>
      </c>
      <c r="D17" s="32">
        <f t="shared" si="2"/>
        <v>39.591921416867976</v>
      </c>
      <c r="E17" s="32">
        <f t="shared" si="2"/>
        <v>70.882184246624377</v>
      </c>
      <c r="F17" s="32">
        <f t="shared" si="2"/>
        <v>333.29156461936316</v>
      </c>
      <c r="G17" s="32">
        <f t="shared" si="2"/>
        <v>0</v>
      </c>
      <c r="H17" s="33">
        <f>AVERAGE(C17:G17)</f>
        <v>106.40260158443971</v>
      </c>
      <c r="I17" s="30">
        <f>H17*C20</f>
        <v>5617.2020169876469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52.791961224086322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30.640713562264217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611" priority="1" operator="equal">
      <formula>"PRAV"</formula>
    </cfRule>
  </conditionalFormatting>
  <conditionalFormatting sqref="C14:G14">
    <cfRule type="cellIs" dxfId="1610" priority="2" operator="equal">
      <formula>"AEHI"</formula>
    </cfRule>
  </conditionalFormatting>
  <conditionalFormatting sqref="C14:G14">
    <cfRule type="cellIs" dxfId="1609" priority="3" operator="equal">
      <formula>"CRMO"</formula>
    </cfRule>
  </conditionalFormatting>
  <conditionalFormatting sqref="C14:G14">
    <cfRule type="cellIs" dxfId="1608" priority="4" operator="equal">
      <formula>"ILAQ"</formula>
    </cfRule>
  </conditionalFormatting>
  <conditionalFormatting sqref="C14:G14">
    <cfRule type="cellIs" dxfId="1607" priority="5" operator="equal">
      <formula>"PRLA"</formula>
    </cfRule>
  </conditionalFormatting>
  <conditionalFormatting sqref="C14:G14">
    <cfRule type="cellIs" dxfId="1606" priority="6" operator="equal">
      <formula>"SOAU"</formula>
    </cfRule>
  </conditionalFormatting>
  <conditionalFormatting sqref="C3:S3">
    <cfRule type="cellIs" dxfId="1605" priority="7" operator="equal">
      <formula>"DALA"</formula>
    </cfRule>
  </conditionalFormatting>
  <conditionalFormatting sqref="C3:S3">
    <cfRule type="cellIs" dxfId="1604" priority="8" operator="equal">
      <formula>"ILAQ"</formula>
    </cfRule>
  </conditionalFormatting>
  <conditionalFormatting sqref="C3:S3">
    <cfRule type="cellIs" dxfId="1603" priority="9" operator="equal">
      <formula>"PRLA"</formula>
    </cfRule>
  </conditionalFormatting>
  <conditionalFormatting sqref="C3:S3">
    <cfRule type="cellIs" dxfId="1602" priority="10" operator="equal">
      <formula>"PRLU"</formula>
    </cfRule>
  </conditionalFormatting>
  <conditionalFormatting sqref="C3:S3">
    <cfRule type="cellIs" dxfId="1601" priority="11" operator="equal">
      <formula>"ALPE"</formula>
    </cfRule>
  </conditionalFormatting>
  <conditionalFormatting sqref="C3:S3">
    <cfRule type="cellIs" dxfId="1600" priority="12" operator="equal">
      <formula>"BRSY"</formula>
    </cfRule>
  </conditionalFormatting>
  <conditionalFormatting sqref="C3:S3">
    <cfRule type="cellIs" dxfId="1599" priority="13" operator="equal">
      <formula>"THISTLE"</formula>
    </cfRule>
  </conditionalFormatting>
  <conditionalFormatting sqref="C3:S3">
    <cfRule type="cellIs" dxfId="1598" priority="14" operator="equal">
      <formula>"CLVI"</formula>
    </cfRule>
  </conditionalFormatting>
  <conditionalFormatting sqref="C3:S3">
    <cfRule type="cellIs" dxfId="1597" priority="15" operator="equal">
      <formula>"COML"</formula>
    </cfRule>
  </conditionalFormatting>
  <conditionalFormatting sqref="C3:S3">
    <cfRule type="cellIs" dxfId="1596" priority="16" operator="equal">
      <formula>"COVU"</formula>
    </cfRule>
  </conditionalFormatting>
  <conditionalFormatting sqref="C3:S3">
    <cfRule type="cellIs" dxfId="1595" priority="17" operator="equal">
      <formula>"CYSC"</formula>
    </cfRule>
  </conditionalFormatting>
  <conditionalFormatting sqref="C3:S3">
    <cfRule type="cellIs" dxfId="1594" priority="18" operator="equal">
      <formula>"DISY"</formula>
    </cfRule>
  </conditionalFormatting>
  <conditionalFormatting sqref="C3:S3">
    <cfRule type="cellIs" dxfId="1593" priority="19" operator="equal">
      <formula>"HEHE"</formula>
    </cfRule>
  </conditionalFormatting>
  <conditionalFormatting sqref="C3:S3">
    <cfRule type="cellIs" dxfId="1592" priority="20" operator="equal">
      <formula>"HEHI"</formula>
    </cfRule>
  </conditionalFormatting>
  <conditionalFormatting sqref="C3:S3">
    <cfRule type="cellIs" dxfId="1591" priority="21" operator="equal">
      <formula>"HEMA"</formula>
    </cfRule>
  </conditionalFormatting>
  <conditionalFormatting sqref="C3:S3">
    <cfRule type="cellIs" dxfId="1590" priority="22" operator="equal">
      <formula>"IRPS"</formula>
    </cfRule>
  </conditionalFormatting>
  <conditionalFormatting sqref="C3:S3">
    <cfRule type="cellIs" dxfId="1589" priority="23" operator="equal">
      <formula>"LYSA"</formula>
    </cfRule>
  </conditionalFormatting>
  <conditionalFormatting sqref="C3:S3">
    <cfRule type="cellIs" dxfId="1588" priority="24" operator="equal">
      <formula>"PHAR"</formula>
    </cfRule>
  </conditionalFormatting>
  <conditionalFormatting sqref="C3:S3">
    <cfRule type="cellIs" dxfId="1587" priority="25" operator="equal">
      <formula>"POCU"</formula>
    </cfRule>
  </conditionalFormatting>
  <conditionalFormatting sqref="C3:S3">
    <cfRule type="cellIs" dxfId="1586" priority="26" operator="equal">
      <formula>"ROMU"</formula>
    </cfRule>
  </conditionalFormatting>
  <conditionalFormatting sqref="C3:S3">
    <cfRule type="cellIs" dxfId="1585" priority="27" operator="equal">
      <formula>"RUAR"</formula>
    </cfRule>
  </conditionalFormatting>
  <conditionalFormatting sqref="C3:S3">
    <cfRule type="cellIs" dxfId="1584" priority="28" operator="equal">
      <formula>"RULA"</formula>
    </cfRule>
  </conditionalFormatting>
  <conditionalFormatting sqref="C3:S3">
    <cfRule type="cellIs" dxfId="1583" priority="29" operator="equal">
      <formula>"SODU"</formula>
    </cfRule>
  </conditionalFormatting>
  <conditionalFormatting sqref="C3:S3">
    <cfRule type="cellIs" dxfId="1582" priority="30" operator="equal">
      <formula>"VIST"</formula>
    </cfRule>
  </conditionalFormatting>
  <conditionalFormatting sqref="C3:S3">
    <cfRule type="cellIs" dxfId="158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292</v>
      </c>
      <c r="E3" s="12" t="s">
        <v>27</v>
      </c>
      <c r="F3" s="13" t="s">
        <v>36</v>
      </c>
      <c r="G3" s="15" t="s">
        <v>373</v>
      </c>
      <c r="H3" s="12" t="s">
        <v>26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23</v>
      </c>
      <c r="D4" s="12">
        <v>16</v>
      </c>
      <c r="E4" s="12">
        <v>10</v>
      </c>
      <c r="F4" s="12">
        <v>3</v>
      </c>
      <c r="G4" s="12">
        <v>1</v>
      </c>
      <c r="H4" s="12">
        <v>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0.69696969696969702</v>
      </c>
      <c r="D5" s="18">
        <f t="shared" si="0"/>
        <v>0.48484848484848486</v>
      </c>
      <c r="E5" s="18">
        <f t="shared" si="0"/>
        <v>0.30303030303030304</v>
      </c>
      <c r="F5" s="18">
        <f t="shared" si="0"/>
        <v>9.0909090909090912E-2</v>
      </c>
      <c r="G5" s="18">
        <f t="shared" si="0"/>
        <v>3.0303030303030304E-2</v>
      </c>
      <c r="H5" s="18">
        <f t="shared" si="0"/>
        <v>0.18181818181818182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0.69696969696969702</v>
      </c>
      <c r="D8" s="24">
        <f t="shared" si="1"/>
        <v>0.69696969696969702</v>
      </c>
      <c r="E8" s="24">
        <f t="shared" si="1"/>
        <v>0.69696969696969702</v>
      </c>
      <c r="F8" s="24">
        <f t="shared" si="1"/>
        <v>0.69696969696969702</v>
      </c>
      <c r="G8" s="24">
        <f t="shared" si="1"/>
        <v>0.69696969696969702</v>
      </c>
      <c r="H8" s="24">
        <f t="shared" si="1"/>
        <v>0.69696969696969702</v>
      </c>
      <c r="I8" s="24">
        <f t="shared" si="1"/>
        <v>0.69696969696969702</v>
      </c>
      <c r="J8" s="24">
        <f t="shared" si="1"/>
        <v>0.69696969696969702</v>
      </c>
      <c r="K8" s="24">
        <f t="shared" si="1"/>
        <v>0.69696969696969702</v>
      </c>
      <c r="L8" s="24">
        <f t="shared" si="1"/>
        <v>0.69696969696969702</v>
      </c>
      <c r="M8" s="24">
        <f t="shared" si="1"/>
        <v>0.69696969696969702</v>
      </c>
      <c r="N8" s="24">
        <f t="shared" si="1"/>
        <v>0.69696969696969702</v>
      </c>
      <c r="O8" s="24">
        <f t="shared" si="1"/>
        <v>0.69696969696969702</v>
      </c>
      <c r="P8" s="24">
        <f t="shared" si="1"/>
        <v>0.69696969696969702</v>
      </c>
      <c r="Q8" s="24">
        <f t="shared" si="1"/>
        <v>0.69696969696969702</v>
      </c>
      <c r="R8" s="24">
        <f t="shared" si="1"/>
        <v>0.69696969696969702</v>
      </c>
      <c r="S8" s="24">
        <f t="shared" si="1"/>
        <v>0.69696969696969702</v>
      </c>
      <c r="W8" s="4"/>
    </row>
    <row r="9" spans="1:23" ht="13" x14ac:dyDescent="0.15">
      <c r="A9" s="6"/>
      <c r="B9" s="22" t="s">
        <v>313</v>
      </c>
      <c r="C9" s="24">
        <f>S8</f>
        <v>0.69696969696969702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56</v>
      </c>
      <c r="E14" s="30" t="s">
        <v>56</v>
      </c>
      <c r="F14" s="30" t="s">
        <v>15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24</v>
      </c>
      <c r="D15" s="30">
        <v>36.799999999999997</v>
      </c>
      <c r="E15" s="30">
        <v>23.1</v>
      </c>
      <c r="F15" s="30">
        <v>25.3</v>
      </c>
      <c r="G15" s="30"/>
      <c r="H15" s="30">
        <f>AVERAGE(C15:G15)</f>
        <v>27.3</v>
      </c>
      <c r="I15" s="30">
        <f>H15*H15</f>
        <v>745.29000000000008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43.6</v>
      </c>
      <c r="D16" s="30">
        <v>27.5</v>
      </c>
      <c r="E16" s="30">
        <v>37.5</v>
      </c>
      <c r="F16" s="30">
        <v>8.3000000000000007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1493.0104926921117</v>
      </c>
      <c r="D17" s="32">
        <f t="shared" si="2"/>
        <v>593.95736106935942</v>
      </c>
      <c r="E17" s="32">
        <f t="shared" si="2"/>
        <v>1104.4661672777345</v>
      </c>
      <c r="F17" s="32">
        <f t="shared" si="2"/>
        <v>54.106079476453786</v>
      </c>
      <c r="G17" s="32">
        <f t="shared" si="2"/>
        <v>0</v>
      </c>
      <c r="H17" s="33">
        <f>AVERAGE(C17:G17)</f>
        <v>649.10802010313193</v>
      </c>
      <c r="I17" s="30">
        <f>H17*C20</f>
        <v>37938.447256359839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58.447047458036465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206.94664209399164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379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10.4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21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5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12.724545599999999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12.724545599999999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580" priority="1" operator="equal">
      <formula>"PRAV"</formula>
    </cfRule>
  </conditionalFormatting>
  <conditionalFormatting sqref="C14:G14">
    <cfRule type="cellIs" dxfId="1579" priority="2" operator="equal">
      <formula>"AEHI"</formula>
    </cfRule>
  </conditionalFormatting>
  <conditionalFormatting sqref="C14:G14">
    <cfRule type="cellIs" dxfId="1578" priority="3" operator="equal">
      <formula>"CRMO"</formula>
    </cfRule>
  </conditionalFormatting>
  <conditionalFormatting sqref="C14:G14">
    <cfRule type="cellIs" dxfId="1577" priority="4" operator="equal">
      <formula>"ILAQ"</formula>
    </cfRule>
  </conditionalFormatting>
  <conditionalFormatting sqref="C14:G14">
    <cfRule type="cellIs" dxfId="1576" priority="5" operator="equal">
      <formula>"PRLA"</formula>
    </cfRule>
  </conditionalFormatting>
  <conditionalFormatting sqref="C14:G14">
    <cfRule type="cellIs" dxfId="1575" priority="6" operator="equal">
      <formula>"SOAU"</formula>
    </cfRule>
  </conditionalFormatting>
  <conditionalFormatting sqref="C3:S3">
    <cfRule type="cellIs" dxfId="1574" priority="7" operator="equal">
      <formula>"DALA"</formula>
    </cfRule>
  </conditionalFormatting>
  <conditionalFormatting sqref="C3:S3">
    <cfRule type="cellIs" dxfId="1573" priority="8" operator="equal">
      <formula>"ILAQ"</formula>
    </cfRule>
  </conditionalFormatting>
  <conditionalFormatting sqref="C3:S3">
    <cfRule type="cellIs" dxfId="1572" priority="9" operator="equal">
      <formula>"PRLA"</formula>
    </cfRule>
  </conditionalFormatting>
  <conditionalFormatting sqref="C3:S3">
    <cfRule type="cellIs" dxfId="1571" priority="10" operator="equal">
      <formula>"PRLU"</formula>
    </cfRule>
  </conditionalFormatting>
  <conditionalFormatting sqref="C3:S3">
    <cfRule type="cellIs" dxfId="1570" priority="11" operator="equal">
      <formula>"ALPE"</formula>
    </cfRule>
  </conditionalFormatting>
  <conditionalFormatting sqref="C3:S3">
    <cfRule type="cellIs" dxfId="1569" priority="12" operator="equal">
      <formula>"BRSY"</formula>
    </cfRule>
  </conditionalFormatting>
  <conditionalFormatting sqref="C3:S3">
    <cfRule type="cellIs" dxfId="1568" priority="13" operator="equal">
      <formula>"THISTLE"</formula>
    </cfRule>
  </conditionalFormatting>
  <conditionalFormatting sqref="C3:S3">
    <cfRule type="cellIs" dxfId="1567" priority="14" operator="equal">
      <formula>"CLVI"</formula>
    </cfRule>
  </conditionalFormatting>
  <conditionalFormatting sqref="C3:S3">
    <cfRule type="cellIs" dxfId="1566" priority="15" operator="equal">
      <formula>"COML"</formula>
    </cfRule>
  </conditionalFormatting>
  <conditionalFormatting sqref="C3:S3">
    <cfRule type="cellIs" dxfId="1565" priority="16" operator="equal">
      <formula>"COVU"</formula>
    </cfRule>
  </conditionalFormatting>
  <conditionalFormatting sqref="C3:S3">
    <cfRule type="cellIs" dxfId="1564" priority="17" operator="equal">
      <formula>"CYSC"</formula>
    </cfRule>
  </conditionalFormatting>
  <conditionalFormatting sqref="C3:S3">
    <cfRule type="cellIs" dxfId="1563" priority="18" operator="equal">
      <formula>"DISY"</formula>
    </cfRule>
  </conditionalFormatting>
  <conditionalFormatting sqref="C3:S3">
    <cfRule type="cellIs" dxfId="1562" priority="19" operator="equal">
      <formula>"HEHE"</formula>
    </cfRule>
  </conditionalFormatting>
  <conditionalFormatting sqref="C3:S3">
    <cfRule type="cellIs" dxfId="1561" priority="20" operator="equal">
      <formula>"HEHI"</formula>
    </cfRule>
  </conditionalFormatting>
  <conditionalFormatting sqref="C3:S3">
    <cfRule type="cellIs" dxfId="1560" priority="21" operator="equal">
      <formula>"HEMA"</formula>
    </cfRule>
  </conditionalFormatting>
  <conditionalFormatting sqref="C3:S3">
    <cfRule type="cellIs" dxfId="1559" priority="22" operator="equal">
      <formula>"IRPS"</formula>
    </cfRule>
  </conditionalFormatting>
  <conditionalFormatting sqref="C3:S3">
    <cfRule type="cellIs" dxfId="1558" priority="23" operator="equal">
      <formula>"LYSA"</formula>
    </cfRule>
  </conditionalFormatting>
  <conditionalFormatting sqref="C3:S3">
    <cfRule type="cellIs" dxfId="1557" priority="24" operator="equal">
      <formula>"PHAR"</formula>
    </cfRule>
  </conditionalFormatting>
  <conditionalFormatting sqref="C3:S3">
    <cfRule type="cellIs" dxfId="1556" priority="25" operator="equal">
      <formula>"POCU"</formula>
    </cfRule>
  </conditionalFormatting>
  <conditionalFormatting sqref="C3:S3">
    <cfRule type="cellIs" dxfId="1555" priority="26" operator="equal">
      <formula>"ROMU"</formula>
    </cfRule>
  </conditionalFormatting>
  <conditionalFormatting sqref="C3:S3">
    <cfRule type="cellIs" dxfId="1554" priority="27" operator="equal">
      <formula>"RUAR"</formula>
    </cfRule>
  </conditionalFormatting>
  <conditionalFormatting sqref="C3:S3">
    <cfRule type="cellIs" dxfId="1553" priority="28" operator="equal">
      <formula>"RULA"</formula>
    </cfRule>
  </conditionalFormatting>
  <conditionalFormatting sqref="C3:S3">
    <cfRule type="cellIs" dxfId="1552" priority="29" operator="equal">
      <formula>"SODU"</formula>
    </cfRule>
  </conditionalFormatting>
  <conditionalFormatting sqref="C3:S3">
    <cfRule type="cellIs" dxfId="1551" priority="30" operator="equal">
      <formula>"VIST"</formula>
    </cfRule>
  </conditionalFormatting>
  <conditionalFormatting sqref="C3:S3">
    <cfRule type="cellIs" dxfId="155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tabSelected="1"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27</v>
      </c>
      <c r="D3" s="12" t="s">
        <v>44</v>
      </c>
      <c r="E3" s="15" t="s">
        <v>373</v>
      </c>
      <c r="F3" s="13" t="s">
        <v>298</v>
      </c>
      <c r="G3" s="12" t="s">
        <v>295</v>
      </c>
      <c r="H3" s="12" t="s">
        <v>336</v>
      </c>
      <c r="I3" s="12" t="s">
        <v>36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25</v>
      </c>
      <c r="D4" s="12">
        <v>18</v>
      </c>
      <c r="E4" s="12">
        <v>2</v>
      </c>
      <c r="F4" s="12">
        <v>1</v>
      </c>
      <c r="G4" s="12">
        <v>2</v>
      </c>
      <c r="H4" s="12">
        <v>1</v>
      </c>
      <c r="I4" s="12">
        <v>4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0.75757575757575757</v>
      </c>
      <c r="D5" s="18">
        <f t="shared" si="0"/>
        <v>0.54545454545454541</v>
      </c>
      <c r="E5" s="18">
        <f t="shared" si="0"/>
        <v>6.0606060606060608E-2</v>
      </c>
      <c r="F5" s="18">
        <f t="shared" si="0"/>
        <v>3.0303030303030304E-2</v>
      </c>
      <c r="G5" s="18">
        <f t="shared" si="0"/>
        <v>6.0606060606060608E-2</v>
      </c>
      <c r="H5" s="18">
        <f t="shared" si="0"/>
        <v>3.0303030303030304E-2</v>
      </c>
      <c r="I5" s="18">
        <f t="shared" si="0"/>
        <v>0.12121212121212122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0.54545454545454541</v>
      </c>
      <c r="E8" s="24">
        <f t="shared" si="1"/>
        <v>0.54545454545454541</v>
      </c>
      <c r="F8" s="24">
        <f t="shared" si="1"/>
        <v>0.54545454545454541</v>
      </c>
      <c r="G8" s="24">
        <f t="shared" si="1"/>
        <v>0.54545454545454541</v>
      </c>
      <c r="H8" s="24">
        <f t="shared" si="1"/>
        <v>0.54545454545454541</v>
      </c>
      <c r="I8" s="24">
        <f t="shared" si="1"/>
        <v>0.54545454545454541</v>
      </c>
      <c r="J8" s="24">
        <f t="shared" si="1"/>
        <v>0.54545454545454541</v>
      </c>
      <c r="K8" s="24">
        <f t="shared" si="1"/>
        <v>0.54545454545454541</v>
      </c>
      <c r="L8" s="24">
        <f t="shared" si="1"/>
        <v>0.54545454545454541</v>
      </c>
      <c r="M8" s="24">
        <f t="shared" si="1"/>
        <v>0.54545454545454541</v>
      </c>
      <c r="N8" s="24">
        <f t="shared" si="1"/>
        <v>0.54545454545454541</v>
      </c>
      <c r="O8" s="24">
        <f t="shared" si="1"/>
        <v>0.54545454545454541</v>
      </c>
      <c r="P8" s="24">
        <f t="shared" si="1"/>
        <v>0.54545454545454541</v>
      </c>
      <c r="Q8" s="24">
        <f t="shared" si="1"/>
        <v>0.54545454545454541</v>
      </c>
      <c r="R8" s="24">
        <f t="shared" si="1"/>
        <v>0.54545454545454541</v>
      </c>
      <c r="S8" s="24">
        <f t="shared" si="1"/>
        <v>0.54545454545454541</v>
      </c>
      <c r="W8" s="4"/>
    </row>
    <row r="9" spans="1:23" ht="13" x14ac:dyDescent="0.15">
      <c r="A9" s="6"/>
      <c r="B9" s="22" t="s">
        <v>313</v>
      </c>
      <c r="C9" s="24">
        <f>S8</f>
        <v>0.54545454545454541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</v>
      </c>
      <c r="D14" s="30" t="s">
        <v>5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6.8</v>
      </c>
      <c r="D15" s="30">
        <v>17.8</v>
      </c>
      <c r="E15" s="30">
        <v>37.299999999999997</v>
      </c>
      <c r="F15" s="30">
        <v>18.899999999999999</v>
      </c>
      <c r="G15" s="30"/>
      <c r="H15" s="30">
        <f>AVERAGE(C15:G15)</f>
        <v>20.2</v>
      </c>
      <c r="I15" s="30">
        <f>H15*H15</f>
        <v>408.03999999999996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4.3</v>
      </c>
      <c r="D16" s="30">
        <v>4.8</v>
      </c>
      <c r="E16" s="30">
        <v>30.7</v>
      </c>
      <c r="F16" s="30">
        <v>30.7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14.522012041219774</v>
      </c>
      <c r="D17" s="32">
        <f t="shared" si="2"/>
        <v>18.095573684678399</v>
      </c>
      <c r="E17" s="32">
        <f t="shared" si="2"/>
        <v>740.22991502050979</v>
      </c>
      <c r="F17" s="32">
        <f t="shared" si="2"/>
        <v>740.22991502050979</v>
      </c>
      <c r="G17" s="32">
        <f t="shared" si="2"/>
        <v>0</v>
      </c>
      <c r="H17" s="33">
        <f>AVERAGE(C17:G17)</f>
        <v>302.61548315338354</v>
      </c>
      <c r="I17" s="30">
        <f>H17*C20</f>
        <v>32305.485849822049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106.7542397804137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176.21996421360933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359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24.3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12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14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22.442119199999997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22.442119199999997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549" priority="1" operator="equal">
      <formula>"PRAV"</formula>
    </cfRule>
  </conditionalFormatting>
  <conditionalFormatting sqref="C14:G14">
    <cfRule type="cellIs" dxfId="1548" priority="2" operator="equal">
      <formula>"AEHI"</formula>
    </cfRule>
  </conditionalFormatting>
  <conditionalFormatting sqref="C14:G14">
    <cfRule type="cellIs" dxfId="1547" priority="3" operator="equal">
      <formula>"CRMO"</formula>
    </cfRule>
  </conditionalFormatting>
  <conditionalFormatting sqref="C14:G14">
    <cfRule type="cellIs" dxfId="1546" priority="4" operator="equal">
      <formula>"ILAQ"</formula>
    </cfRule>
  </conditionalFormatting>
  <conditionalFormatting sqref="C14:G14">
    <cfRule type="cellIs" dxfId="1545" priority="5" operator="equal">
      <formula>"PRLA"</formula>
    </cfRule>
  </conditionalFormatting>
  <conditionalFormatting sqref="C14:G14">
    <cfRule type="cellIs" dxfId="1544" priority="6" operator="equal">
      <formula>"SOAU"</formula>
    </cfRule>
  </conditionalFormatting>
  <conditionalFormatting sqref="C3:S3">
    <cfRule type="cellIs" dxfId="1543" priority="7" operator="equal">
      <formula>"DALA"</formula>
    </cfRule>
  </conditionalFormatting>
  <conditionalFormatting sqref="C3:S3">
    <cfRule type="cellIs" dxfId="1542" priority="8" operator="equal">
      <formula>"ILAQ"</formula>
    </cfRule>
  </conditionalFormatting>
  <conditionalFormatting sqref="C3:S3">
    <cfRule type="cellIs" dxfId="1541" priority="9" operator="equal">
      <formula>"PRLA"</formula>
    </cfRule>
  </conditionalFormatting>
  <conditionalFormatting sqref="C3:S3">
    <cfRule type="cellIs" dxfId="1540" priority="10" operator="equal">
      <formula>"PRLU"</formula>
    </cfRule>
  </conditionalFormatting>
  <conditionalFormatting sqref="C3:S3">
    <cfRule type="cellIs" dxfId="1539" priority="11" operator="equal">
      <formula>"ALPE"</formula>
    </cfRule>
  </conditionalFormatting>
  <conditionalFormatting sqref="C3:S3">
    <cfRule type="cellIs" dxfId="1538" priority="12" operator="equal">
      <formula>"BRSY"</formula>
    </cfRule>
  </conditionalFormatting>
  <conditionalFormatting sqref="C3:S3">
    <cfRule type="cellIs" dxfId="1537" priority="13" operator="equal">
      <formula>"THISTLE"</formula>
    </cfRule>
  </conditionalFormatting>
  <conditionalFormatting sqref="C3:S3">
    <cfRule type="cellIs" dxfId="1536" priority="14" operator="equal">
      <formula>"CLVI"</formula>
    </cfRule>
  </conditionalFormatting>
  <conditionalFormatting sqref="C3:S3">
    <cfRule type="cellIs" dxfId="1535" priority="15" operator="equal">
      <formula>"COML"</formula>
    </cfRule>
  </conditionalFormatting>
  <conditionalFormatting sqref="C3:S3">
    <cfRule type="cellIs" dxfId="1534" priority="16" operator="equal">
      <formula>"COVU"</formula>
    </cfRule>
  </conditionalFormatting>
  <conditionalFormatting sqref="C3:S3">
    <cfRule type="cellIs" dxfId="1533" priority="17" operator="equal">
      <formula>"CYSC"</formula>
    </cfRule>
  </conditionalFormatting>
  <conditionalFormatting sqref="C3:S3">
    <cfRule type="cellIs" dxfId="1532" priority="18" operator="equal">
      <formula>"DISY"</formula>
    </cfRule>
  </conditionalFormatting>
  <conditionalFormatting sqref="C3:S3">
    <cfRule type="cellIs" dxfId="1531" priority="19" operator="equal">
      <formula>"HEHE"</formula>
    </cfRule>
  </conditionalFormatting>
  <conditionalFormatting sqref="C3:S3">
    <cfRule type="cellIs" dxfId="1530" priority="20" operator="equal">
      <formula>"HEHI"</formula>
    </cfRule>
  </conditionalFormatting>
  <conditionalFormatting sqref="C3:S3">
    <cfRule type="cellIs" dxfId="1529" priority="21" operator="equal">
      <formula>"HEMA"</formula>
    </cfRule>
  </conditionalFormatting>
  <conditionalFormatting sqref="C3:S3">
    <cfRule type="cellIs" dxfId="1528" priority="22" operator="equal">
      <formula>"IRPS"</formula>
    </cfRule>
  </conditionalFormatting>
  <conditionalFormatting sqref="C3:S3">
    <cfRule type="cellIs" dxfId="1527" priority="23" operator="equal">
      <formula>"LYSA"</formula>
    </cfRule>
  </conditionalFormatting>
  <conditionalFormatting sqref="C3:S3">
    <cfRule type="cellIs" dxfId="1526" priority="24" operator="equal">
      <formula>"PHAR"</formula>
    </cfRule>
  </conditionalFormatting>
  <conditionalFormatting sqref="C3:S3">
    <cfRule type="cellIs" dxfId="1525" priority="25" operator="equal">
      <formula>"POCU"</formula>
    </cfRule>
  </conditionalFormatting>
  <conditionalFormatting sqref="C3:S3">
    <cfRule type="cellIs" dxfId="1524" priority="26" operator="equal">
      <formula>"ROMU"</formula>
    </cfRule>
  </conditionalFormatting>
  <conditionalFormatting sqref="C3:S3">
    <cfRule type="cellIs" dxfId="1523" priority="27" operator="equal">
      <formula>"RUAR"</formula>
    </cfRule>
  </conditionalFormatting>
  <conditionalFormatting sqref="C3:S3">
    <cfRule type="cellIs" dxfId="1522" priority="28" operator="equal">
      <formula>"RULA"</formula>
    </cfRule>
  </conditionalFormatting>
  <conditionalFormatting sqref="C3:S3">
    <cfRule type="cellIs" dxfId="1521" priority="29" operator="equal">
      <formula>"SODU"</formula>
    </cfRule>
  </conditionalFormatting>
  <conditionalFormatting sqref="C3:S3">
    <cfRule type="cellIs" dxfId="1520" priority="30" operator="equal">
      <formula>"VIST"</formula>
    </cfRule>
  </conditionalFormatting>
  <conditionalFormatting sqref="C3:S3">
    <cfRule type="cellIs" dxfId="151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292</v>
      </c>
      <c r="E3" s="12" t="s">
        <v>44</v>
      </c>
      <c r="F3" s="13" t="s">
        <v>26</v>
      </c>
      <c r="G3" s="12" t="s">
        <v>93</v>
      </c>
      <c r="H3" s="12" t="s">
        <v>8</v>
      </c>
      <c r="I3" s="15" t="s">
        <v>50</v>
      </c>
      <c r="J3" s="12" t="s">
        <v>253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15</v>
      </c>
      <c r="D4" s="12">
        <v>7</v>
      </c>
      <c r="E4" s="12">
        <v>7</v>
      </c>
      <c r="F4" s="12">
        <v>1</v>
      </c>
      <c r="G4" s="12">
        <v>2</v>
      </c>
      <c r="H4" s="12">
        <v>1</v>
      </c>
      <c r="I4" s="12">
        <v>4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0.45454545454545453</v>
      </c>
      <c r="D5" s="18">
        <f t="shared" si="0"/>
        <v>0.21212121212121213</v>
      </c>
      <c r="E5" s="18">
        <f t="shared" si="0"/>
        <v>0.21212121212121213</v>
      </c>
      <c r="F5" s="18">
        <f t="shared" si="0"/>
        <v>3.0303030303030304E-2</v>
      </c>
      <c r="G5" s="18">
        <f t="shared" si="0"/>
        <v>6.0606060606060608E-2</v>
      </c>
      <c r="H5" s="18">
        <f t="shared" si="0"/>
        <v>3.0303030303030304E-2</v>
      </c>
      <c r="I5" s="18">
        <f t="shared" si="0"/>
        <v>0.12121212121212122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0.21212121212121213</v>
      </c>
      <c r="F8" s="24">
        <f t="shared" si="1"/>
        <v>0.21212121212121213</v>
      </c>
      <c r="G8" s="24">
        <f t="shared" si="1"/>
        <v>0.21212121212121213</v>
      </c>
      <c r="H8" s="24">
        <f t="shared" si="1"/>
        <v>0.21212121212121213</v>
      </c>
      <c r="I8" s="24">
        <f t="shared" si="1"/>
        <v>0.33333333333333337</v>
      </c>
      <c r="J8" s="24">
        <f t="shared" si="1"/>
        <v>0.33333333333333337</v>
      </c>
      <c r="K8" s="24">
        <f t="shared" si="1"/>
        <v>0.33333333333333337</v>
      </c>
      <c r="L8" s="24">
        <f t="shared" si="1"/>
        <v>0.33333333333333337</v>
      </c>
      <c r="M8" s="24">
        <f t="shared" si="1"/>
        <v>0.33333333333333337</v>
      </c>
      <c r="N8" s="24">
        <f t="shared" si="1"/>
        <v>0.33333333333333337</v>
      </c>
      <c r="O8" s="24">
        <f t="shared" si="1"/>
        <v>0.33333333333333337</v>
      </c>
      <c r="P8" s="24">
        <f t="shared" si="1"/>
        <v>0.33333333333333337</v>
      </c>
      <c r="Q8" s="24">
        <f t="shared" si="1"/>
        <v>0.33333333333333337</v>
      </c>
      <c r="R8" s="24">
        <f t="shared" si="1"/>
        <v>0.33333333333333337</v>
      </c>
      <c r="S8" s="24">
        <f t="shared" si="1"/>
        <v>0.33333333333333337</v>
      </c>
      <c r="W8" s="4"/>
    </row>
    <row r="9" spans="1:23" ht="13" x14ac:dyDescent="0.15">
      <c r="A9" s="6"/>
      <c r="B9" s="22" t="s">
        <v>313</v>
      </c>
      <c r="C9" s="24">
        <f>S8</f>
        <v>0.33333333333333337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33.5</v>
      </c>
      <c r="D15" s="30">
        <v>46.8</v>
      </c>
      <c r="E15" s="30">
        <v>8.8000000000000007</v>
      </c>
      <c r="F15" s="30">
        <v>61.5</v>
      </c>
      <c r="G15" s="30"/>
      <c r="H15" s="30">
        <f>AVERAGE(C15:G15)</f>
        <v>37.65</v>
      </c>
      <c r="I15" s="30">
        <f>H15*H15</f>
        <v>1417.5224999999998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5</v>
      </c>
      <c r="D16" s="30">
        <v>15.8</v>
      </c>
      <c r="E16" s="30">
        <v>37.299999999999997</v>
      </c>
      <c r="F16" s="30">
        <v>26.5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19.634954084937501</v>
      </c>
      <c r="D17" s="32">
        <f t="shared" si="2"/>
        <v>196.06679751055191</v>
      </c>
      <c r="E17" s="32">
        <f t="shared" si="2"/>
        <v>1092.7166107533076</v>
      </c>
      <c r="F17" s="32">
        <f t="shared" si="2"/>
        <v>551.54586024589435</v>
      </c>
      <c r="G17" s="32">
        <f t="shared" si="2"/>
        <v>0</v>
      </c>
      <c r="H17" s="33">
        <f>AVERAGE(C17:G17)</f>
        <v>371.99284451893828</v>
      </c>
      <c r="I17" s="30">
        <f>H17*C20</f>
        <v>11431.217710650062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30.729670957603851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62.355006368053964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359</v>
      </c>
      <c r="D25" s="39" t="s">
        <v>359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19</v>
      </c>
      <c r="D26" s="39">
        <v>14.8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5</v>
      </c>
      <c r="D27" s="39">
        <v>6.8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8.1999999999999993</v>
      </c>
      <c r="D28" s="39">
        <v>9.5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4.60237608</v>
      </c>
      <c r="D30" s="41">
        <f t="shared" si="3"/>
        <v>5.4106079760000005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10.012984056000001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518" priority="1" operator="equal">
      <formula>"PRAV"</formula>
    </cfRule>
  </conditionalFormatting>
  <conditionalFormatting sqref="C14:G14">
    <cfRule type="cellIs" dxfId="1517" priority="2" operator="equal">
      <formula>"AEHI"</formula>
    </cfRule>
  </conditionalFormatting>
  <conditionalFormatting sqref="C14:G14">
    <cfRule type="cellIs" dxfId="1516" priority="3" operator="equal">
      <formula>"CRMO"</formula>
    </cfRule>
  </conditionalFormatting>
  <conditionalFormatting sqref="C14:G14">
    <cfRule type="cellIs" dxfId="1515" priority="4" operator="equal">
      <formula>"ILAQ"</formula>
    </cfRule>
  </conditionalFormatting>
  <conditionalFormatting sqref="C14:G14">
    <cfRule type="cellIs" dxfId="1514" priority="5" operator="equal">
      <formula>"PRLA"</formula>
    </cfRule>
  </conditionalFormatting>
  <conditionalFormatting sqref="C14:G14">
    <cfRule type="cellIs" dxfId="1513" priority="6" operator="equal">
      <formula>"SOAU"</formula>
    </cfRule>
  </conditionalFormatting>
  <conditionalFormatting sqref="C3:S3">
    <cfRule type="cellIs" dxfId="1512" priority="7" operator="equal">
      <formula>"DALA"</formula>
    </cfRule>
  </conditionalFormatting>
  <conditionalFormatting sqref="C3:S3">
    <cfRule type="cellIs" dxfId="1511" priority="8" operator="equal">
      <formula>"ILAQ"</formula>
    </cfRule>
  </conditionalFormatting>
  <conditionalFormatting sqref="C3:S3">
    <cfRule type="cellIs" dxfId="1510" priority="9" operator="equal">
      <formula>"PRLA"</formula>
    </cfRule>
  </conditionalFormatting>
  <conditionalFormatting sqref="C3:S3">
    <cfRule type="cellIs" dxfId="1509" priority="10" operator="equal">
      <formula>"PRLU"</formula>
    </cfRule>
  </conditionalFormatting>
  <conditionalFormatting sqref="C3:S3">
    <cfRule type="cellIs" dxfId="1508" priority="11" operator="equal">
      <formula>"ALPE"</formula>
    </cfRule>
  </conditionalFormatting>
  <conditionalFormatting sqref="C3:S3">
    <cfRule type="cellIs" dxfId="1507" priority="12" operator="equal">
      <formula>"BRSY"</formula>
    </cfRule>
  </conditionalFormatting>
  <conditionalFormatting sqref="C3:S3">
    <cfRule type="cellIs" dxfId="1506" priority="13" operator="equal">
      <formula>"THISTLE"</formula>
    </cfRule>
  </conditionalFormatting>
  <conditionalFormatting sqref="C3:S3">
    <cfRule type="cellIs" dxfId="1505" priority="14" operator="equal">
      <formula>"CLVI"</formula>
    </cfRule>
  </conditionalFormatting>
  <conditionalFormatting sqref="C3:S3">
    <cfRule type="cellIs" dxfId="1504" priority="15" operator="equal">
      <formula>"COML"</formula>
    </cfRule>
  </conditionalFormatting>
  <conditionalFormatting sqref="C3:S3">
    <cfRule type="cellIs" dxfId="1503" priority="16" operator="equal">
      <formula>"COVU"</formula>
    </cfRule>
  </conditionalFormatting>
  <conditionalFormatting sqref="C3:S3">
    <cfRule type="cellIs" dxfId="1502" priority="17" operator="equal">
      <formula>"CYSC"</formula>
    </cfRule>
  </conditionalFormatting>
  <conditionalFormatting sqref="C3:S3">
    <cfRule type="cellIs" dxfId="1501" priority="18" operator="equal">
      <formula>"DISY"</formula>
    </cfRule>
  </conditionalFormatting>
  <conditionalFormatting sqref="C3:S3">
    <cfRule type="cellIs" dxfId="1500" priority="19" operator="equal">
      <formula>"HEHE"</formula>
    </cfRule>
  </conditionalFormatting>
  <conditionalFormatting sqref="C3:S3">
    <cfRule type="cellIs" dxfId="1499" priority="20" operator="equal">
      <formula>"HEHI"</formula>
    </cfRule>
  </conditionalFormatting>
  <conditionalFormatting sqref="C3:S3">
    <cfRule type="cellIs" dxfId="1498" priority="21" operator="equal">
      <formula>"HEMA"</formula>
    </cfRule>
  </conditionalFormatting>
  <conditionalFormatting sqref="C3:S3">
    <cfRule type="cellIs" dxfId="1497" priority="22" operator="equal">
      <formula>"IRPS"</formula>
    </cfRule>
  </conditionalFormatting>
  <conditionalFormatting sqref="C3:S3">
    <cfRule type="cellIs" dxfId="1496" priority="23" operator="equal">
      <formula>"LYSA"</formula>
    </cfRule>
  </conditionalFormatting>
  <conditionalFormatting sqref="C3:S3">
    <cfRule type="cellIs" dxfId="1495" priority="24" operator="equal">
      <formula>"PHAR"</formula>
    </cfRule>
  </conditionalFormatting>
  <conditionalFormatting sqref="C3:S3">
    <cfRule type="cellIs" dxfId="1494" priority="25" operator="equal">
      <formula>"POCU"</formula>
    </cfRule>
  </conditionalFormatting>
  <conditionalFormatting sqref="C3:S3">
    <cfRule type="cellIs" dxfId="1493" priority="26" operator="equal">
      <formula>"ROMU"</formula>
    </cfRule>
  </conditionalFormatting>
  <conditionalFormatting sqref="C3:S3">
    <cfRule type="cellIs" dxfId="1492" priority="27" operator="equal">
      <formula>"RUAR"</formula>
    </cfRule>
  </conditionalFormatting>
  <conditionalFormatting sqref="C3:S3">
    <cfRule type="cellIs" dxfId="1491" priority="28" operator="equal">
      <formula>"RULA"</formula>
    </cfRule>
  </conditionalFormatting>
  <conditionalFormatting sqref="C3:S3">
    <cfRule type="cellIs" dxfId="1490" priority="29" operator="equal">
      <formula>"SODU"</formula>
    </cfRule>
  </conditionalFormatting>
  <conditionalFormatting sqref="C3:S3">
    <cfRule type="cellIs" dxfId="1489" priority="30" operator="equal">
      <formula>"VIST"</formula>
    </cfRule>
  </conditionalFormatting>
  <conditionalFormatting sqref="C3:S3">
    <cfRule type="cellIs" dxfId="148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44</v>
      </c>
      <c r="E3" s="12" t="s">
        <v>81</v>
      </c>
      <c r="F3" s="13" t="s">
        <v>177</v>
      </c>
      <c r="G3" s="12" t="s">
        <v>93</v>
      </c>
      <c r="H3" s="12" t="s">
        <v>292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12</v>
      </c>
      <c r="D4" s="12">
        <v>7</v>
      </c>
      <c r="E4" s="12">
        <v>2</v>
      </c>
      <c r="F4" s="12">
        <v>11</v>
      </c>
      <c r="G4" s="12">
        <v>10</v>
      </c>
      <c r="H4" s="12">
        <v>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0.36363636363636365</v>
      </c>
      <c r="D5" s="18">
        <f t="shared" si="0"/>
        <v>0.21212121212121213</v>
      </c>
      <c r="E5" s="18">
        <f t="shared" si="0"/>
        <v>6.0606060606060608E-2</v>
      </c>
      <c r="F5" s="18">
        <f t="shared" si="0"/>
        <v>0.33333333333333331</v>
      </c>
      <c r="G5" s="18">
        <f t="shared" si="0"/>
        <v>0.30303030303030304</v>
      </c>
      <c r="H5" s="18">
        <f t="shared" si="0"/>
        <v>9.0909090909090912E-2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0.21212121212121213</v>
      </c>
      <c r="E8" s="24">
        <f t="shared" si="1"/>
        <v>0.21212121212121213</v>
      </c>
      <c r="F8" s="24">
        <f t="shared" si="1"/>
        <v>0.21212121212121213</v>
      </c>
      <c r="G8" s="24">
        <f t="shared" si="1"/>
        <v>0.21212121212121213</v>
      </c>
      <c r="H8" s="24">
        <f t="shared" si="1"/>
        <v>0.21212121212121213</v>
      </c>
      <c r="I8" s="24">
        <f t="shared" si="1"/>
        <v>0.21212121212121213</v>
      </c>
      <c r="J8" s="24">
        <f t="shared" si="1"/>
        <v>0.21212121212121213</v>
      </c>
      <c r="K8" s="24">
        <f t="shared" si="1"/>
        <v>0.21212121212121213</v>
      </c>
      <c r="L8" s="24">
        <f t="shared" si="1"/>
        <v>0.21212121212121213</v>
      </c>
      <c r="M8" s="24">
        <f t="shared" si="1"/>
        <v>0.21212121212121213</v>
      </c>
      <c r="N8" s="24">
        <f t="shared" si="1"/>
        <v>0.21212121212121213</v>
      </c>
      <c r="O8" s="24">
        <f t="shared" si="1"/>
        <v>0.21212121212121213</v>
      </c>
      <c r="P8" s="24">
        <f t="shared" si="1"/>
        <v>0.21212121212121213</v>
      </c>
      <c r="Q8" s="24">
        <f t="shared" si="1"/>
        <v>0.21212121212121213</v>
      </c>
      <c r="R8" s="24">
        <f t="shared" si="1"/>
        <v>0.21212121212121213</v>
      </c>
      <c r="S8" s="24">
        <f t="shared" si="1"/>
        <v>0.21212121212121213</v>
      </c>
      <c r="W8" s="4"/>
    </row>
    <row r="9" spans="1:23" ht="13" x14ac:dyDescent="0.15">
      <c r="A9" s="6"/>
      <c r="B9" s="22" t="s">
        <v>313</v>
      </c>
      <c r="C9" s="24">
        <f>S8</f>
        <v>0.21212121212121213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24</v>
      </c>
      <c r="D14" s="30" t="s">
        <v>8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11.1</v>
      </c>
      <c r="D15" s="30">
        <v>19.600000000000001</v>
      </c>
      <c r="E15" s="30">
        <v>35.700000000000003</v>
      </c>
      <c r="F15" s="30">
        <v>19.2</v>
      </c>
      <c r="G15" s="30"/>
      <c r="H15" s="30">
        <f>AVERAGE(C15:G15)</f>
        <v>21.400000000000002</v>
      </c>
      <c r="I15" s="30">
        <f>H15*H15</f>
        <v>457.96000000000009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</v>
      </c>
      <c r="D16" s="30">
        <v>15.4</v>
      </c>
      <c r="E16" s="30">
        <v>43.6</v>
      </c>
      <c r="F16" s="30">
        <v>17.600000000000001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153.93804002591</v>
      </c>
      <c r="D17" s="32">
        <f t="shared" si="2"/>
        <v>186.26502843135111</v>
      </c>
      <c r="E17" s="32">
        <f t="shared" si="2"/>
        <v>1493.0104926921117</v>
      </c>
      <c r="F17" s="32">
        <f t="shared" si="2"/>
        <v>243.28493509400965</v>
      </c>
      <c r="G17" s="32">
        <f t="shared" si="2"/>
        <v>0</v>
      </c>
      <c r="H17" s="33">
        <f>AVERAGE(C17:G17)</f>
        <v>415.29969924867646</v>
      </c>
      <c r="I17" s="30">
        <f>H17*C20</f>
        <v>39502.259802760818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95.117477508952732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215.47692677209972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487" priority="1" operator="equal">
      <formula>"PRAV"</formula>
    </cfRule>
  </conditionalFormatting>
  <conditionalFormatting sqref="C14:G14">
    <cfRule type="cellIs" dxfId="1486" priority="2" operator="equal">
      <formula>"AEHI"</formula>
    </cfRule>
  </conditionalFormatting>
  <conditionalFormatting sqref="C14:G14">
    <cfRule type="cellIs" dxfId="1485" priority="3" operator="equal">
      <formula>"CRMO"</formula>
    </cfRule>
  </conditionalFormatting>
  <conditionalFormatting sqref="C14:G14">
    <cfRule type="cellIs" dxfId="1484" priority="4" operator="equal">
      <formula>"ILAQ"</formula>
    </cfRule>
  </conditionalFormatting>
  <conditionalFormatting sqref="C14:G14">
    <cfRule type="cellIs" dxfId="1483" priority="5" operator="equal">
      <formula>"PRLA"</formula>
    </cfRule>
  </conditionalFormatting>
  <conditionalFormatting sqref="C14:G14">
    <cfRule type="cellIs" dxfId="1482" priority="6" operator="equal">
      <formula>"SOAU"</formula>
    </cfRule>
  </conditionalFormatting>
  <conditionalFormatting sqref="C3:S3">
    <cfRule type="cellIs" dxfId="1481" priority="7" operator="equal">
      <formula>"DALA"</formula>
    </cfRule>
  </conditionalFormatting>
  <conditionalFormatting sqref="C3:S3">
    <cfRule type="cellIs" dxfId="1480" priority="8" operator="equal">
      <formula>"ILAQ"</formula>
    </cfRule>
  </conditionalFormatting>
  <conditionalFormatting sqref="C3:S3">
    <cfRule type="cellIs" dxfId="1479" priority="9" operator="equal">
      <formula>"PRLA"</formula>
    </cfRule>
  </conditionalFormatting>
  <conditionalFormatting sqref="C3:S3">
    <cfRule type="cellIs" dxfId="1478" priority="10" operator="equal">
      <formula>"PRLU"</formula>
    </cfRule>
  </conditionalFormatting>
  <conditionalFormatting sqref="C3:S3">
    <cfRule type="cellIs" dxfId="1477" priority="11" operator="equal">
      <formula>"ALPE"</formula>
    </cfRule>
  </conditionalFormatting>
  <conditionalFormatting sqref="C3:S3">
    <cfRule type="cellIs" dxfId="1476" priority="12" operator="equal">
      <formula>"BRSY"</formula>
    </cfRule>
  </conditionalFormatting>
  <conditionalFormatting sqref="C3:S3">
    <cfRule type="cellIs" dxfId="1475" priority="13" operator="equal">
      <formula>"THISTLE"</formula>
    </cfRule>
  </conditionalFormatting>
  <conditionalFormatting sqref="C3:S3">
    <cfRule type="cellIs" dxfId="1474" priority="14" operator="equal">
      <formula>"CLVI"</formula>
    </cfRule>
  </conditionalFormatting>
  <conditionalFormatting sqref="C3:S3">
    <cfRule type="cellIs" dxfId="1473" priority="15" operator="equal">
      <formula>"COML"</formula>
    </cfRule>
  </conditionalFormatting>
  <conditionalFormatting sqref="C3:S3">
    <cfRule type="cellIs" dxfId="1472" priority="16" operator="equal">
      <formula>"COVU"</formula>
    </cfRule>
  </conditionalFormatting>
  <conditionalFormatting sqref="C3:S3">
    <cfRule type="cellIs" dxfId="1471" priority="17" operator="equal">
      <formula>"CYSC"</formula>
    </cfRule>
  </conditionalFormatting>
  <conditionalFormatting sqref="C3:S3">
    <cfRule type="cellIs" dxfId="1470" priority="18" operator="equal">
      <formula>"DISY"</formula>
    </cfRule>
  </conditionalFormatting>
  <conditionalFormatting sqref="C3:S3">
    <cfRule type="cellIs" dxfId="1469" priority="19" operator="equal">
      <formula>"HEHE"</formula>
    </cfRule>
  </conditionalFormatting>
  <conditionalFormatting sqref="C3:S3">
    <cfRule type="cellIs" dxfId="1468" priority="20" operator="equal">
      <formula>"HEHI"</formula>
    </cfRule>
  </conditionalFormatting>
  <conditionalFormatting sqref="C3:S3">
    <cfRule type="cellIs" dxfId="1467" priority="21" operator="equal">
      <formula>"HEMA"</formula>
    </cfRule>
  </conditionalFormatting>
  <conditionalFormatting sqref="C3:S3">
    <cfRule type="cellIs" dxfId="1466" priority="22" operator="equal">
      <formula>"IRPS"</formula>
    </cfRule>
  </conditionalFormatting>
  <conditionalFormatting sqref="C3:S3">
    <cfRule type="cellIs" dxfId="1465" priority="23" operator="equal">
      <formula>"LYSA"</formula>
    </cfRule>
  </conditionalFormatting>
  <conditionalFormatting sqref="C3:S3">
    <cfRule type="cellIs" dxfId="1464" priority="24" operator="equal">
      <formula>"PHAR"</formula>
    </cfRule>
  </conditionalFormatting>
  <conditionalFormatting sqref="C3:S3">
    <cfRule type="cellIs" dxfId="1463" priority="25" operator="equal">
      <formula>"POCU"</formula>
    </cfRule>
  </conditionalFormatting>
  <conditionalFormatting sqref="C3:S3">
    <cfRule type="cellIs" dxfId="1462" priority="26" operator="equal">
      <formula>"ROMU"</formula>
    </cfRule>
  </conditionalFormatting>
  <conditionalFormatting sqref="C3:S3">
    <cfRule type="cellIs" dxfId="1461" priority="27" operator="equal">
      <formula>"RUAR"</formula>
    </cfRule>
  </conditionalFormatting>
  <conditionalFormatting sqref="C3:S3">
    <cfRule type="cellIs" dxfId="1460" priority="28" operator="equal">
      <formula>"RULA"</formula>
    </cfRule>
  </conditionalFormatting>
  <conditionalFormatting sqref="C3:S3">
    <cfRule type="cellIs" dxfId="1459" priority="29" operator="equal">
      <formula>"SODU"</formula>
    </cfRule>
  </conditionalFormatting>
  <conditionalFormatting sqref="C3:S3">
    <cfRule type="cellIs" dxfId="1458" priority="30" operator="equal">
      <formula>"VIST"</formula>
    </cfRule>
  </conditionalFormatting>
  <conditionalFormatting sqref="C3:S3">
    <cfRule type="cellIs" dxfId="145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5" t="s">
        <v>373</v>
      </c>
      <c r="D3" s="12" t="s">
        <v>93</v>
      </c>
      <c r="E3" s="12" t="s">
        <v>44</v>
      </c>
      <c r="F3" s="13" t="s">
        <v>26</v>
      </c>
      <c r="G3" s="15" t="s">
        <v>380</v>
      </c>
      <c r="H3" s="12" t="s">
        <v>147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12</v>
      </c>
      <c r="D4" s="12">
        <v>14</v>
      </c>
      <c r="E4" s="12">
        <v>9</v>
      </c>
      <c r="F4" s="12">
        <v>1</v>
      </c>
      <c r="G4" s="12">
        <v>1</v>
      </c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0.36363636363636365</v>
      </c>
      <c r="D5" s="18">
        <f t="shared" si="0"/>
        <v>0.42424242424242425</v>
      </c>
      <c r="E5" s="18">
        <f t="shared" si="0"/>
        <v>0.27272727272727271</v>
      </c>
      <c r="F5" s="18">
        <f t="shared" si="0"/>
        <v>3.0303030303030304E-2</v>
      </c>
      <c r="G5" s="18">
        <f t="shared" si="0"/>
        <v>3.0303030303030304E-2</v>
      </c>
      <c r="H5" s="18">
        <f t="shared" si="0"/>
        <v>3.0303030303030304E-2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0.27272727272727271</v>
      </c>
      <c r="F8" s="24">
        <f t="shared" si="1"/>
        <v>0.27272727272727271</v>
      </c>
      <c r="G8" s="24">
        <f t="shared" si="1"/>
        <v>0.27272727272727271</v>
      </c>
      <c r="H8" s="24">
        <f t="shared" si="1"/>
        <v>0.27272727272727271</v>
      </c>
      <c r="I8" s="24">
        <f t="shared" si="1"/>
        <v>0.27272727272727271</v>
      </c>
      <c r="J8" s="24">
        <f t="shared" si="1"/>
        <v>0.27272727272727271</v>
      </c>
      <c r="K8" s="24">
        <f t="shared" si="1"/>
        <v>0.27272727272727271</v>
      </c>
      <c r="L8" s="24">
        <f t="shared" si="1"/>
        <v>0.27272727272727271</v>
      </c>
      <c r="M8" s="24">
        <f t="shared" si="1"/>
        <v>0.27272727272727271</v>
      </c>
      <c r="N8" s="24">
        <f t="shared" si="1"/>
        <v>0.27272727272727271</v>
      </c>
      <c r="O8" s="24">
        <f t="shared" si="1"/>
        <v>0.27272727272727271</v>
      </c>
      <c r="P8" s="24">
        <f t="shared" si="1"/>
        <v>0.27272727272727271</v>
      </c>
      <c r="Q8" s="24">
        <f t="shared" si="1"/>
        <v>0.27272727272727271</v>
      </c>
      <c r="R8" s="24">
        <f t="shared" si="1"/>
        <v>0.27272727272727271</v>
      </c>
      <c r="S8" s="24">
        <f t="shared" si="1"/>
        <v>0.27272727272727271</v>
      </c>
      <c r="W8" s="4"/>
    </row>
    <row r="9" spans="1:23" ht="13" x14ac:dyDescent="0.15">
      <c r="A9" s="6"/>
      <c r="B9" s="22" t="s">
        <v>313</v>
      </c>
      <c r="C9" s="24">
        <f>S8</f>
        <v>0.27272727272727271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24</v>
      </c>
      <c r="D14" s="30" t="s">
        <v>24</v>
      </c>
      <c r="E14" s="30"/>
      <c r="F14" s="30"/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35.700000000000003</v>
      </c>
      <c r="D15" s="30">
        <v>7</v>
      </c>
      <c r="E15" s="30"/>
      <c r="F15" s="30"/>
      <c r="G15" s="30"/>
      <c r="H15" s="30">
        <f>AVERAGE(C15:G15)</f>
        <v>21.35</v>
      </c>
      <c r="I15" s="30">
        <f>H15*H15</f>
        <v>455.82250000000005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4.2</v>
      </c>
      <c r="D16" s="30">
        <v>4.0999999999999996</v>
      </c>
      <c r="E16" s="30"/>
      <c r="F16" s="30"/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13.854423602331901</v>
      </c>
      <c r="D17" s="32">
        <f t="shared" si="2"/>
        <v>13.202543126711975</v>
      </c>
      <c r="E17" s="32">
        <f t="shared" si="2"/>
        <v>0</v>
      </c>
      <c r="F17" s="32">
        <f t="shared" si="2"/>
        <v>0</v>
      </c>
      <c r="G17" s="32">
        <f t="shared" si="2"/>
        <v>0</v>
      </c>
      <c r="H17" s="33">
        <f>AVERAGE(C17:G17)</f>
        <v>5.4113933458087748</v>
      </c>
      <c r="I17" s="30">
        <f>H17*C20</f>
        <v>517.13176542059728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95.563514306555717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2.8208503540162742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3" ht="13" x14ac:dyDescent="0.15">
      <c r="C36" s="15" t="s">
        <v>381</v>
      </c>
      <c r="D36" s="46"/>
    </row>
    <row r="37" spans="1:23" ht="13" x14ac:dyDescent="0.15">
      <c r="A37" s="1"/>
    </row>
  </sheetData>
  <conditionalFormatting sqref="C14:G14">
    <cfRule type="cellIs" dxfId="1456" priority="1" operator="equal">
      <formula>"PRAV"</formula>
    </cfRule>
  </conditionalFormatting>
  <conditionalFormatting sqref="C14:G14">
    <cfRule type="cellIs" dxfId="1455" priority="2" operator="equal">
      <formula>"AEHI"</formula>
    </cfRule>
  </conditionalFormatting>
  <conditionalFormatting sqref="C14:G14">
    <cfRule type="cellIs" dxfId="1454" priority="3" operator="equal">
      <formula>"CRMO"</formula>
    </cfRule>
  </conditionalFormatting>
  <conditionalFormatting sqref="C14:G14">
    <cfRule type="cellIs" dxfId="1453" priority="4" operator="equal">
      <formula>"ILAQ"</formula>
    </cfRule>
  </conditionalFormatting>
  <conditionalFormatting sqref="C14:G14">
    <cfRule type="cellIs" dxfId="1452" priority="5" operator="equal">
      <formula>"PRLA"</formula>
    </cfRule>
  </conditionalFormatting>
  <conditionalFormatting sqref="C14:G14">
    <cfRule type="cellIs" dxfId="1451" priority="6" operator="equal">
      <formula>"SOAU"</formula>
    </cfRule>
  </conditionalFormatting>
  <conditionalFormatting sqref="C3:S3">
    <cfRule type="cellIs" dxfId="1450" priority="7" operator="equal">
      <formula>"DALA"</formula>
    </cfRule>
  </conditionalFormatting>
  <conditionalFormatting sqref="C3:S3">
    <cfRule type="cellIs" dxfId="1449" priority="8" operator="equal">
      <formula>"ILAQ"</formula>
    </cfRule>
  </conditionalFormatting>
  <conditionalFormatting sqref="C3:S3">
    <cfRule type="cellIs" dxfId="1448" priority="9" operator="equal">
      <formula>"PRLA"</formula>
    </cfRule>
  </conditionalFormatting>
  <conditionalFormatting sqref="C3:S3">
    <cfRule type="cellIs" dxfId="1447" priority="10" operator="equal">
      <formula>"PRLU"</formula>
    </cfRule>
  </conditionalFormatting>
  <conditionalFormatting sqref="C3:S3">
    <cfRule type="cellIs" dxfId="1446" priority="11" operator="equal">
      <formula>"ALPE"</formula>
    </cfRule>
  </conditionalFormatting>
  <conditionalFormatting sqref="C3:S3">
    <cfRule type="cellIs" dxfId="1445" priority="12" operator="equal">
      <formula>"BRSY"</formula>
    </cfRule>
  </conditionalFormatting>
  <conditionalFormatting sqref="C3:S3">
    <cfRule type="cellIs" dxfId="1444" priority="13" operator="equal">
      <formula>"THISTLE"</formula>
    </cfRule>
  </conditionalFormatting>
  <conditionalFormatting sqref="C3:S3">
    <cfRule type="cellIs" dxfId="1443" priority="14" operator="equal">
      <formula>"CLVI"</formula>
    </cfRule>
  </conditionalFormatting>
  <conditionalFormatting sqref="C3:S3">
    <cfRule type="cellIs" dxfId="1442" priority="15" operator="equal">
      <formula>"COML"</formula>
    </cfRule>
  </conditionalFormatting>
  <conditionalFormatting sqref="C3:S3">
    <cfRule type="cellIs" dxfId="1441" priority="16" operator="equal">
      <formula>"COVU"</formula>
    </cfRule>
  </conditionalFormatting>
  <conditionalFormatting sqref="C3:S3">
    <cfRule type="cellIs" dxfId="1440" priority="17" operator="equal">
      <formula>"CYSC"</formula>
    </cfRule>
  </conditionalFormatting>
  <conditionalFormatting sqref="C3:S3">
    <cfRule type="cellIs" dxfId="1439" priority="18" operator="equal">
      <formula>"DISY"</formula>
    </cfRule>
  </conditionalFormatting>
  <conditionalFormatting sqref="C3:S3">
    <cfRule type="cellIs" dxfId="1438" priority="19" operator="equal">
      <formula>"HEHE"</formula>
    </cfRule>
  </conditionalFormatting>
  <conditionalFormatting sqref="C3:S3">
    <cfRule type="cellIs" dxfId="1437" priority="20" operator="equal">
      <formula>"HEHI"</formula>
    </cfRule>
  </conditionalFormatting>
  <conditionalFormatting sqref="C3:S3">
    <cfRule type="cellIs" dxfId="1436" priority="21" operator="equal">
      <formula>"HEMA"</formula>
    </cfRule>
  </conditionalFormatting>
  <conditionalFormatting sqref="C3:S3">
    <cfRule type="cellIs" dxfId="1435" priority="22" operator="equal">
      <formula>"IRPS"</formula>
    </cfRule>
  </conditionalFormatting>
  <conditionalFormatting sqref="C3:S3">
    <cfRule type="cellIs" dxfId="1434" priority="23" operator="equal">
      <formula>"LYSA"</formula>
    </cfRule>
  </conditionalFormatting>
  <conditionalFormatting sqref="C3:S3">
    <cfRule type="cellIs" dxfId="1433" priority="24" operator="equal">
      <formula>"PHAR"</formula>
    </cfRule>
  </conditionalFormatting>
  <conditionalFormatting sqref="C3:S3">
    <cfRule type="cellIs" dxfId="1432" priority="25" operator="equal">
      <formula>"POCU"</formula>
    </cfRule>
  </conditionalFormatting>
  <conditionalFormatting sqref="C3:S3">
    <cfRule type="cellIs" dxfId="1431" priority="26" operator="equal">
      <formula>"ROMU"</formula>
    </cfRule>
  </conditionalFormatting>
  <conditionalFormatting sqref="C3:S3">
    <cfRule type="cellIs" dxfId="1430" priority="27" operator="equal">
      <formula>"RUAR"</formula>
    </cfRule>
  </conditionalFormatting>
  <conditionalFormatting sqref="C3:S3">
    <cfRule type="cellIs" dxfId="1429" priority="28" operator="equal">
      <formula>"RULA"</formula>
    </cfRule>
  </conditionalFormatting>
  <conditionalFormatting sqref="C3:S3">
    <cfRule type="cellIs" dxfId="1428" priority="29" operator="equal">
      <formula>"SODU"</formula>
    </cfRule>
  </conditionalFormatting>
  <conditionalFormatting sqref="C3:S3">
    <cfRule type="cellIs" dxfId="1427" priority="30" operator="equal">
      <formula>"VIST"</formula>
    </cfRule>
  </conditionalFormatting>
  <conditionalFormatting sqref="C3:S3">
    <cfRule type="cellIs" dxfId="142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44</v>
      </c>
      <c r="E3" s="12" t="s">
        <v>271</v>
      </c>
      <c r="F3" s="13" t="s">
        <v>177</v>
      </c>
      <c r="G3" s="12" t="s">
        <v>292</v>
      </c>
      <c r="H3" s="12" t="s">
        <v>310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8</v>
      </c>
      <c r="D4" s="12">
        <v>17</v>
      </c>
      <c r="E4" s="12">
        <v>3</v>
      </c>
      <c r="F4" s="12">
        <v>11</v>
      </c>
      <c r="G4" s="12">
        <v>1</v>
      </c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0.24242424242424243</v>
      </c>
      <c r="D5" s="18">
        <f t="shared" si="0"/>
        <v>0.51515151515151514</v>
      </c>
      <c r="E5" s="18">
        <f t="shared" si="0"/>
        <v>9.0909090909090912E-2</v>
      </c>
      <c r="F5" s="18">
        <f t="shared" si="0"/>
        <v>0.33333333333333331</v>
      </c>
      <c r="G5" s="18">
        <f t="shared" si="0"/>
        <v>3.0303030303030304E-2</v>
      </c>
      <c r="H5" s="18">
        <f t="shared" si="0"/>
        <v>3.0303030303030304E-2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0.51515151515151514</v>
      </c>
      <c r="E8" s="24">
        <f t="shared" si="1"/>
        <v>0.51515151515151514</v>
      </c>
      <c r="F8" s="24">
        <f t="shared" si="1"/>
        <v>0.51515151515151514</v>
      </c>
      <c r="G8" s="24">
        <f t="shared" si="1"/>
        <v>0.51515151515151514</v>
      </c>
      <c r="H8" s="24">
        <f t="shared" si="1"/>
        <v>0.51515151515151514</v>
      </c>
      <c r="I8" s="24">
        <f t="shared" si="1"/>
        <v>0.51515151515151514</v>
      </c>
      <c r="J8" s="24">
        <f t="shared" si="1"/>
        <v>0.51515151515151514</v>
      </c>
      <c r="K8" s="24">
        <f t="shared" si="1"/>
        <v>0.51515151515151514</v>
      </c>
      <c r="L8" s="24">
        <f t="shared" si="1"/>
        <v>0.51515151515151514</v>
      </c>
      <c r="M8" s="24">
        <f t="shared" si="1"/>
        <v>0.51515151515151514</v>
      </c>
      <c r="N8" s="24">
        <f t="shared" si="1"/>
        <v>0.51515151515151514</v>
      </c>
      <c r="O8" s="24">
        <f t="shared" si="1"/>
        <v>0.51515151515151514</v>
      </c>
      <c r="P8" s="24">
        <f t="shared" si="1"/>
        <v>0.51515151515151514</v>
      </c>
      <c r="Q8" s="24">
        <f t="shared" si="1"/>
        <v>0.51515151515151514</v>
      </c>
      <c r="R8" s="24">
        <f t="shared" si="1"/>
        <v>0.51515151515151514</v>
      </c>
      <c r="S8" s="24">
        <f t="shared" si="1"/>
        <v>0.51515151515151514</v>
      </c>
      <c r="W8" s="4"/>
    </row>
    <row r="9" spans="1:23" ht="13" x14ac:dyDescent="0.15">
      <c r="A9" s="6"/>
      <c r="B9" s="22" t="s">
        <v>313</v>
      </c>
      <c r="C9" s="24">
        <f>S8</f>
        <v>0.51515151515151514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18</v>
      </c>
      <c r="D15" s="30">
        <v>35.5</v>
      </c>
      <c r="E15" s="30">
        <v>40</v>
      </c>
      <c r="F15" s="30">
        <v>3.2</v>
      </c>
      <c r="G15" s="30"/>
      <c r="H15" s="30">
        <f>AVERAGE(C15:G15)</f>
        <v>24.175000000000001</v>
      </c>
      <c r="I15" s="30">
        <f>H15*H15</f>
        <v>584.43062500000008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4.2</v>
      </c>
      <c r="D16" s="30">
        <v>4</v>
      </c>
      <c r="E16" s="30">
        <v>19.899999999999999</v>
      </c>
      <c r="F16" s="30">
        <v>21.3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13.854423602331901</v>
      </c>
      <c r="D17" s="32">
        <f t="shared" si="2"/>
        <v>12.56637061436</v>
      </c>
      <c r="E17" s="32">
        <f t="shared" si="2"/>
        <v>311.02552668704391</v>
      </c>
      <c r="F17" s="32">
        <f t="shared" si="2"/>
        <v>356.3272927518118</v>
      </c>
      <c r="G17" s="32">
        <f t="shared" si="2"/>
        <v>0</v>
      </c>
      <c r="H17" s="33">
        <f>AVERAGE(C17:G17)</f>
        <v>138.75472273110952</v>
      </c>
      <c r="I17" s="30">
        <f>H17*C20</f>
        <v>10341.955851761071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74.534081782589666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56.41330078018629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425" priority="1" operator="equal">
      <formula>"PRAV"</formula>
    </cfRule>
  </conditionalFormatting>
  <conditionalFormatting sqref="C14:G14">
    <cfRule type="cellIs" dxfId="1424" priority="2" operator="equal">
      <formula>"AEHI"</formula>
    </cfRule>
  </conditionalFormatting>
  <conditionalFormatting sqref="C14:G14">
    <cfRule type="cellIs" dxfId="1423" priority="3" operator="equal">
      <formula>"CRMO"</formula>
    </cfRule>
  </conditionalFormatting>
  <conditionalFormatting sqref="C14:G14">
    <cfRule type="cellIs" dxfId="1422" priority="4" operator="equal">
      <formula>"ILAQ"</formula>
    </cfRule>
  </conditionalFormatting>
  <conditionalFormatting sqref="C14:G14">
    <cfRule type="cellIs" dxfId="1421" priority="5" operator="equal">
      <formula>"PRLA"</formula>
    </cfRule>
  </conditionalFormatting>
  <conditionalFormatting sqref="C14:G14">
    <cfRule type="cellIs" dxfId="1420" priority="6" operator="equal">
      <formula>"SOAU"</formula>
    </cfRule>
  </conditionalFormatting>
  <conditionalFormatting sqref="C3:S3">
    <cfRule type="cellIs" dxfId="1419" priority="7" operator="equal">
      <formula>"DALA"</formula>
    </cfRule>
  </conditionalFormatting>
  <conditionalFormatting sqref="C3:S3">
    <cfRule type="cellIs" dxfId="1418" priority="8" operator="equal">
      <formula>"ILAQ"</formula>
    </cfRule>
  </conditionalFormatting>
  <conditionalFormatting sqref="C3:S3">
    <cfRule type="cellIs" dxfId="1417" priority="9" operator="equal">
      <formula>"PRLA"</formula>
    </cfRule>
  </conditionalFormatting>
  <conditionalFormatting sqref="C3:S3">
    <cfRule type="cellIs" dxfId="1416" priority="10" operator="equal">
      <formula>"PRLU"</formula>
    </cfRule>
  </conditionalFormatting>
  <conditionalFormatting sqref="C3:S3">
    <cfRule type="cellIs" dxfId="1415" priority="11" operator="equal">
      <formula>"ALPE"</formula>
    </cfRule>
  </conditionalFormatting>
  <conditionalFormatting sqref="C3:S3">
    <cfRule type="cellIs" dxfId="1414" priority="12" operator="equal">
      <formula>"BRSY"</formula>
    </cfRule>
  </conditionalFormatting>
  <conditionalFormatting sqref="C3:S3">
    <cfRule type="cellIs" dxfId="1413" priority="13" operator="equal">
      <formula>"THISTLE"</formula>
    </cfRule>
  </conditionalFormatting>
  <conditionalFormatting sqref="C3:S3">
    <cfRule type="cellIs" dxfId="1412" priority="14" operator="equal">
      <formula>"CLVI"</formula>
    </cfRule>
  </conditionalFormatting>
  <conditionalFormatting sqref="C3:S3">
    <cfRule type="cellIs" dxfId="1411" priority="15" operator="equal">
      <formula>"COML"</formula>
    </cfRule>
  </conditionalFormatting>
  <conditionalFormatting sqref="C3:S3">
    <cfRule type="cellIs" dxfId="1410" priority="16" operator="equal">
      <formula>"COVU"</formula>
    </cfRule>
  </conditionalFormatting>
  <conditionalFormatting sqref="C3:S3">
    <cfRule type="cellIs" dxfId="1409" priority="17" operator="equal">
      <formula>"CYSC"</formula>
    </cfRule>
  </conditionalFormatting>
  <conditionalFormatting sqref="C3:S3">
    <cfRule type="cellIs" dxfId="1408" priority="18" operator="equal">
      <formula>"DISY"</formula>
    </cfRule>
  </conditionalFormatting>
  <conditionalFormatting sqref="C3:S3">
    <cfRule type="cellIs" dxfId="1407" priority="19" operator="equal">
      <formula>"HEHE"</formula>
    </cfRule>
  </conditionalFormatting>
  <conditionalFormatting sqref="C3:S3">
    <cfRule type="cellIs" dxfId="1406" priority="20" operator="equal">
      <formula>"HEHI"</formula>
    </cfRule>
  </conditionalFormatting>
  <conditionalFormatting sqref="C3:S3">
    <cfRule type="cellIs" dxfId="1405" priority="21" operator="equal">
      <formula>"HEMA"</formula>
    </cfRule>
  </conditionalFormatting>
  <conditionalFormatting sqref="C3:S3">
    <cfRule type="cellIs" dxfId="1404" priority="22" operator="equal">
      <formula>"IRPS"</formula>
    </cfRule>
  </conditionalFormatting>
  <conditionalFormatting sqref="C3:S3">
    <cfRule type="cellIs" dxfId="1403" priority="23" operator="equal">
      <formula>"LYSA"</formula>
    </cfRule>
  </conditionalFormatting>
  <conditionalFormatting sqref="C3:S3">
    <cfRule type="cellIs" dxfId="1402" priority="24" operator="equal">
      <formula>"PHAR"</formula>
    </cfRule>
  </conditionalFormatting>
  <conditionalFormatting sqref="C3:S3">
    <cfRule type="cellIs" dxfId="1401" priority="25" operator="equal">
      <formula>"POCU"</formula>
    </cfRule>
  </conditionalFormatting>
  <conditionalFormatting sqref="C3:S3">
    <cfRule type="cellIs" dxfId="1400" priority="26" operator="equal">
      <formula>"ROMU"</formula>
    </cfRule>
  </conditionalFormatting>
  <conditionalFormatting sqref="C3:S3">
    <cfRule type="cellIs" dxfId="1399" priority="27" operator="equal">
      <formula>"RUAR"</formula>
    </cfRule>
  </conditionalFormatting>
  <conditionalFormatting sqref="C3:S3">
    <cfRule type="cellIs" dxfId="1398" priority="28" operator="equal">
      <formula>"RULA"</formula>
    </cfRule>
  </conditionalFormatting>
  <conditionalFormatting sqref="C3:S3">
    <cfRule type="cellIs" dxfId="1397" priority="29" operator="equal">
      <formula>"SODU"</formula>
    </cfRule>
  </conditionalFormatting>
  <conditionalFormatting sqref="C3:S3">
    <cfRule type="cellIs" dxfId="1396" priority="30" operator="equal">
      <formula>"VIST"</formula>
    </cfRule>
  </conditionalFormatting>
  <conditionalFormatting sqref="C3:S3">
    <cfRule type="cellIs" dxfId="139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123</v>
      </c>
      <c r="D3" s="12" t="s">
        <v>36</v>
      </c>
      <c r="E3" s="12" t="s">
        <v>378</v>
      </c>
      <c r="F3" s="13" t="s">
        <v>292</v>
      </c>
      <c r="G3" s="12" t="s">
        <v>382</v>
      </c>
      <c r="H3" s="12" t="s">
        <v>27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3</v>
      </c>
      <c r="D4" s="12">
        <v>10</v>
      </c>
      <c r="E4" s="12">
        <v>25</v>
      </c>
      <c r="F4" s="12">
        <v>3</v>
      </c>
      <c r="G4" s="12">
        <v>4</v>
      </c>
      <c r="H4" s="12">
        <v>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9.0909090909090912E-2</v>
      </c>
      <c r="D5" s="18">
        <f t="shared" si="0"/>
        <v>0.30303030303030304</v>
      </c>
      <c r="E5" s="18">
        <f t="shared" si="0"/>
        <v>0.75757575757575757</v>
      </c>
      <c r="F5" s="18">
        <f t="shared" si="0"/>
        <v>9.0909090909090912E-2</v>
      </c>
      <c r="G5" s="18">
        <f t="shared" si="0"/>
        <v>0.12121212121212122</v>
      </c>
      <c r="H5" s="18">
        <f t="shared" si="0"/>
        <v>9.0909090909090912E-2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74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42.8</v>
      </c>
      <c r="D15" s="30">
        <v>44.6</v>
      </c>
      <c r="E15" s="30">
        <v>32.799999999999997</v>
      </c>
      <c r="F15" s="30">
        <v>26.9</v>
      </c>
      <c r="G15" s="30"/>
      <c r="H15" s="30">
        <f>AVERAGE(C15:G15)</f>
        <v>36.774999999999999</v>
      </c>
      <c r="I15" s="30">
        <f>H15*H15</f>
        <v>1352.400625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13.8</v>
      </c>
      <c r="D16" s="30">
        <v>22.8</v>
      </c>
      <c r="E16" s="30">
        <v>18.600000000000001</v>
      </c>
      <c r="F16" s="30">
        <v>20.9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149.57122623741992</v>
      </c>
      <c r="D17" s="32">
        <f t="shared" si="2"/>
        <v>408.28138126055643</v>
      </c>
      <c r="E17" s="32">
        <f t="shared" si="2"/>
        <v>271.71634860899911</v>
      </c>
      <c r="F17" s="32">
        <f t="shared" si="2"/>
        <v>343.06977175366194</v>
      </c>
      <c r="G17" s="32">
        <f t="shared" si="2"/>
        <v>0</v>
      </c>
      <c r="H17" s="33">
        <f>AVERAGE(C17:G17)</f>
        <v>234.52774557212751</v>
      </c>
      <c r="I17" s="30">
        <f>H17*C20</f>
        <v>7553.9957674316183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32.209390616038796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41.205536112185996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383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87.3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4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32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185.3749152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185.3749152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394" priority="1" operator="equal">
      <formula>"PRAV"</formula>
    </cfRule>
  </conditionalFormatting>
  <conditionalFormatting sqref="C14:G14">
    <cfRule type="cellIs" dxfId="1393" priority="2" operator="equal">
      <formula>"AEHI"</formula>
    </cfRule>
  </conditionalFormatting>
  <conditionalFormatting sqref="C14:G14">
    <cfRule type="cellIs" dxfId="1392" priority="3" operator="equal">
      <formula>"CRMO"</formula>
    </cfRule>
  </conditionalFormatting>
  <conditionalFormatting sqref="C14:G14">
    <cfRule type="cellIs" dxfId="1391" priority="4" operator="equal">
      <formula>"ILAQ"</formula>
    </cfRule>
  </conditionalFormatting>
  <conditionalFormatting sqref="C14:G14">
    <cfRule type="cellIs" dxfId="1390" priority="5" operator="equal">
      <formula>"PRLA"</formula>
    </cfRule>
  </conditionalFormatting>
  <conditionalFormatting sqref="C14:G14">
    <cfRule type="cellIs" dxfId="1389" priority="6" operator="equal">
      <formula>"SOAU"</formula>
    </cfRule>
  </conditionalFormatting>
  <conditionalFormatting sqref="C3:S3">
    <cfRule type="cellIs" dxfId="1388" priority="7" operator="equal">
      <formula>"DALA"</formula>
    </cfRule>
  </conditionalFormatting>
  <conditionalFormatting sqref="C3:S3">
    <cfRule type="cellIs" dxfId="1387" priority="8" operator="equal">
      <formula>"ILAQ"</formula>
    </cfRule>
  </conditionalFormatting>
  <conditionalFormatting sqref="C3:S3">
    <cfRule type="cellIs" dxfId="1386" priority="9" operator="equal">
      <formula>"PRLA"</formula>
    </cfRule>
  </conditionalFormatting>
  <conditionalFormatting sqref="C3:S3">
    <cfRule type="cellIs" dxfId="1385" priority="10" operator="equal">
      <formula>"PRLU"</formula>
    </cfRule>
  </conditionalFormatting>
  <conditionalFormatting sqref="C3:S3">
    <cfRule type="cellIs" dxfId="1384" priority="11" operator="equal">
      <formula>"ALPE"</formula>
    </cfRule>
  </conditionalFormatting>
  <conditionalFormatting sqref="C3:S3">
    <cfRule type="cellIs" dxfId="1383" priority="12" operator="equal">
      <formula>"BRSY"</formula>
    </cfRule>
  </conditionalFormatting>
  <conditionalFormatting sqref="C3:S3">
    <cfRule type="cellIs" dxfId="1382" priority="13" operator="equal">
      <formula>"THISTLE"</formula>
    </cfRule>
  </conditionalFormatting>
  <conditionalFormatting sqref="C3:S3">
    <cfRule type="cellIs" dxfId="1381" priority="14" operator="equal">
      <formula>"CLVI"</formula>
    </cfRule>
  </conditionalFormatting>
  <conditionalFormatting sqref="C3:S3">
    <cfRule type="cellIs" dxfId="1380" priority="15" operator="equal">
      <formula>"COML"</formula>
    </cfRule>
  </conditionalFormatting>
  <conditionalFormatting sqref="C3:S3">
    <cfRule type="cellIs" dxfId="1379" priority="16" operator="equal">
      <formula>"COVU"</formula>
    </cfRule>
  </conditionalFormatting>
  <conditionalFormatting sqref="C3:S3">
    <cfRule type="cellIs" dxfId="1378" priority="17" operator="equal">
      <formula>"CYSC"</formula>
    </cfRule>
  </conditionalFormatting>
  <conditionalFormatting sqref="C3:S3">
    <cfRule type="cellIs" dxfId="1377" priority="18" operator="equal">
      <formula>"DISY"</formula>
    </cfRule>
  </conditionalFormatting>
  <conditionalFormatting sqref="C3:S3">
    <cfRule type="cellIs" dxfId="1376" priority="19" operator="equal">
      <formula>"HEHE"</formula>
    </cfRule>
  </conditionalFormatting>
  <conditionalFormatting sqref="C3:S3">
    <cfRule type="cellIs" dxfId="1375" priority="20" operator="equal">
      <formula>"HEHI"</formula>
    </cfRule>
  </conditionalFormatting>
  <conditionalFormatting sqref="C3:S3">
    <cfRule type="cellIs" dxfId="1374" priority="21" operator="equal">
      <formula>"HEMA"</formula>
    </cfRule>
  </conditionalFormatting>
  <conditionalFormatting sqref="C3:S3">
    <cfRule type="cellIs" dxfId="1373" priority="22" operator="equal">
      <formula>"IRPS"</formula>
    </cfRule>
  </conditionalFormatting>
  <conditionalFormatting sqref="C3:S3">
    <cfRule type="cellIs" dxfId="1372" priority="23" operator="equal">
      <formula>"LYSA"</formula>
    </cfRule>
  </conditionalFormatting>
  <conditionalFormatting sqref="C3:S3">
    <cfRule type="cellIs" dxfId="1371" priority="24" operator="equal">
      <formula>"PHAR"</formula>
    </cfRule>
  </conditionalFormatting>
  <conditionalFormatting sqref="C3:S3">
    <cfRule type="cellIs" dxfId="1370" priority="25" operator="equal">
      <formula>"POCU"</formula>
    </cfRule>
  </conditionalFormatting>
  <conditionalFormatting sqref="C3:S3">
    <cfRule type="cellIs" dxfId="1369" priority="26" operator="equal">
      <formula>"ROMU"</formula>
    </cfRule>
  </conditionalFormatting>
  <conditionalFormatting sqref="C3:S3">
    <cfRule type="cellIs" dxfId="1368" priority="27" operator="equal">
      <formula>"RUAR"</formula>
    </cfRule>
  </conditionalFormatting>
  <conditionalFormatting sqref="C3:S3">
    <cfRule type="cellIs" dxfId="1367" priority="28" operator="equal">
      <formula>"RULA"</formula>
    </cfRule>
  </conditionalFormatting>
  <conditionalFormatting sqref="C3:S3">
    <cfRule type="cellIs" dxfId="1366" priority="29" operator="equal">
      <formula>"SODU"</formula>
    </cfRule>
  </conditionalFormatting>
  <conditionalFormatting sqref="C3:S3">
    <cfRule type="cellIs" dxfId="1365" priority="30" operator="equal">
      <formula>"VIST"</formula>
    </cfRule>
  </conditionalFormatting>
  <conditionalFormatting sqref="C3:S3">
    <cfRule type="cellIs" dxfId="136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26</v>
      </c>
      <c r="E3" s="15" t="s">
        <v>373</v>
      </c>
      <c r="F3" s="13" t="s">
        <v>187</v>
      </c>
      <c r="G3" s="12" t="s">
        <v>50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27</v>
      </c>
      <c r="D4" s="12">
        <v>6</v>
      </c>
      <c r="E4" s="12">
        <v>5</v>
      </c>
      <c r="F4" s="12">
        <v>1</v>
      </c>
      <c r="G4" s="12">
        <v>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0.81818181818181823</v>
      </c>
      <c r="D5" s="18">
        <f t="shared" si="0"/>
        <v>0.18181818181818182</v>
      </c>
      <c r="E5" s="18">
        <f t="shared" si="0"/>
        <v>0.15151515151515152</v>
      </c>
      <c r="F5" s="18">
        <f t="shared" si="0"/>
        <v>3.0303030303030304E-2</v>
      </c>
      <c r="G5" s="18">
        <f t="shared" si="0"/>
        <v>9.0909090909090912E-2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9.0909090909090912E-2</v>
      </c>
      <c r="H8" s="24">
        <f t="shared" si="1"/>
        <v>9.0909090909090912E-2</v>
      </c>
      <c r="I8" s="24">
        <f t="shared" si="1"/>
        <v>9.0909090909090912E-2</v>
      </c>
      <c r="J8" s="24">
        <f t="shared" si="1"/>
        <v>9.0909090909090912E-2</v>
      </c>
      <c r="K8" s="24">
        <f t="shared" si="1"/>
        <v>9.0909090909090912E-2</v>
      </c>
      <c r="L8" s="24">
        <f t="shared" si="1"/>
        <v>9.0909090909090912E-2</v>
      </c>
      <c r="M8" s="24">
        <f t="shared" si="1"/>
        <v>9.0909090909090912E-2</v>
      </c>
      <c r="N8" s="24">
        <f t="shared" si="1"/>
        <v>9.0909090909090912E-2</v>
      </c>
      <c r="O8" s="24">
        <f t="shared" si="1"/>
        <v>9.0909090909090912E-2</v>
      </c>
      <c r="P8" s="24">
        <f t="shared" si="1"/>
        <v>9.0909090909090912E-2</v>
      </c>
      <c r="Q8" s="24">
        <f t="shared" si="1"/>
        <v>9.0909090909090912E-2</v>
      </c>
      <c r="R8" s="24">
        <f t="shared" si="1"/>
        <v>9.0909090909090912E-2</v>
      </c>
      <c r="S8" s="24">
        <f t="shared" si="1"/>
        <v>9.0909090909090912E-2</v>
      </c>
      <c r="W8" s="4"/>
    </row>
    <row r="9" spans="1:23" ht="13" x14ac:dyDescent="0.15">
      <c r="A9" s="6"/>
      <c r="B9" s="22" t="s">
        <v>313</v>
      </c>
      <c r="C9" s="24">
        <f>S8</f>
        <v>9.0909090909090912E-2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15</v>
      </c>
      <c r="E14" s="30" t="s">
        <v>56</v>
      </c>
      <c r="F14" s="30" t="s">
        <v>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15.1</v>
      </c>
      <c r="D15" s="30">
        <v>36.799999999999997</v>
      </c>
      <c r="E15" s="30">
        <v>9.4</v>
      </c>
      <c r="F15" s="30">
        <v>21.5</v>
      </c>
      <c r="G15" s="30"/>
      <c r="H15" s="30">
        <f>AVERAGE(C15:G15)</f>
        <v>20.7</v>
      </c>
      <c r="I15" s="30">
        <f>H15*H15</f>
        <v>428.48999999999995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57.4</v>
      </c>
      <c r="D16" s="30">
        <v>10.4</v>
      </c>
      <c r="E16" s="30">
        <v>20</v>
      </c>
      <c r="F16" s="30">
        <v>5.6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2587.698452835547</v>
      </c>
      <c r="D17" s="32">
        <f t="shared" si="2"/>
        <v>84.948665353073608</v>
      </c>
      <c r="E17" s="32">
        <f t="shared" si="2"/>
        <v>314.15926535900002</v>
      </c>
      <c r="F17" s="32">
        <f t="shared" si="2"/>
        <v>24.630086404145597</v>
      </c>
      <c r="G17" s="32">
        <f t="shared" si="2"/>
        <v>0</v>
      </c>
      <c r="H17" s="33">
        <f>AVERAGE(C17:G17)</f>
        <v>602.28729399035319</v>
      </c>
      <c r="I17" s="30">
        <f>H17*C20</f>
        <v>61228.113902821045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101.6593152699013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333.98711571710822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363" priority="1" operator="equal">
      <formula>"PRAV"</formula>
    </cfRule>
  </conditionalFormatting>
  <conditionalFormatting sqref="C14:G14">
    <cfRule type="cellIs" dxfId="1362" priority="2" operator="equal">
      <formula>"AEHI"</formula>
    </cfRule>
  </conditionalFormatting>
  <conditionalFormatting sqref="C14:G14">
    <cfRule type="cellIs" dxfId="1361" priority="3" operator="equal">
      <formula>"CRMO"</formula>
    </cfRule>
  </conditionalFormatting>
  <conditionalFormatting sqref="C14:G14">
    <cfRule type="cellIs" dxfId="1360" priority="4" operator="equal">
      <formula>"ILAQ"</formula>
    </cfRule>
  </conditionalFormatting>
  <conditionalFormatting sqref="C14:G14">
    <cfRule type="cellIs" dxfId="1359" priority="5" operator="equal">
      <formula>"PRLA"</formula>
    </cfRule>
  </conditionalFormatting>
  <conditionalFormatting sqref="C14:G14">
    <cfRule type="cellIs" dxfId="1358" priority="6" operator="equal">
      <formula>"SOAU"</formula>
    </cfRule>
  </conditionalFormatting>
  <conditionalFormatting sqref="C3:S3">
    <cfRule type="cellIs" dxfId="1357" priority="7" operator="equal">
      <formula>"DALA"</formula>
    </cfRule>
  </conditionalFormatting>
  <conditionalFormatting sqref="C3:S3">
    <cfRule type="cellIs" dxfId="1356" priority="8" operator="equal">
      <formula>"ILAQ"</formula>
    </cfRule>
  </conditionalFormatting>
  <conditionalFormatting sqref="C3:S3">
    <cfRule type="cellIs" dxfId="1355" priority="9" operator="equal">
      <formula>"PRLA"</formula>
    </cfRule>
  </conditionalFormatting>
  <conditionalFormatting sqref="C3:S3">
    <cfRule type="cellIs" dxfId="1354" priority="10" operator="equal">
      <formula>"PRLU"</formula>
    </cfRule>
  </conditionalFormatting>
  <conditionalFormatting sqref="C3:S3">
    <cfRule type="cellIs" dxfId="1353" priority="11" operator="equal">
      <formula>"ALPE"</formula>
    </cfRule>
  </conditionalFormatting>
  <conditionalFormatting sqref="C3:S3">
    <cfRule type="cellIs" dxfId="1352" priority="12" operator="equal">
      <formula>"BRSY"</formula>
    </cfRule>
  </conditionalFormatting>
  <conditionalFormatting sqref="C3:S3">
    <cfRule type="cellIs" dxfId="1351" priority="13" operator="equal">
      <formula>"THISTLE"</formula>
    </cfRule>
  </conditionalFormatting>
  <conditionalFormatting sqref="C3:S3">
    <cfRule type="cellIs" dxfId="1350" priority="14" operator="equal">
      <formula>"CLVI"</formula>
    </cfRule>
  </conditionalFormatting>
  <conditionalFormatting sqref="C3:S3">
    <cfRule type="cellIs" dxfId="1349" priority="15" operator="equal">
      <formula>"COML"</formula>
    </cfRule>
  </conditionalFormatting>
  <conditionalFormatting sqref="C3:S3">
    <cfRule type="cellIs" dxfId="1348" priority="16" operator="equal">
      <formula>"COVU"</formula>
    </cfRule>
  </conditionalFormatting>
  <conditionalFormatting sqref="C3:S3">
    <cfRule type="cellIs" dxfId="1347" priority="17" operator="equal">
      <formula>"CYSC"</formula>
    </cfRule>
  </conditionalFormatting>
  <conditionalFormatting sqref="C3:S3">
    <cfRule type="cellIs" dxfId="1346" priority="18" operator="equal">
      <formula>"DISY"</formula>
    </cfRule>
  </conditionalFormatting>
  <conditionalFormatting sqref="C3:S3">
    <cfRule type="cellIs" dxfId="1345" priority="19" operator="equal">
      <formula>"HEHE"</formula>
    </cfRule>
  </conditionalFormatting>
  <conditionalFormatting sqref="C3:S3">
    <cfRule type="cellIs" dxfId="1344" priority="20" operator="equal">
      <formula>"HEHI"</formula>
    </cfRule>
  </conditionalFormatting>
  <conditionalFormatting sqref="C3:S3">
    <cfRule type="cellIs" dxfId="1343" priority="21" operator="equal">
      <formula>"HEMA"</formula>
    </cfRule>
  </conditionalFormatting>
  <conditionalFormatting sqref="C3:S3">
    <cfRule type="cellIs" dxfId="1342" priority="22" operator="equal">
      <formula>"IRPS"</formula>
    </cfRule>
  </conditionalFormatting>
  <conditionalFormatting sqref="C3:S3">
    <cfRule type="cellIs" dxfId="1341" priority="23" operator="equal">
      <formula>"LYSA"</formula>
    </cfRule>
  </conditionalFormatting>
  <conditionalFormatting sqref="C3:S3">
    <cfRule type="cellIs" dxfId="1340" priority="24" operator="equal">
      <formula>"PHAR"</formula>
    </cfRule>
  </conditionalFormatting>
  <conditionalFormatting sqref="C3:S3">
    <cfRule type="cellIs" dxfId="1339" priority="25" operator="equal">
      <formula>"POCU"</formula>
    </cfRule>
  </conditionalFormatting>
  <conditionalFormatting sqref="C3:S3">
    <cfRule type="cellIs" dxfId="1338" priority="26" operator="equal">
      <formula>"ROMU"</formula>
    </cfRule>
  </conditionalFormatting>
  <conditionalFormatting sqref="C3:S3">
    <cfRule type="cellIs" dxfId="1337" priority="27" operator="equal">
      <formula>"RUAR"</formula>
    </cfRule>
  </conditionalFormatting>
  <conditionalFormatting sqref="C3:S3">
    <cfRule type="cellIs" dxfId="1336" priority="28" operator="equal">
      <formula>"RULA"</formula>
    </cfRule>
  </conditionalFormatting>
  <conditionalFormatting sqref="C3:S3">
    <cfRule type="cellIs" dxfId="1335" priority="29" operator="equal">
      <formula>"SODU"</formula>
    </cfRule>
  </conditionalFormatting>
  <conditionalFormatting sqref="C3:S3">
    <cfRule type="cellIs" dxfId="1334" priority="30" operator="equal">
      <formula>"VIST"</formula>
    </cfRule>
  </conditionalFormatting>
  <conditionalFormatting sqref="C3:S3">
    <cfRule type="cellIs" dxfId="133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9EAD3"/>
    <outlinePr summaryBelow="0" summaryRight="0"/>
  </sheetPr>
  <dimension ref="A1:E116"/>
  <sheetViews>
    <sheetView topLeftCell="A15" workbookViewId="0">
      <selection activeCell="B3" sqref="B3"/>
    </sheetView>
  </sheetViews>
  <sheetFormatPr baseColWidth="10" defaultColWidth="14.5" defaultRowHeight="15.75" customHeight="1" x14ac:dyDescent="0.15"/>
  <cols>
    <col min="1" max="1" width="26" customWidth="1"/>
    <col min="2" max="2" width="11.33203125" customWidth="1"/>
    <col min="3" max="3" width="25.6640625" customWidth="1"/>
    <col min="4" max="4" width="23.5" customWidth="1"/>
  </cols>
  <sheetData>
    <row r="1" spans="1:4" ht="15.75" customHeight="1" x14ac:dyDescent="0.15">
      <c r="B1" s="1" t="s">
        <v>0</v>
      </c>
      <c r="C1" s="1" t="s">
        <v>2</v>
      </c>
      <c r="D1" s="1" t="s">
        <v>3</v>
      </c>
    </row>
    <row r="3" spans="1:4" ht="15.75" customHeight="1" x14ac:dyDescent="0.15">
      <c r="A3" s="5" t="s">
        <v>4</v>
      </c>
      <c r="B3" s="7" t="s">
        <v>5</v>
      </c>
      <c r="C3" s="7" t="s">
        <v>6</v>
      </c>
      <c r="D3" s="7" t="s">
        <v>7</v>
      </c>
    </row>
    <row r="4" spans="1:4" ht="15.75" customHeight="1" x14ac:dyDescent="0.15">
      <c r="B4" s="8" t="s">
        <v>8</v>
      </c>
      <c r="C4" s="8" t="s">
        <v>9</v>
      </c>
      <c r="D4" s="8" t="s">
        <v>10</v>
      </c>
    </row>
    <row r="5" spans="1:4" ht="15.75" customHeight="1" x14ac:dyDescent="0.15">
      <c r="B5" s="9" t="s">
        <v>11</v>
      </c>
      <c r="C5" s="9" t="s">
        <v>13</v>
      </c>
      <c r="D5" s="9" t="s">
        <v>14</v>
      </c>
    </row>
    <row r="6" spans="1:4" ht="15.75" customHeight="1" x14ac:dyDescent="0.15">
      <c r="B6" s="8" t="s">
        <v>15</v>
      </c>
      <c r="C6" s="8" t="s">
        <v>16</v>
      </c>
      <c r="D6" s="8" t="s">
        <v>17</v>
      </c>
    </row>
    <row r="7" spans="1:4" ht="15.75" customHeight="1" x14ac:dyDescent="0.15">
      <c r="B7" s="7" t="s">
        <v>18</v>
      </c>
      <c r="C7" s="7" t="s">
        <v>19</v>
      </c>
      <c r="D7" s="7" t="s">
        <v>20</v>
      </c>
    </row>
    <row r="8" spans="1:4" ht="15.75" customHeight="1" x14ac:dyDescent="0.15">
      <c r="B8" s="11" t="s">
        <v>21</v>
      </c>
      <c r="C8" s="11" t="s">
        <v>22</v>
      </c>
      <c r="D8" s="11" t="s">
        <v>23</v>
      </c>
    </row>
    <row r="9" spans="1:4" ht="15.75" customHeight="1" x14ac:dyDescent="0.15">
      <c r="B9" s="7" t="s">
        <v>24</v>
      </c>
      <c r="C9" s="7" t="s">
        <v>25</v>
      </c>
      <c r="D9" s="7" t="s">
        <v>28</v>
      </c>
    </row>
    <row r="10" spans="1:4" ht="15.75" customHeight="1" x14ac:dyDescent="0.15">
      <c r="B10" s="11" t="s">
        <v>29</v>
      </c>
      <c r="C10" s="11" t="s">
        <v>30</v>
      </c>
      <c r="D10" s="11" t="s">
        <v>31</v>
      </c>
    </row>
    <row r="11" spans="1:4" ht="15.75" customHeight="1" x14ac:dyDescent="0.15">
      <c r="B11" s="7" t="s">
        <v>32</v>
      </c>
      <c r="C11" s="7" t="s">
        <v>34</v>
      </c>
      <c r="D11" s="7" t="s">
        <v>35</v>
      </c>
    </row>
    <row r="12" spans="1:4" ht="15.75" customHeight="1" x14ac:dyDescent="0.15">
      <c r="B12" s="8" t="s">
        <v>37</v>
      </c>
      <c r="C12" s="8" t="s">
        <v>38</v>
      </c>
      <c r="D12" s="8" t="s">
        <v>39</v>
      </c>
    </row>
    <row r="13" spans="1:4" ht="15.75" customHeight="1" x14ac:dyDescent="0.15">
      <c r="B13" s="9" t="s">
        <v>40</v>
      </c>
      <c r="C13" s="9" t="s">
        <v>41</v>
      </c>
      <c r="D13" s="9" t="s">
        <v>42</v>
      </c>
    </row>
    <row r="14" spans="1:4" ht="15.75" customHeight="1" x14ac:dyDescent="0.15">
      <c r="B14" s="8" t="s">
        <v>43</v>
      </c>
      <c r="C14" s="8" t="s">
        <v>45</v>
      </c>
      <c r="D14" s="8" t="s">
        <v>46</v>
      </c>
    </row>
    <row r="15" spans="1:4" ht="15.75" customHeight="1" x14ac:dyDescent="0.15">
      <c r="B15" s="9" t="s">
        <v>47</v>
      </c>
      <c r="C15" s="14" t="s">
        <v>48</v>
      </c>
      <c r="D15" s="9" t="s">
        <v>51</v>
      </c>
    </row>
    <row r="16" spans="1:4" ht="15.75" customHeight="1" x14ac:dyDescent="0.15">
      <c r="B16" s="8" t="s">
        <v>53</v>
      </c>
      <c r="C16" s="8" t="s">
        <v>54</v>
      </c>
      <c r="D16" s="8" t="s">
        <v>55</v>
      </c>
    </row>
    <row r="17" spans="1:4" ht="15.75" customHeight="1" x14ac:dyDescent="0.15">
      <c r="B17" s="7" t="s">
        <v>56</v>
      </c>
      <c r="C17" s="7" t="s">
        <v>57</v>
      </c>
      <c r="D17" s="7" t="s">
        <v>58</v>
      </c>
    </row>
    <row r="18" spans="1:4" ht="15.75" customHeight="1" x14ac:dyDescent="0.15">
      <c r="B18" s="8" t="s">
        <v>59</v>
      </c>
      <c r="C18" s="8" t="s">
        <v>60</v>
      </c>
      <c r="D18" s="8" t="s">
        <v>61</v>
      </c>
    </row>
    <row r="19" spans="1:4" ht="15.75" customHeight="1" x14ac:dyDescent="0.15">
      <c r="B19" s="7" t="s">
        <v>62</v>
      </c>
      <c r="C19" s="7" t="s">
        <v>63</v>
      </c>
      <c r="D19" s="7" t="s">
        <v>64</v>
      </c>
    </row>
    <row r="20" spans="1:4" ht="15.75" customHeight="1" x14ac:dyDescent="0.15">
      <c r="B20" s="11" t="s">
        <v>65</v>
      </c>
      <c r="C20" s="11" t="s">
        <v>66</v>
      </c>
      <c r="D20" s="11" t="s">
        <v>67</v>
      </c>
    </row>
    <row r="21" spans="1:4" ht="15.75" customHeight="1" x14ac:dyDescent="0.15">
      <c r="B21" s="7" t="s">
        <v>68</v>
      </c>
      <c r="C21" s="7" t="s">
        <v>69</v>
      </c>
      <c r="D21" s="7" t="s">
        <v>70</v>
      </c>
    </row>
    <row r="22" spans="1:4" ht="15.75" customHeight="1" x14ac:dyDescent="0.15">
      <c r="B22" s="4" t="s">
        <v>71</v>
      </c>
      <c r="C22" s="4" t="s">
        <v>72</v>
      </c>
      <c r="D22" s="4" t="s">
        <v>73</v>
      </c>
    </row>
    <row r="23" spans="1:4" ht="15.75" customHeight="1" x14ac:dyDescent="0.15">
      <c r="B23" s="7" t="s">
        <v>74</v>
      </c>
      <c r="C23" s="7" t="s">
        <v>75</v>
      </c>
      <c r="D23" s="7" t="s">
        <v>76</v>
      </c>
    </row>
    <row r="24" spans="1:4" ht="15.75" customHeight="1" x14ac:dyDescent="0.15">
      <c r="A24" s="16" t="s">
        <v>77</v>
      </c>
      <c r="B24" s="17" t="s">
        <v>27</v>
      </c>
      <c r="C24" s="17" t="s">
        <v>79</v>
      </c>
      <c r="D24" s="17" t="s">
        <v>80</v>
      </c>
    </row>
    <row r="25" spans="1:4" ht="15.75" customHeight="1" x14ac:dyDescent="0.15">
      <c r="B25" s="4" t="s">
        <v>81</v>
      </c>
      <c r="C25" s="4" t="s">
        <v>82</v>
      </c>
      <c r="D25" s="4" t="s">
        <v>83</v>
      </c>
    </row>
    <row r="26" spans="1:4" ht="15.75" customHeight="1" x14ac:dyDescent="0.15">
      <c r="B26" s="7" t="s">
        <v>84</v>
      </c>
      <c r="C26" s="7" t="s">
        <v>85</v>
      </c>
      <c r="D26" s="7" t="s">
        <v>86</v>
      </c>
    </row>
    <row r="27" spans="1:4" ht="15.75" customHeight="1" x14ac:dyDescent="0.15">
      <c r="B27" s="4" t="s">
        <v>87</v>
      </c>
      <c r="C27" s="4" t="s">
        <v>88</v>
      </c>
      <c r="D27" s="4" t="s">
        <v>89</v>
      </c>
    </row>
    <row r="28" spans="1:4" ht="15.75" customHeight="1" x14ac:dyDescent="0.15">
      <c r="B28" s="7" t="s">
        <v>90</v>
      </c>
      <c r="C28" s="7" t="s">
        <v>91</v>
      </c>
      <c r="D28" s="7" t="s">
        <v>92</v>
      </c>
    </row>
    <row r="29" spans="1:4" ht="15.75" customHeight="1" x14ac:dyDescent="0.15">
      <c r="B29" s="4" t="s">
        <v>93</v>
      </c>
      <c r="C29" s="4" t="s">
        <v>94</v>
      </c>
      <c r="D29" s="4" t="s">
        <v>95</v>
      </c>
    </row>
    <row r="30" spans="1:4" ht="15.75" customHeight="1" x14ac:dyDescent="0.15">
      <c r="B30" s="7" t="s">
        <v>96</v>
      </c>
      <c r="C30" s="7" t="s">
        <v>97</v>
      </c>
      <c r="D30" s="7" t="s">
        <v>98</v>
      </c>
    </row>
    <row r="31" spans="1:4" ht="15.75" customHeight="1" x14ac:dyDescent="0.15">
      <c r="B31" s="19" t="s">
        <v>99</v>
      </c>
      <c r="C31" s="19" t="s">
        <v>100</v>
      </c>
      <c r="D31" s="19" t="s">
        <v>101</v>
      </c>
    </row>
    <row r="32" spans="1:4" ht="15.75" customHeight="1" x14ac:dyDescent="0.15">
      <c r="B32" s="7" t="s">
        <v>102</v>
      </c>
      <c r="C32" s="7" t="s">
        <v>103</v>
      </c>
      <c r="D32" s="7" t="s">
        <v>104</v>
      </c>
    </row>
    <row r="33" spans="2:4" ht="15.75" customHeight="1" x14ac:dyDescent="0.15">
      <c r="B33" s="4" t="s">
        <v>105</v>
      </c>
      <c r="C33" s="4" t="s">
        <v>106</v>
      </c>
      <c r="D33" s="4" t="s">
        <v>107</v>
      </c>
    </row>
    <row r="34" spans="2:4" ht="15.75" customHeight="1" x14ac:dyDescent="0.15">
      <c r="B34" s="7" t="s">
        <v>108</v>
      </c>
      <c r="C34" s="7" t="s">
        <v>109</v>
      </c>
      <c r="D34" s="7" t="s">
        <v>110</v>
      </c>
    </row>
    <row r="35" spans="2:4" ht="15.75" customHeight="1" x14ac:dyDescent="0.15">
      <c r="B35" s="11" t="s">
        <v>29</v>
      </c>
      <c r="C35" s="11" t="s">
        <v>30</v>
      </c>
      <c r="D35" s="11" t="s">
        <v>31</v>
      </c>
    </row>
    <row r="36" spans="2:4" ht="15.75" customHeight="1" x14ac:dyDescent="0.15">
      <c r="B36" s="7" t="s">
        <v>111</v>
      </c>
      <c r="C36" s="7" t="s">
        <v>112</v>
      </c>
      <c r="D36" s="7" t="s">
        <v>113</v>
      </c>
    </row>
    <row r="37" spans="2:4" ht="15.75" customHeight="1" x14ac:dyDescent="0.15">
      <c r="B37" s="4" t="s">
        <v>114</v>
      </c>
      <c r="C37" s="4" t="s">
        <v>115</v>
      </c>
      <c r="D37" s="4" t="s">
        <v>116</v>
      </c>
    </row>
    <row r="38" spans="2:4" ht="15.75" customHeight="1" x14ac:dyDescent="0.15">
      <c r="B38" s="7" t="s">
        <v>26</v>
      </c>
      <c r="C38" s="7" t="s">
        <v>117</v>
      </c>
      <c r="D38" s="7" t="s">
        <v>118</v>
      </c>
    </row>
    <row r="39" spans="2:4" ht="15.75" customHeight="1" x14ac:dyDescent="0.15">
      <c r="B39" s="4" t="s">
        <v>119</v>
      </c>
      <c r="C39" s="4" t="s">
        <v>120</v>
      </c>
      <c r="D39" s="4" t="s">
        <v>122</v>
      </c>
    </row>
    <row r="40" spans="2:4" ht="15.75" customHeight="1" x14ac:dyDescent="0.15">
      <c r="B40" s="7" t="s">
        <v>123</v>
      </c>
      <c r="C40" s="7" t="s">
        <v>124</v>
      </c>
      <c r="D40" s="7" t="s">
        <v>125</v>
      </c>
    </row>
    <row r="41" spans="2:4" ht="15.75" customHeight="1" x14ac:dyDescent="0.15">
      <c r="B41" s="4" t="s">
        <v>126</v>
      </c>
      <c r="C41" s="4" t="s">
        <v>127</v>
      </c>
      <c r="D41" s="4" t="s">
        <v>128</v>
      </c>
    </row>
    <row r="42" spans="2:4" ht="15.75" customHeight="1" x14ac:dyDescent="0.15">
      <c r="B42" s="7" t="s">
        <v>129</v>
      </c>
      <c r="C42" s="7" t="s">
        <v>130</v>
      </c>
      <c r="D42" s="7" t="s">
        <v>131</v>
      </c>
    </row>
    <row r="43" spans="2:4" ht="15.75" customHeight="1" x14ac:dyDescent="0.15">
      <c r="B43" s="11" t="s">
        <v>47</v>
      </c>
      <c r="C43" s="21" t="s">
        <v>48</v>
      </c>
      <c r="D43" s="11" t="s">
        <v>51</v>
      </c>
    </row>
    <row r="44" spans="2:4" ht="15.75" customHeight="1" x14ac:dyDescent="0.15">
      <c r="B44" s="9" t="s">
        <v>132</v>
      </c>
      <c r="C44" s="9" t="s">
        <v>133</v>
      </c>
      <c r="D44" s="9" t="s">
        <v>134</v>
      </c>
    </row>
    <row r="45" spans="2:4" ht="15.75" customHeight="1" x14ac:dyDescent="0.15">
      <c r="B45" s="4" t="s">
        <v>135</v>
      </c>
      <c r="C45" s="4" t="s">
        <v>136</v>
      </c>
      <c r="D45" s="4" t="s">
        <v>137</v>
      </c>
    </row>
    <row r="46" spans="2:4" ht="15.75" customHeight="1" x14ac:dyDescent="0.15">
      <c r="B46" s="7" t="s">
        <v>138</v>
      </c>
      <c r="C46" s="7" t="s">
        <v>139</v>
      </c>
      <c r="D46" s="7" t="s">
        <v>140</v>
      </c>
    </row>
    <row r="47" spans="2:4" ht="15.75" customHeight="1" x14ac:dyDescent="0.15">
      <c r="B47" s="4" t="s">
        <v>141</v>
      </c>
      <c r="C47" s="4" t="s">
        <v>142</v>
      </c>
      <c r="D47" s="4" t="s">
        <v>143</v>
      </c>
    </row>
    <row r="48" spans="2:4" ht="15.75" customHeight="1" x14ac:dyDescent="0.15">
      <c r="B48" s="7" t="s">
        <v>144</v>
      </c>
      <c r="C48" s="7" t="s">
        <v>145</v>
      </c>
      <c r="D48" s="7" t="s">
        <v>146</v>
      </c>
    </row>
    <row r="49" spans="1:5" ht="15.75" customHeight="1" x14ac:dyDescent="0.15">
      <c r="B49" s="4" t="s">
        <v>147</v>
      </c>
      <c r="C49" s="4" t="s">
        <v>148</v>
      </c>
      <c r="D49" s="4" t="s">
        <v>149</v>
      </c>
    </row>
    <row r="50" spans="1:5" ht="15.75" customHeight="1" x14ac:dyDescent="0.15">
      <c r="B50" s="7" t="s">
        <v>150</v>
      </c>
      <c r="C50" s="7" t="s">
        <v>151</v>
      </c>
      <c r="D50" s="7" t="s">
        <v>152</v>
      </c>
    </row>
    <row r="51" spans="1:5" ht="13" x14ac:dyDescent="0.15">
      <c r="B51" s="4" t="s">
        <v>153</v>
      </c>
      <c r="C51" s="4" t="s">
        <v>154</v>
      </c>
      <c r="D51" s="4" t="s">
        <v>155</v>
      </c>
    </row>
    <row r="52" spans="1:5" ht="13" x14ac:dyDescent="0.15">
      <c r="B52" s="7" t="s">
        <v>156</v>
      </c>
      <c r="C52" s="7" t="s">
        <v>157</v>
      </c>
      <c r="D52" s="7" t="s">
        <v>158</v>
      </c>
    </row>
    <row r="53" spans="1:5" ht="13" x14ac:dyDescent="0.15">
      <c r="B53" s="4" t="s">
        <v>159</v>
      </c>
      <c r="C53" s="4" t="s">
        <v>160</v>
      </c>
      <c r="D53" s="4" t="s">
        <v>161</v>
      </c>
    </row>
    <row r="54" spans="1:5" ht="13" x14ac:dyDescent="0.15">
      <c r="B54" s="7" t="s">
        <v>162</v>
      </c>
      <c r="C54" s="7" t="s">
        <v>163</v>
      </c>
      <c r="D54" s="7" t="s">
        <v>164</v>
      </c>
    </row>
    <row r="55" spans="1:5" ht="13" x14ac:dyDescent="0.15">
      <c r="B55" s="4" t="s">
        <v>165</v>
      </c>
      <c r="C55" s="4" t="s">
        <v>166</v>
      </c>
      <c r="D55" s="4" t="s">
        <v>167</v>
      </c>
    </row>
    <row r="56" spans="1:5" ht="13" x14ac:dyDescent="0.15">
      <c r="B56" s="7" t="s">
        <v>168</v>
      </c>
      <c r="C56" s="7" t="s">
        <v>169</v>
      </c>
      <c r="D56" s="7" t="s">
        <v>170</v>
      </c>
    </row>
    <row r="57" spans="1:5" ht="13" x14ac:dyDescent="0.15">
      <c r="B57" s="4" t="s">
        <v>171</v>
      </c>
      <c r="C57" s="4" t="s">
        <v>172</v>
      </c>
      <c r="D57" s="4" t="s">
        <v>173</v>
      </c>
    </row>
    <row r="58" spans="1:5" ht="13" x14ac:dyDescent="0.15">
      <c r="B58" s="7" t="s">
        <v>174</v>
      </c>
      <c r="C58" s="7" t="s">
        <v>175</v>
      </c>
      <c r="D58" s="7" t="s">
        <v>176</v>
      </c>
    </row>
    <row r="59" spans="1:5" ht="13" x14ac:dyDescent="0.15">
      <c r="B59" s="4" t="s">
        <v>177</v>
      </c>
      <c r="C59" s="4" t="s">
        <v>178</v>
      </c>
      <c r="D59" s="4" t="s">
        <v>179</v>
      </c>
    </row>
    <row r="60" spans="1:5" ht="13" x14ac:dyDescent="0.15">
      <c r="B60" s="7" t="s">
        <v>180</v>
      </c>
      <c r="C60" s="7" t="s">
        <v>181</v>
      </c>
      <c r="D60" s="7" t="s">
        <v>182</v>
      </c>
    </row>
    <row r="61" spans="1:5" ht="13" x14ac:dyDescent="0.15">
      <c r="B61" s="4" t="s">
        <v>183</v>
      </c>
      <c r="C61" s="4" t="s">
        <v>184</v>
      </c>
      <c r="D61" s="4" t="s">
        <v>185</v>
      </c>
    </row>
    <row r="62" spans="1:5" ht="16" x14ac:dyDescent="0.2">
      <c r="A62" s="23" t="s">
        <v>186</v>
      </c>
      <c r="B62" s="17" t="s">
        <v>187</v>
      </c>
      <c r="C62" s="17" t="s">
        <v>188</v>
      </c>
      <c r="D62" s="17" t="s">
        <v>189</v>
      </c>
      <c r="E62" s="17" t="s">
        <v>190</v>
      </c>
    </row>
    <row r="63" spans="1:5" ht="13" x14ac:dyDescent="0.15">
      <c r="B63" s="4" t="s">
        <v>191</v>
      </c>
      <c r="C63" s="4" t="s">
        <v>192</v>
      </c>
      <c r="D63" s="4" t="s">
        <v>193</v>
      </c>
      <c r="E63" s="4" t="s">
        <v>190</v>
      </c>
    </row>
    <row r="64" spans="1:5" ht="13" x14ac:dyDescent="0.15">
      <c r="B64" s="7" t="s">
        <v>194</v>
      </c>
      <c r="C64" s="7" t="s">
        <v>195</v>
      </c>
      <c r="D64" s="7" t="s">
        <v>196</v>
      </c>
      <c r="E64" s="7" t="s">
        <v>190</v>
      </c>
    </row>
    <row r="65" spans="2:5" ht="13" x14ac:dyDescent="0.15">
      <c r="B65" s="4" t="s">
        <v>197</v>
      </c>
      <c r="C65" s="4" t="s">
        <v>198</v>
      </c>
      <c r="D65" s="4" t="s">
        <v>199</v>
      </c>
      <c r="E65" s="4" t="s">
        <v>200</v>
      </c>
    </row>
    <row r="66" spans="2:5" ht="13" x14ac:dyDescent="0.15">
      <c r="B66" s="9" t="s">
        <v>201</v>
      </c>
      <c r="C66" s="9" t="s">
        <v>202</v>
      </c>
      <c r="D66" s="9" t="s">
        <v>203</v>
      </c>
      <c r="E66" s="9" t="s">
        <v>190</v>
      </c>
    </row>
    <row r="67" spans="2:5" ht="13" x14ac:dyDescent="0.15">
      <c r="B67" s="4" t="s">
        <v>204</v>
      </c>
      <c r="C67" s="4" t="s">
        <v>205</v>
      </c>
      <c r="D67" s="4" t="s">
        <v>206</v>
      </c>
      <c r="E67" s="4" t="s">
        <v>190</v>
      </c>
    </row>
    <row r="68" spans="2:5" ht="13" x14ac:dyDescent="0.15">
      <c r="B68" s="7" t="s">
        <v>207</v>
      </c>
      <c r="C68" s="7" t="s">
        <v>208</v>
      </c>
      <c r="D68" s="7" t="s">
        <v>209</v>
      </c>
      <c r="E68" s="7" t="s">
        <v>190</v>
      </c>
    </row>
    <row r="69" spans="2:5" ht="13" x14ac:dyDescent="0.15">
      <c r="B69" s="4" t="s">
        <v>210</v>
      </c>
      <c r="C69" s="4" t="s">
        <v>211</v>
      </c>
      <c r="D69" s="4" t="s">
        <v>212</v>
      </c>
      <c r="E69" s="4" t="s">
        <v>200</v>
      </c>
    </row>
    <row r="70" spans="2:5" ht="13" x14ac:dyDescent="0.15">
      <c r="B70" s="9" t="s">
        <v>213</v>
      </c>
      <c r="C70" s="9" t="s">
        <v>214</v>
      </c>
      <c r="D70" s="9" t="s">
        <v>215</v>
      </c>
      <c r="E70" s="9" t="s">
        <v>216</v>
      </c>
    </row>
    <row r="71" spans="2:5" ht="13" x14ac:dyDescent="0.15">
      <c r="B71" s="4" t="s">
        <v>217</v>
      </c>
      <c r="C71" s="4" t="s">
        <v>218</v>
      </c>
      <c r="D71" s="4" t="s">
        <v>219</v>
      </c>
      <c r="E71" s="4" t="s">
        <v>220</v>
      </c>
    </row>
    <row r="72" spans="2:5" ht="13" x14ac:dyDescent="0.15">
      <c r="B72" s="7" t="s">
        <v>221</v>
      </c>
      <c r="C72" s="7" t="s">
        <v>222</v>
      </c>
      <c r="D72" s="25"/>
      <c r="E72" s="7" t="s">
        <v>220</v>
      </c>
    </row>
    <row r="73" spans="2:5" ht="13" x14ac:dyDescent="0.15">
      <c r="B73" s="4" t="s">
        <v>223</v>
      </c>
      <c r="C73" s="4" t="s">
        <v>224</v>
      </c>
      <c r="D73" s="4" t="s">
        <v>225</v>
      </c>
      <c r="E73" s="4" t="s">
        <v>190</v>
      </c>
    </row>
    <row r="74" spans="2:5" ht="13" x14ac:dyDescent="0.15">
      <c r="B74" s="9" t="s">
        <v>226</v>
      </c>
      <c r="C74" s="9" t="s">
        <v>227</v>
      </c>
      <c r="D74" s="9" t="s">
        <v>228</v>
      </c>
      <c r="E74" s="9" t="s">
        <v>190</v>
      </c>
    </row>
    <row r="75" spans="2:5" ht="13" x14ac:dyDescent="0.15">
      <c r="B75" s="4" t="s">
        <v>229</v>
      </c>
      <c r="C75" s="4" t="s">
        <v>230</v>
      </c>
      <c r="D75" s="4" t="s">
        <v>231</v>
      </c>
      <c r="E75" s="4" t="s">
        <v>190</v>
      </c>
    </row>
    <row r="76" spans="2:5" ht="13" x14ac:dyDescent="0.15">
      <c r="B76" s="9" t="s">
        <v>232</v>
      </c>
      <c r="C76" s="9" t="s">
        <v>233</v>
      </c>
      <c r="D76" s="9" t="s">
        <v>234</v>
      </c>
      <c r="E76" s="9" t="s">
        <v>190</v>
      </c>
    </row>
    <row r="77" spans="2:5" ht="13" x14ac:dyDescent="0.15">
      <c r="B77" s="19" t="s">
        <v>235</v>
      </c>
      <c r="C77" s="19" t="s">
        <v>236</v>
      </c>
      <c r="D77" s="19" t="s">
        <v>237</v>
      </c>
      <c r="E77" s="19" t="s">
        <v>190</v>
      </c>
    </row>
    <row r="78" spans="2:5" ht="13" x14ac:dyDescent="0.15">
      <c r="B78" s="9" t="s">
        <v>238</v>
      </c>
      <c r="C78" s="9" t="s">
        <v>239</v>
      </c>
      <c r="D78" s="9" t="s">
        <v>240</v>
      </c>
      <c r="E78" s="9" t="s">
        <v>190</v>
      </c>
    </row>
    <row r="79" spans="2:5" ht="13" x14ac:dyDescent="0.15">
      <c r="B79" s="19" t="s">
        <v>241</v>
      </c>
      <c r="C79" s="19" t="s">
        <v>242</v>
      </c>
      <c r="D79" s="19" t="s">
        <v>243</v>
      </c>
      <c r="E79" s="19" t="s">
        <v>190</v>
      </c>
    </row>
    <row r="80" spans="2:5" ht="13" x14ac:dyDescent="0.15">
      <c r="B80" s="9" t="s">
        <v>244</v>
      </c>
      <c r="C80" s="9" t="s">
        <v>245</v>
      </c>
      <c r="D80" s="9" t="s">
        <v>246</v>
      </c>
      <c r="E80" s="9" t="s">
        <v>190</v>
      </c>
    </row>
    <row r="81" spans="2:5" ht="13" x14ac:dyDescent="0.15">
      <c r="B81" s="4" t="s">
        <v>247</v>
      </c>
      <c r="C81" s="4" t="s">
        <v>248</v>
      </c>
      <c r="D81" s="4" t="s">
        <v>249</v>
      </c>
      <c r="E81" s="4" t="s">
        <v>200</v>
      </c>
    </row>
    <row r="82" spans="2:5" ht="13" x14ac:dyDescent="0.15">
      <c r="B82" s="7" t="s">
        <v>250</v>
      </c>
      <c r="C82" s="7" t="s">
        <v>251</v>
      </c>
      <c r="D82" s="7" t="s">
        <v>252</v>
      </c>
      <c r="E82" s="7" t="s">
        <v>190</v>
      </c>
    </row>
    <row r="83" spans="2:5" ht="13" x14ac:dyDescent="0.15">
      <c r="B83" s="4" t="s">
        <v>253</v>
      </c>
      <c r="C83" s="4" t="s">
        <v>254</v>
      </c>
      <c r="D83" s="4" t="s">
        <v>255</v>
      </c>
      <c r="E83" s="4" t="s">
        <v>200</v>
      </c>
    </row>
    <row r="84" spans="2:5" ht="13" x14ac:dyDescent="0.15">
      <c r="B84" s="9" t="s">
        <v>50</v>
      </c>
      <c r="C84" s="9" t="s">
        <v>256</v>
      </c>
      <c r="D84" s="9" t="s">
        <v>257</v>
      </c>
      <c r="E84" s="9" t="s">
        <v>190</v>
      </c>
    </row>
    <row r="85" spans="2:5" ht="13" x14ac:dyDescent="0.15">
      <c r="B85" s="19" t="s">
        <v>44</v>
      </c>
      <c r="C85" s="19" t="s">
        <v>258</v>
      </c>
      <c r="D85" s="19" t="s">
        <v>259</v>
      </c>
      <c r="E85" s="19" t="s">
        <v>190</v>
      </c>
    </row>
    <row r="86" spans="2:5" ht="13" x14ac:dyDescent="0.15">
      <c r="B86" s="9" t="s">
        <v>260</v>
      </c>
      <c r="C86" s="9" t="s">
        <v>261</v>
      </c>
      <c r="D86" s="9" t="s">
        <v>262</v>
      </c>
      <c r="E86" s="9" t="s">
        <v>190</v>
      </c>
    </row>
    <row r="87" spans="2:5" ht="13" x14ac:dyDescent="0.15">
      <c r="B87" s="4" t="s">
        <v>36</v>
      </c>
      <c r="C87" s="4" t="s">
        <v>263</v>
      </c>
      <c r="D87" s="4" t="s">
        <v>264</v>
      </c>
      <c r="E87" s="4" t="s">
        <v>190</v>
      </c>
    </row>
    <row r="88" spans="2:5" ht="13" x14ac:dyDescent="0.15">
      <c r="B88" s="9" t="s">
        <v>265</v>
      </c>
      <c r="C88" s="9" t="s">
        <v>266</v>
      </c>
      <c r="D88" s="9" t="s">
        <v>267</v>
      </c>
      <c r="E88" s="9" t="s">
        <v>190</v>
      </c>
    </row>
    <row r="89" spans="2:5" ht="13" x14ac:dyDescent="0.15">
      <c r="B89" s="19" t="s">
        <v>268</v>
      </c>
      <c r="C89" s="19" t="s">
        <v>269</v>
      </c>
      <c r="D89" s="19" t="s">
        <v>270</v>
      </c>
      <c r="E89" s="19" t="s">
        <v>190</v>
      </c>
    </row>
    <row r="90" spans="2:5" ht="13" x14ac:dyDescent="0.15">
      <c r="B90" s="7" t="s">
        <v>271</v>
      </c>
      <c r="C90" s="7" t="s">
        <v>272</v>
      </c>
      <c r="D90" s="7" t="s">
        <v>273</v>
      </c>
      <c r="E90" s="7" t="s">
        <v>190</v>
      </c>
    </row>
    <row r="91" spans="2:5" ht="13" x14ac:dyDescent="0.15">
      <c r="B91" s="4" t="s">
        <v>274</v>
      </c>
      <c r="C91" s="4" t="s">
        <v>275</v>
      </c>
      <c r="D91" s="4" t="s">
        <v>276</v>
      </c>
      <c r="E91" s="4" t="s">
        <v>190</v>
      </c>
    </row>
    <row r="92" spans="2:5" ht="13" x14ac:dyDescent="0.15">
      <c r="B92" s="7" t="s">
        <v>277</v>
      </c>
      <c r="C92" s="7" t="s">
        <v>278</v>
      </c>
      <c r="D92" s="7" t="s">
        <v>279</v>
      </c>
      <c r="E92" s="7" t="s">
        <v>190</v>
      </c>
    </row>
    <row r="93" spans="2:5" ht="13" x14ac:dyDescent="0.15">
      <c r="B93" s="4" t="s">
        <v>280</v>
      </c>
      <c r="C93" s="4" t="s">
        <v>281</v>
      </c>
      <c r="D93" s="4" t="s">
        <v>282</v>
      </c>
      <c r="E93" s="4" t="s">
        <v>190</v>
      </c>
    </row>
    <row r="94" spans="2:5" ht="13" x14ac:dyDescent="0.15">
      <c r="B94" s="7" t="s">
        <v>283</v>
      </c>
      <c r="C94" s="7" t="s">
        <v>284</v>
      </c>
      <c r="D94" s="7" t="s">
        <v>285</v>
      </c>
      <c r="E94" s="7" t="s">
        <v>190</v>
      </c>
    </row>
    <row r="95" spans="2:5" ht="13" x14ac:dyDescent="0.15">
      <c r="B95" s="19" t="s">
        <v>286</v>
      </c>
      <c r="C95" s="19" t="s">
        <v>287</v>
      </c>
      <c r="D95" s="19" t="s">
        <v>288</v>
      </c>
      <c r="E95" s="19" t="s">
        <v>216</v>
      </c>
    </row>
    <row r="96" spans="2:5" ht="13" x14ac:dyDescent="0.15">
      <c r="B96" s="9" t="s">
        <v>289</v>
      </c>
      <c r="C96" s="9" t="s">
        <v>290</v>
      </c>
      <c r="D96" s="9" t="s">
        <v>291</v>
      </c>
      <c r="E96" s="9" t="s">
        <v>190</v>
      </c>
    </row>
    <row r="97" spans="2:5" ht="13" x14ac:dyDescent="0.15">
      <c r="B97" s="4" t="s">
        <v>292</v>
      </c>
      <c r="C97" s="4" t="s">
        <v>293</v>
      </c>
      <c r="D97" s="4" t="s">
        <v>294</v>
      </c>
      <c r="E97" s="4" t="s">
        <v>200</v>
      </c>
    </row>
    <row r="98" spans="2:5" ht="13" x14ac:dyDescent="0.15">
      <c r="B98" s="7" t="s">
        <v>295</v>
      </c>
      <c r="C98" s="7" t="s">
        <v>296</v>
      </c>
      <c r="D98" s="7" t="s">
        <v>297</v>
      </c>
      <c r="E98" s="7" t="s">
        <v>190</v>
      </c>
    </row>
    <row r="99" spans="2:5" ht="13" x14ac:dyDescent="0.15">
      <c r="B99" s="4" t="s">
        <v>298</v>
      </c>
      <c r="C99" s="4" t="s">
        <v>299</v>
      </c>
      <c r="D99" s="4" t="s">
        <v>300</v>
      </c>
      <c r="E99" s="4" t="s">
        <v>200</v>
      </c>
    </row>
    <row r="100" spans="2:5" ht="13" x14ac:dyDescent="0.15">
      <c r="B100" s="9" t="s">
        <v>301</v>
      </c>
      <c r="C100" s="9" t="s">
        <v>302</v>
      </c>
      <c r="D100" s="9" t="s">
        <v>303</v>
      </c>
      <c r="E100" s="9" t="s">
        <v>190</v>
      </c>
    </row>
    <row r="101" spans="2:5" ht="13" x14ac:dyDescent="0.15">
      <c r="B101" s="19" t="s">
        <v>304</v>
      </c>
      <c r="C101" s="19" t="s">
        <v>305</v>
      </c>
      <c r="D101" s="19" t="s">
        <v>306</v>
      </c>
      <c r="E101" s="19" t="s">
        <v>190</v>
      </c>
    </row>
    <row r="102" spans="2:5" ht="13" x14ac:dyDescent="0.15">
      <c r="B102" s="9" t="s">
        <v>307</v>
      </c>
      <c r="C102" s="9" t="s">
        <v>308</v>
      </c>
      <c r="D102" s="9" t="s">
        <v>309</v>
      </c>
      <c r="E102" s="9" t="s">
        <v>190</v>
      </c>
    </row>
    <row r="103" spans="2:5" ht="13" x14ac:dyDescent="0.15">
      <c r="B103" s="4" t="s">
        <v>310</v>
      </c>
      <c r="C103" s="4" t="s">
        <v>311</v>
      </c>
      <c r="D103" s="4" t="s">
        <v>312</v>
      </c>
      <c r="E103" s="4" t="s">
        <v>190</v>
      </c>
    </row>
    <row r="104" spans="2:5" ht="13" x14ac:dyDescent="0.15">
      <c r="B104" s="7" t="s">
        <v>314</v>
      </c>
      <c r="C104" s="7" t="s">
        <v>315</v>
      </c>
      <c r="D104" s="7" t="s">
        <v>316</v>
      </c>
      <c r="E104" s="7" t="s">
        <v>190</v>
      </c>
    </row>
    <row r="105" spans="2:5" ht="13" x14ac:dyDescent="0.15">
      <c r="B105" s="19" t="s">
        <v>317</v>
      </c>
      <c r="C105" s="19" t="s">
        <v>318</v>
      </c>
      <c r="D105" s="19" t="s">
        <v>319</v>
      </c>
      <c r="E105" s="19" t="s">
        <v>190</v>
      </c>
    </row>
    <row r="106" spans="2:5" ht="13" x14ac:dyDescent="0.15">
      <c r="B106" s="7" t="s">
        <v>320</v>
      </c>
      <c r="C106" s="7" t="s">
        <v>321</v>
      </c>
      <c r="D106" s="7" t="s">
        <v>322</v>
      </c>
      <c r="E106" s="7" t="s">
        <v>190</v>
      </c>
    </row>
    <row r="107" spans="2:5" ht="13" x14ac:dyDescent="0.15">
      <c r="B107" s="4" t="s">
        <v>323</v>
      </c>
      <c r="C107" s="4" t="s">
        <v>324</v>
      </c>
      <c r="D107" s="4" t="s">
        <v>325</v>
      </c>
      <c r="E107" s="4" t="s">
        <v>190</v>
      </c>
    </row>
    <row r="108" spans="2:5" ht="13" x14ac:dyDescent="0.15">
      <c r="B108" s="7" t="s">
        <v>326</v>
      </c>
      <c r="C108" s="7" t="s">
        <v>327</v>
      </c>
      <c r="D108" s="7" t="s">
        <v>328</v>
      </c>
      <c r="E108" s="7" t="s">
        <v>190</v>
      </c>
    </row>
    <row r="109" spans="2:5" ht="13" x14ac:dyDescent="0.15">
      <c r="B109" s="4" t="s">
        <v>329</v>
      </c>
      <c r="C109" s="4" t="s">
        <v>330</v>
      </c>
      <c r="D109" s="4" t="s">
        <v>331</v>
      </c>
      <c r="E109" s="4" t="s">
        <v>190</v>
      </c>
    </row>
    <row r="110" spans="2:5" ht="13" x14ac:dyDescent="0.15">
      <c r="B110" s="7" t="s">
        <v>332</v>
      </c>
      <c r="C110" s="7" t="s">
        <v>333</v>
      </c>
      <c r="D110" s="7" t="s">
        <v>334</v>
      </c>
      <c r="E110" s="7" t="s">
        <v>190</v>
      </c>
    </row>
    <row r="111" spans="2:5" ht="13" x14ac:dyDescent="0.15">
      <c r="B111" s="4" t="s">
        <v>336</v>
      </c>
      <c r="C111" s="4" t="s">
        <v>337</v>
      </c>
      <c r="D111" s="4" t="s">
        <v>338</v>
      </c>
      <c r="E111" s="4" t="s">
        <v>190</v>
      </c>
    </row>
    <row r="112" spans="2:5" ht="13" x14ac:dyDescent="0.15">
      <c r="B112" s="7" t="s">
        <v>339</v>
      </c>
      <c r="C112" s="7" t="s">
        <v>340</v>
      </c>
      <c r="D112" s="7" t="s">
        <v>341</v>
      </c>
      <c r="E112" s="7" t="s">
        <v>190</v>
      </c>
    </row>
    <row r="113" spans="1:5" ht="13" x14ac:dyDescent="0.15">
      <c r="B113" s="4" t="s">
        <v>342</v>
      </c>
      <c r="C113" s="4" t="s">
        <v>343</v>
      </c>
      <c r="D113" s="4" t="s">
        <v>344</v>
      </c>
      <c r="E113" s="4" t="s">
        <v>190</v>
      </c>
    </row>
    <row r="114" spans="1:5" ht="13" x14ac:dyDescent="0.15">
      <c r="B114" s="9" t="s">
        <v>345</v>
      </c>
      <c r="C114" s="9" t="s">
        <v>346</v>
      </c>
      <c r="D114" s="9" t="s">
        <v>347</v>
      </c>
      <c r="E114" s="9" t="s">
        <v>190</v>
      </c>
    </row>
    <row r="115" spans="1:5" ht="13" x14ac:dyDescent="0.15">
      <c r="B115" s="19" t="s">
        <v>348</v>
      </c>
      <c r="C115" s="19" t="s">
        <v>349</v>
      </c>
      <c r="D115" s="19" t="s">
        <v>350</v>
      </c>
      <c r="E115" s="19" t="s">
        <v>190</v>
      </c>
    </row>
    <row r="116" spans="1:5" ht="13" x14ac:dyDescent="0.15">
      <c r="A116" s="4" t="s">
        <v>351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378</v>
      </c>
      <c r="E3" s="12" t="s">
        <v>26</v>
      </c>
      <c r="F3" s="13" t="s">
        <v>93</v>
      </c>
      <c r="G3" s="12" t="s">
        <v>36</v>
      </c>
      <c r="H3" s="12" t="s">
        <v>49</v>
      </c>
      <c r="I3" s="12" t="s">
        <v>229</v>
      </c>
      <c r="J3" s="12" t="s">
        <v>295</v>
      </c>
      <c r="K3" s="12" t="s">
        <v>187</v>
      </c>
      <c r="L3" s="12" t="s">
        <v>44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25</v>
      </c>
      <c r="D4" s="12">
        <v>8</v>
      </c>
      <c r="E4" s="12">
        <v>2</v>
      </c>
      <c r="F4" s="12">
        <v>2</v>
      </c>
      <c r="G4" s="12">
        <v>2</v>
      </c>
      <c r="H4" s="12">
        <v>2</v>
      </c>
      <c r="I4" s="12">
        <v>1</v>
      </c>
      <c r="J4" s="12">
        <v>1</v>
      </c>
      <c r="K4" s="12">
        <v>1</v>
      </c>
      <c r="L4" s="12">
        <v>2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0.75757575757575757</v>
      </c>
      <c r="D5" s="18">
        <f t="shared" si="0"/>
        <v>0.24242424242424243</v>
      </c>
      <c r="E5" s="18">
        <f t="shared" si="0"/>
        <v>6.0606060606060608E-2</v>
      </c>
      <c r="F5" s="18">
        <f t="shared" si="0"/>
        <v>6.0606060606060608E-2</v>
      </c>
      <c r="G5" s="18">
        <f t="shared" si="0"/>
        <v>6.0606060606060608E-2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3.0303030303030304E-2</v>
      </c>
      <c r="L5" s="18">
        <f t="shared" si="0"/>
        <v>6.0606060606060608E-2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6.0606060606060608E-2</v>
      </c>
      <c r="M8" s="24">
        <f t="shared" si="1"/>
        <v>6.0606060606060608E-2</v>
      </c>
      <c r="N8" s="24">
        <f t="shared" si="1"/>
        <v>6.0606060606060608E-2</v>
      </c>
      <c r="O8" s="24">
        <f t="shared" si="1"/>
        <v>6.0606060606060608E-2</v>
      </c>
      <c r="P8" s="24">
        <f t="shared" si="1"/>
        <v>6.0606060606060608E-2</v>
      </c>
      <c r="Q8" s="24">
        <f t="shared" si="1"/>
        <v>6.0606060606060608E-2</v>
      </c>
      <c r="R8" s="24">
        <f t="shared" si="1"/>
        <v>6.0606060606060608E-2</v>
      </c>
      <c r="S8" s="24">
        <f t="shared" si="1"/>
        <v>6.0606060606060608E-2</v>
      </c>
      <c r="W8" s="4"/>
    </row>
    <row r="9" spans="1:23" ht="13" x14ac:dyDescent="0.15">
      <c r="A9" s="6"/>
      <c r="B9" s="22" t="s">
        <v>313</v>
      </c>
      <c r="C9" s="24">
        <f>S8</f>
        <v>6.0606060606060608E-2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8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30.5</v>
      </c>
      <c r="D15" s="30">
        <v>34.799999999999997</v>
      </c>
      <c r="E15" s="30">
        <v>34.4</v>
      </c>
      <c r="F15" s="30">
        <v>5.2</v>
      </c>
      <c r="G15" s="30"/>
      <c r="H15" s="30">
        <f>AVERAGE(C15:G15)</f>
        <v>26.224999999999998</v>
      </c>
      <c r="I15" s="30">
        <f>H15*H15</f>
        <v>687.7506249999999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13</v>
      </c>
      <c r="D16" s="30">
        <v>18.100000000000001</v>
      </c>
      <c r="E16" s="30">
        <v>15.5</v>
      </c>
      <c r="F16" s="30">
        <v>44.5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132.73228961417749</v>
      </c>
      <c r="D17" s="32">
        <f t="shared" si="2"/>
        <v>257.30429231065506</v>
      </c>
      <c r="E17" s="32">
        <f t="shared" si="2"/>
        <v>188.69190875624938</v>
      </c>
      <c r="F17" s="32">
        <f t="shared" si="2"/>
        <v>1555.2847130678995</v>
      </c>
      <c r="G17" s="32">
        <f t="shared" si="2"/>
        <v>0</v>
      </c>
      <c r="H17" s="33">
        <f>AVERAGE(C17:G17)</f>
        <v>426.80264074979624</v>
      </c>
      <c r="I17" s="30">
        <f>H17*C20</f>
        <v>27032.360793654134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63.336910817056697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147.45612165722457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379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14.9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11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23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4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24.460644599999998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24.460644599999998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332" priority="1" operator="equal">
      <formula>"PRAV"</formula>
    </cfRule>
  </conditionalFormatting>
  <conditionalFormatting sqref="C14:G14">
    <cfRule type="cellIs" dxfId="1331" priority="2" operator="equal">
      <formula>"AEHI"</formula>
    </cfRule>
  </conditionalFormatting>
  <conditionalFormatting sqref="C14:G14">
    <cfRule type="cellIs" dxfId="1330" priority="3" operator="equal">
      <formula>"CRMO"</formula>
    </cfRule>
  </conditionalFormatting>
  <conditionalFormatting sqref="C14:G14">
    <cfRule type="cellIs" dxfId="1329" priority="4" operator="equal">
      <formula>"ILAQ"</formula>
    </cfRule>
  </conditionalFormatting>
  <conditionalFormatting sqref="C14:G14">
    <cfRule type="cellIs" dxfId="1328" priority="5" operator="equal">
      <formula>"PRLA"</formula>
    </cfRule>
  </conditionalFormatting>
  <conditionalFormatting sqref="C14:G14">
    <cfRule type="cellIs" dxfId="1327" priority="6" operator="equal">
      <formula>"SOAU"</formula>
    </cfRule>
  </conditionalFormatting>
  <conditionalFormatting sqref="C3:S3">
    <cfRule type="cellIs" dxfId="1326" priority="7" operator="equal">
      <formula>"DALA"</formula>
    </cfRule>
  </conditionalFormatting>
  <conditionalFormatting sqref="C3:S3">
    <cfRule type="cellIs" dxfId="1325" priority="8" operator="equal">
      <formula>"ILAQ"</formula>
    </cfRule>
  </conditionalFormatting>
  <conditionalFormatting sqref="C3:S3">
    <cfRule type="cellIs" dxfId="1324" priority="9" operator="equal">
      <formula>"PRLA"</formula>
    </cfRule>
  </conditionalFormatting>
  <conditionalFormatting sqref="C3:S3">
    <cfRule type="cellIs" dxfId="1323" priority="10" operator="equal">
      <formula>"PRLU"</formula>
    </cfRule>
  </conditionalFormatting>
  <conditionalFormatting sqref="C3:S3">
    <cfRule type="cellIs" dxfId="1322" priority="11" operator="equal">
      <formula>"ALPE"</formula>
    </cfRule>
  </conditionalFormatting>
  <conditionalFormatting sqref="C3:S3">
    <cfRule type="cellIs" dxfId="1321" priority="12" operator="equal">
      <formula>"BRSY"</formula>
    </cfRule>
  </conditionalFormatting>
  <conditionalFormatting sqref="C3:S3">
    <cfRule type="cellIs" dxfId="1320" priority="13" operator="equal">
      <formula>"THISTLE"</formula>
    </cfRule>
  </conditionalFormatting>
  <conditionalFormatting sqref="C3:S3">
    <cfRule type="cellIs" dxfId="1319" priority="14" operator="equal">
      <formula>"CLVI"</formula>
    </cfRule>
  </conditionalFormatting>
  <conditionalFormatting sqref="C3:S3">
    <cfRule type="cellIs" dxfId="1318" priority="15" operator="equal">
      <formula>"COML"</formula>
    </cfRule>
  </conditionalFormatting>
  <conditionalFormatting sqref="C3:S3">
    <cfRule type="cellIs" dxfId="1317" priority="16" operator="equal">
      <formula>"COVU"</formula>
    </cfRule>
  </conditionalFormatting>
  <conditionalFormatting sqref="C3:S3">
    <cfRule type="cellIs" dxfId="1316" priority="17" operator="equal">
      <formula>"CYSC"</formula>
    </cfRule>
  </conditionalFormatting>
  <conditionalFormatting sqref="C3:S3">
    <cfRule type="cellIs" dxfId="1315" priority="18" operator="equal">
      <formula>"DISY"</formula>
    </cfRule>
  </conditionalFormatting>
  <conditionalFormatting sqref="C3:S3">
    <cfRule type="cellIs" dxfId="1314" priority="19" operator="equal">
      <formula>"HEHE"</formula>
    </cfRule>
  </conditionalFormatting>
  <conditionalFormatting sqref="C3:S3">
    <cfRule type="cellIs" dxfId="1313" priority="20" operator="equal">
      <formula>"HEHI"</formula>
    </cfRule>
  </conditionalFormatting>
  <conditionalFormatting sqref="C3:S3">
    <cfRule type="cellIs" dxfId="1312" priority="21" operator="equal">
      <formula>"HEMA"</formula>
    </cfRule>
  </conditionalFormatting>
  <conditionalFormatting sqref="C3:S3">
    <cfRule type="cellIs" dxfId="1311" priority="22" operator="equal">
      <formula>"IRPS"</formula>
    </cfRule>
  </conditionalFormatting>
  <conditionalFormatting sqref="C3:S3">
    <cfRule type="cellIs" dxfId="1310" priority="23" operator="equal">
      <formula>"LYSA"</formula>
    </cfRule>
  </conditionalFormatting>
  <conditionalFormatting sqref="C3:S3">
    <cfRule type="cellIs" dxfId="1309" priority="24" operator="equal">
      <formula>"PHAR"</formula>
    </cfRule>
  </conditionalFormatting>
  <conditionalFormatting sqref="C3:S3">
    <cfRule type="cellIs" dxfId="1308" priority="25" operator="equal">
      <formula>"POCU"</formula>
    </cfRule>
  </conditionalFormatting>
  <conditionalFormatting sqref="C3:S3">
    <cfRule type="cellIs" dxfId="1307" priority="26" operator="equal">
      <formula>"ROMU"</formula>
    </cfRule>
  </conditionalFormatting>
  <conditionalFormatting sqref="C3:S3">
    <cfRule type="cellIs" dxfId="1306" priority="27" operator="equal">
      <formula>"RUAR"</formula>
    </cfRule>
  </conditionalFormatting>
  <conditionalFormatting sqref="C3:S3">
    <cfRule type="cellIs" dxfId="1305" priority="28" operator="equal">
      <formula>"RULA"</formula>
    </cfRule>
  </conditionalFormatting>
  <conditionalFormatting sqref="C3:S3">
    <cfRule type="cellIs" dxfId="1304" priority="29" operator="equal">
      <formula>"SODU"</formula>
    </cfRule>
  </conditionalFormatting>
  <conditionalFormatting sqref="C3:S3">
    <cfRule type="cellIs" dxfId="1303" priority="30" operator="equal">
      <formula>"VIST"</formula>
    </cfRule>
  </conditionalFormatting>
  <conditionalFormatting sqref="C3:S3">
    <cfRule type="cellIs" dxfId="130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36</v>
      </c>
      <c r="E3" s="12" t="s">
        <v>378</v>
      </c>
      <c r="F3" s="13"/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20</v>
      </c>
      <c r="D4" s="12">
        <v>9</v>
      </c>
      <c r="E4" s="12">
        <v>11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0.60606060606060608</v>
      </c>
      <c r="D5" s="18">
        <f t="shared" si="0"/>
        <v>0.27272727272727271</v>
      </c>
      <c r="E5" s="18">
        <f t="shared" si="0"/>
        <v>0.33333333333333331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56</v>
      </c>
      <c r="E14" s="30" t="s">
        <v>71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34.9</v>
      </c>
      <c r="D15" s="30">
        <v>2.1</v>
      </c>
      <c r="E15" s="30">
        <v>12.4</v>
      </c>
      <c r="F15" s="30">
        <v>7.8</v>
      </c>
      <c r="G15" s="30"/>
      <c r="H15" s="30">
        <f>AVERAGE(C15:G15)</f>
        <v>14.299999999999999</v>
      </c>
      <c r="I15" s="30">
        <f>H15*H15</f>
        <v>204.48999999999998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6.7</v>
      </c>
      <c r="D16" s="30">
        <v>54.3</v>
      </c>
      <c r="E16" s="30">
        <v>4.7</v>
      </c>
      <c r="F16" s="30">
        <v>5.7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35.256523554913777</v>
      </c>
      <c r="D17" s="32">
        <f t="shared" si="2"/>
        <v>2315.7386307958946</v>
      </c>
      <c r="E17" s="32">
        <f t="shared" si="2"/>
        <v>17.349445429450778</v>
      </c>
      <c r="F17" s="32">
        <f t="shared" si="2"/>
        <v>25.517586328784777</v>
      </c>
      <c r="G17" s="32">
        <f t="shared" si="2"/>
        <v>0</v>
      </c>
      <c r="H17" s="33">
        <f>AVERAGE(C17:G17)</f>
        <v>478.77243722180884</v>
      </c>
      <c r="I17" s="30">
        <f>H17*C20</f>
        <v>101987.02804724923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213.01775147928996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556.31884059213507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23.6</v>
      </c>
      <c r="D26" s="39">
        <v>24.3</v>
      </c>
      <c r="E26" s="39">
        <v>11.4</v>
      </c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10</v>
      </c>
      <c r="D27" s="39">
        <v>6</v>
      </c>
      <c r="E27" s="39">
        <v>4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16</v>
      </c>
      <c r="D28" s="39">
        <v>8.5</v>
      </c>
      <c r="E28" s="39">
        <v>6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9">
        <v>3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22.138876800000002</v>
      </c>
      <c r="D30" s="41">
        <f t="shared" si="3"/>
        <v>7.0352509499999991</v>
      </c>
      <c r="E30" s="41">
        <f t="shared" si="3"/>
        <v>1.5751151999999999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30.749242949999999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301" priority="1" operator="equal">
      <formula>"PRAV"</formula>
    </cfRule>
  </conditionalFormatting>
  <conditionalFormatting sqref="C14:G14">
    <cfRule type="cellIs" dxfId="1300" priority="2" operator="equal">
      <formula>"AEHI"</formula>
    </cfRule>
  </conditionalFormatting>
  <conditionalFormatting sqref="C14:G14">
    <cfRule type="cellIs" dxfId="1299" priority="3" operator="equal">
      <formula>"CRMO"</formula>
    </cfRule>
  </conditionalFormatting>
  <conditionalFormatting sqref="C14:G14">
    <cfRule type="cellIs" dxfId="1298" priority="4" operator="equal">
      <formula>"ILAQ"</formula>
    </cfRule>
  </conditionalFormatting>
  <conditionalFormatting sqref="C14:G14">
    <cfRule type="cellIs" dxfId="1297" priority="5" operator="equal">
      <formula>"PRLA"</formula>
    </cfRule>
  </conditionalFormatting>
  <conditionalFormatting sqref="C14:G14">
    <cfRule type="cellIs" dxfId="1296" priority="6" operator="equal">
      <formula>"SOAU"</formula>
    </cfRule>
  </conditionalFormatting>
  <conditionalFormatting sqref="C3:S3">
    <cfRule type="cellIs" dxfId="1295" priority="7" operator="equal">
      <formula>"DALA"</formula>
    </cfRule>
  </conditionalFormatting>
  <conditionalFormatting sqref="C3:S3">
    <cfRule type="cellIs" dxfId="1294" priority="8" operator="equal">
      <formula>"ILAQ"</formula>
    </cfRule>
  </conditionalFormatting>
  <conditionalFormatting sqref="C3:S3">
    <cfRule type="cellIs" dxfId="1293" priority="9" operator="equal">
      <formula>"PRLA"</formula>
    </cfRule>
  </conditionalFormatting>
  <conditionalFormatting sqref="C3:S3">
    <cfRule type="cellIs" dxfId="1292" priority="10" operator="equal">
      <formula>"PRLU"</formula>
    </cfRule>
  </conditionalFormatting>
  <conditionalFormatting sqref="C3:S3">
    <cfRule type="cellIs" dxfId="1291" priority="11" operator="equal">
      <formula>"ALPE"</formula>
    </cfRule>
  </conditionalFormatting>
  <conditionalFormatting sqref="C3:S3">
    <cfRule type="cellIs" dxfId="1290" priority="12" operator="equal">
      <formula>"BRSY"</formula>
    </cfRule>
  </conditionalFormatting>
  <conditionalFormatting sqref="C3:S3">
    <cfRule type="cellIs" dxfId="1289" priority="13" operator="equal">
      <formula>"THISTLE"</formula>
    </cfRule>
  </conditionalFormatting>
  <conditionalFormatting sqref="C3:S3">
    <cfRule type="cellIs" dxfId="1288" priority="14" operator="equal">
      <formula>"CLVI"</formula>
    </cfRule>
  </conditionalFormatting>
  <conditionalFormatting sqref="C3:S3">
    <cfRule type="cellIs" dxfId="1287" priority="15" operator="equal">
      <formula>"COML"</formula>
    </cfRule>
  </conditionalFormatting>
  <conditionalFormatting sqref="C3:S3">
    <cfRule type="cellIs" dxfId="1286" priority="16" operator="equal">
      <formula>"COVU"</formula>
    </cfRule>
  </conditionalFormatting>
  <conditionalFormatting sqref="C3:S3">
    <cfRule type="cellIs" dxfId="1285" priority="17" operator="equal">
      <formula>"CYSC"</formula>
    </cfRule>
  </conditionalFormatting>
  <conditionalFormatting sqref="C3:S3">
    <cfRule type="cellIs" dxfId="1284" priority="18" operator="equal">
      <formula>"DISY"</formula>
    </cfRule>
  </conditionalFormatting>
  <conditionalFormatting sqref="C3:S3">
    <cfRule type="cellIs" dxfId="1283" priority="19" operator="equal">
      <formula>"HEHE"</formula>
    </cfRule>
  </conditionalFormatting>
  <conditionalFormatting sqref="C3:S3">
    <cfRule type="cellIs" dxfId="1282" priority="20" operator="equal">
      <formula>"HEHI"</formula>
    </cfRule>
  </conditionalFormatting>
  <conditionalFormatting sqref="C3:S3">
    <cfRule type="cellIs" dxfId="1281" priority="21" operator="equal">
      <formula>"HEMA"</formula>
    </cfRule>
  </conditionalFormatting>
  <conditionalFormatting sqref="C3:S3">
    <cfRule type="cellIs" dxfId="1280" priority="22" operator="equal">
      <formula>"IRPS"</formula>
    </cfRule>
  </conditionalFormatting>
  <conditionalFormatting sqref="C3:S3">
    <cfRule type="cellIs" dxfId="1279" priority="23" operator="equal">
      <formula>"LYSA"</formula>
    </cfRule>
  </conditionalFormatting>
  <conditionalFormatting sqref="C3:S3">
    <cfRule type="cellIs" dxfId="1278" priority="24" operator="equal">
      <formula>"PHAR"</formula>
    </cfRule>
  </conditionalFormatting>
  <conditionalFormatting sqref="C3:S3">
    <cfRule type="cellIs" dxfId="1277" priority="25" operator="equal">
      <formula>"POCU"</formula>
    </cfRule>
  </conditionalFormatting>
  <conditionalFormatting sqref="C3:S3">
    <cfRule type="cellIs" dxfId="1276" priority="26" operator="equal">
      <formula>"ROMU"</formula>
    </cfRule>
  </conditionalFormatting>
  <conditionalFormatting sqref="C3:S3">
    <cfRule type="cellIs" dxfId="1275" priority="27" operator="equal">
      <formula>"RUAR"</formula>
    </cfRule>
  </conditionalFormatting>
  <conditionalFormatting sqref="C3:S3">
    <cfRule type="cellIs" dxfId="1274" priority="28" operator="equal">
      <formula>"RULA"</formula>
    </cfRule>
  </conditionalFormatting>
  <conditionalFormatting sqref="C3:S3">
    <cfRule type="cellIs" dxfId="1273" priority="29" operator="equal">
      <formula>"SODU"</formula>
    </cfRule>
  </conditionalFormatting>
  <conditionalFormatting sqref="C3:S3">
    <cfRule type="cellIs" dxfId="1272" priority="30" operator="equal">
      <formula>"VIST"</formula>
    </cfRule>
  </conditionalFormatting>
  <conditionalFormatting sqref="C3:S3">
    <cfRule type="cellIs" dxfId="127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5" t="s">
        <v>49</v>
      </c>
      <c r="E3" s="12" t="s">
        <v>44</v>
      </c>
      <c r="F3" s="13" t="s">
        <v>36</v>
      </c>
      <c r="G3" s="12" t="s">
        <v>378</v>
      </c>
      <c r="H3" s="15" t="s">
        <v>384</v>
      </c>
      <c r="I3" s="12" t="s">
        <v>177</v>
      </c>
      <c r="J3" s="12" t="s">
        <v>26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27</v>
      </c>
      <c r="D4" s="12">
        <v>8</v>
      </c>
      <c r="E4" s="12">
        <v>5</v>
      </c>
      <c r="F4" s="12">
        <v>7</v>
      </c>
      <c r="G4" s="12">
        <v>3</v>
      </c>
      <c r="H4" s="12">
        <v>2</v>
      </c>
      <c r="I4" s="12">
        <v>1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0.81818181818181823</v>
      </c>
      <c r="D5" s="18">
        <f t="shared" si="0"/>
        <v>0.24242424242424243</v>
      </c>
      <c r="E5" s="18">
        <f t="shared" si="0"/>
        <v>0.15151515151515152</v>
      </c>
      <c r="F5" s="18">
        <f t="shared" si="0"/>
        <v>0.21212121212121213</v>
      </c>
      <c r="G5" s="18">
        <f t="shared" si="0"/>
        <v>9.0909090909090912E-2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0.15151515151515152</v>
      </c>
      <c r="F8" s="24">
        <f t="shared" si="1"/>
        <v>0.15151515151515152</v>
      </c>
      <c r="G8" s="24">
        <f t="shared" si="1"/>
        <v>0.15151515151515152</v>
      </c>
      <c r="H8" s="24">
        <f t="shared" si="1"/>
        <v>0.15151515151515152</v>
      </c>
      <c r="I8" s="24">
        <f t="shared" si="1"/>
        <v>0.15151515151515152</v>
      </c>
      <c r="J8" s="24">
        <f t="shared" si="1"/>
        <v>0.15151515151515152</v>
      </c>
      <c r="K8" s="24">
        <f t="shared" si="1"/>
        <v>0.15151515151515152</v>
      </c>
      <c r="L8" s="24">
        <f t="shared" si="1"/>
        <v>0.15151515151515152</v>
      </c>
      <c r="M8" s="24">
        <f t="shared" si="1"/>
        <v>0.15151515151515152</v>
      </c>
      <c r="N8" s="24">
        <f t="shared" si="1"/>
        <v>0.15151515151515152</v>
      </c>
      <c r="O8" s="24">
        <f t="shared" si="1"/>
        <v>0.15151515151515152</v>
      </c>
      <c r="P8" s="24">
        <f t="shared" si="1"/>
        <v>0.15151515151515152</v>
      </c>
      <c r="Q8" s="24">
        <f t="shared" si="1"/>
        <v>0.15151515151515152</v>
      </c>
      <c r="R8" s="24">
        <f t="shared" si="1"/>
        <v>0.15151515151515152</v>
      </c>
      <c r="S8" s="24">
        <f t="shared" si="1"/>
        <v>0.15151515151515152</v>
      </c>
      <c r="W8" s="4"/>
    </row>
    <row r="9" spans="1:23" ht="13" x14ac:dyDescent="0.15">
      <c r="A9" s="6"/>
      <c r="B9" s="22" t="s">
        <v>313</v>
      </c>
      <c r="C9" s="24">
        <f>S8</f>
        <v>0.15151515151515152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5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17.3</v>
      </c>
      <c r="D15" s="30">
        <v>17.100000000000001</v>
      </c>
      <c r="E15" s="30">
        <v>16.3</v>
      </c>
      <c r="F15" s="30">
        <v>11.7</v>
      </c>
      <c r="G15" s="30"/>
      <c r="H15" s="30">
        <f>AVERAGE(C15:G15)</f>
        <v>15.600000000000001</v>
      </c>
      <c r="I15" s="30">
        <f>H15*H15</f>
        <v>243.36000000000004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22.9</v>
      </c>
      <c r="D16" s="30">
        <v>11.9</v>
      </c>
      <c r="E16" s="30">
        <v>5.0999999999999996</v>
      </c>
      <c r="F16" s="30">
        <v>5.7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411.87065086728296</v>
      </c>
      <c r="D17" s="32">
        <f t="shared" si="2"/>
        <v>111.22023391871998</v>
      </c>
      <c r="E17" s="32">
        <f t="shared" si="2"/>
        <v>20.428206229968975</v>
      </c>
      <c r="F17" s="32">
        <f t="shared" si="2"/>
        <v>25.517586328784777</v>
      </c>
      <c r="G17" s="32">
        <f t="shared" si="2"/>
        <v>0</v>
      </c>
      <c r="H17" s="33">
        <f>AVERAGE(C17:G17)</f>
        <v>113.80733546895132</v>
      </c>
      <c r="I17" s="30">
        <f>H17*C20</f>
        <v>20370.839632756077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178.99408284023664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111.11885602875785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14.6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3.8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5.0999999999999996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1.5880557239999995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1.5880557239999995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270" priority="1" operator="equal">
      <formula>"PRAV"</formula>
    </cfRule>
  </conditionalFormatting>
  <conditionalFormatting sqref="C14:G14">
    <cfRule type="cellIs" dxfId="1269" priority="2" operator="equal">
      <formula>"AEHI"</formula>
    </cfRule>
  </conditionalFormatting>
  <conditionalFormatting sqref="C14:G14">
    <cfRule type="cellIs" dxfId="1268" priority="3" operator="equal">
      <formula>"CRMO"</formula>
    </cfRule>
  </conditionalFormatting>
  <conditionalFormatting sqref="C14:G14">
    <cfRule type="cellIs" dxfId="1267" priority="4" operator="equal">
      <formula>"ILAQ"</formula>
    </cfRule>
  </conditionalFormatting>
  <conditionalFormatting sqref="C14:G14">
    <cfRule type="cellIs" dxfId="1266" priority="5" operator="equal">
      <formula>"PRLA"</formula>
    </cfRule>
  </conditionalFormatting>
  <conditionalFormatting sqref="C14:G14">
    <cfRule type="cellIs" dxfId="1265" priority="6" operator="equal">
      <formula>"SOAU"</formula>
    </cfRule>
  </conditionalFormatting>
  <conditionalFormatting sqref="C3:S3">
    <cfRule type="cellIs" dxfId="1264" priority="7" operator="equal">
      <formula>"DALA"</formula>
    </cfRule>
  </conditionalFormatting>
  <conditionalFormatting sqref="C3:S3">
    <cfRule type="cellIs" dxfId="1263" priority="8" operator="equal">
      <formula>"ILAQ"</formula>
    </cfRule>
  </conditionalFormatting>
  <conditionalFormatting sqref="C3:S3">
    <cfRule type="cellIs" dxfId="1262" priority="9" operator="equal">
      <formula>"PRLA"</formula>
    </cfRule>
  </conditionalFormatting>
  <conditionalFormatting sqref="C3:S3">
    <cfRule type="cellIs" dxfId="1261" priority="10" operator="equal">
      <formula>"PRLU"</formula>
    </cfRule>
  </conditionalFormatting>
  <conditionalFormatting sqref="C3:S3">
    <cfRule type="cellIs" dxfId="1260" priority="11" operator="equal">
      <formula>"ALPE"</formula>
    </cfRule>
  </conditionalFormatting>
  <conditionalFormatting sqref="C3:S3">
    <cfRule type="cellIs" dxfId="1259" priority="12" operator="equal">
      <formula>"BRSY"</formula>
    </cfRule>
  </conditionalFormatting>
  <conditionalFormatting sqref="C3:S3">
    <cfRule type="cellIs" dxfId="1258" priority="13" operator="equal">
      <formula>"THISTLE"</formula>
    </cfRule>
  </conditionalFormatting>
  <conditionalFormatting sqref="C3:S3">
    <cfRule type="cellIs" dxfId="1257" priority="14" operator="equal">
      <formula>"CLVI"</formula>
    </cfRule>
  </conditionalFormatting>
  <conditionalFormatting sqref="C3:S3">
    <cfRule type="cellIs" dxfId="1256" priority="15" operator="equal">
      <formula>"COML"</formula>
    </cfRule>
  </conditionalFormatting>
  <conditionalFormatting sqref="C3:S3">
    <cfRule type="cellIs" dxfId="1255" priority="16" operator="equal">
      <formula>"COVU"</formula>
    </cfRule>
  </conditionalFormatting>
  <conditionalFormatting sqref="C3:S3">
    <cfRule type="cellIs" dxfId="1254" priority="17" operator="equal">
      <formula>"CYSC"</formula>
    </cfRule>
  </conditionalFormatting>
  <conditionalFormatting sqref="C3:S3">
    <cfRule type="cellIs" dxfId="1253" priority="18" operator="equal">
      <formula>"DISY"</formula>
    </cfRule>
  </conditionalFormatting>
  <conditionalFormatting sqref="C3:S3">
    <cfRule type="cellIs" dxfId="1252" priority="19" operator="equal">
      <formula>"HEHE"</formula>
    </cfRule>
  </conditionalFormatting>
  <conditionalFormatting sqref="C3:S3">
    <cfRule type="cellIs" dxfId="1251" priority="20" operator="equal">
      <formula>"HEHI"</formula>
    </cfRule>
  </conditionalFormatting>
  <conditionalFormatting sqref="C3:S3">
    <cfRule type="cellIs" dxfId="1250" priority="21" operator="equal">
      <formula>"HEMA"</formula>
    </cfRule>
  </conditionalFormatting>
  <conditionalFormatting sqref="C3:S3">
    <cfRule type="cellIs" dxfId="1249" priority="22" operator="equal">
      <formula>"IRPS"</formula>
    </cfRule>
  </conditionalFormatting>
  <conditionalFormatting sqref="C3:S3">
    <cfRule type="cellIs" dxfId="1248" priority="23" operator="equal">
      <formula>"LYSA"</formula>
    </cfRule>
  </conditionalFormatting>
  <conditionalFormatting sqref="C3:S3">
    <cfRule type="cellIs" dxfId="1247" priority="24" operator="equal">
      <formula>"PHAR"</formula>
    </cfRule>
  </conditionalFormatting>
  <conditionalFormatting sqref="C3:S3">
    <cfRule type="cellIs" dxfId="1246" priority="25" operator="equal">
      <formula>"POCU"</formula>
    </cfRule>
  </conditionalFormatting>
  <conditionalFormatting sqref="C3:S3">
    <cfRule type="cellIs" dxfId="1245" priority="26" operator="equal">
      <formula>"ROMU"</formula>
    </cfRule>
  </conditionalFormatting>
  <conditionalFormatting sqref="C3:S3">
    <cfRule type="cellIs" dxfId="1244" priority="27" operator="equal">
      <formula>"RUAR"</formula>
    </cfRule>
  </conditionalFormatting>
  <conditionalFormatting sqref="C3:S3">
    <cfRule type="cellIs" dxfId="1243" priority="28" operator="equal">
      <formula>"RULA"</formula>
    </cfRule>
  </conditionalFormatting>
  <conditionalFormatting sqref="C3:S3">
    <cfRule type="cellIs" dxfId="1242" priority="29" operator="equal">
      <formula>"SODU"</formula>
    </cfRule>
  </conditionalFormatting>
  <conditionalFormatting sqref="C3:S3">
    <cfRule type="cellIs" dxfId="1241" priority="30" operator="equal">
      <formula>"VIST"</formula>
    </cfRule>
  </conditionalFormatting>
  <conditionalFormatting sqref="C3:S3">
    <cfRule type="cellIs" dxfId="124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378</v>
      </c>
      <c r="E3" s="12" t="s">
        <v>27</v>
      </c>
      <c r="F3" s="13" t="s">
        <v>366</v>
      </c>
      <c r="G3" s="12" t="s">
        <v>49</v>
      </c>
      <c r="H3" s="12" t="s">
        <v>336</v>
      </c>
      <c r="I3" s="12" t="s">
        <v>26</v>
      </c>
      <c r="J3" s="12" t="s">
        <v>36</v>
      </c>
      <c r="K3" s="12" t="s">
        <v>180</v>
      </c>
      <c r="L3" s="12" t="s">
        <v>44</v>
      </c>
      <c r="M3" s="12" t="s">
        <v>93</v>
      </c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14</v>
      </c>
      <c r="D4" s="12">
        <v>3</v>
      </c>
      <c r="E4" s="12">
        <v>7</v>
      </c>
      <c r="F4" s="12">
        <v>4</v>
      </c>
      <c r="G4" s="12">
        <v>1</v>
      </c>
      <c r="H4" s="12">
        <v>1</v>
      </c>
      <c r="I4" s="12">
        <v>4</v>
      </c>
      <c r="J4" s="12">
        <v>4</v>
      </c>
      <c r="K4" s="12">
        <v>3</v>
      </c>
      <c r="L4" s="12">
        <v>1</v>
      </c>
      <c r="M4" s="12">
        <v>1</v>
      </c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0.42424242424242425</v>
      </c>
      <c r="D5" s="18">
        <f t="shared" si="0"/>
        <v>9.0909090909090912E-2</v>
      </c>
      <c r="E5" s="18">
        <f t="shared" si="0"/>
        <v>0.21212121212121213</v>
      </c>
      <c r="F5" s="18">
        <f t="shared" si="0"/>
        <v>0.12121212121212122</v>
      </c>
      <c r="G5" s="18">
        <f t="shared" si="0"/>
        <v>3.0303030303030304E-2</v>
      </c>
      <c r="H5" s="18">
        <f t="shared" si="0"/>
        <v>3.0303030303030304E-2</v>
      </c>
      <c r="I5" s="18">
        <f t="shared" si="0"/>
        <v>0.12121212121212122</v>
      </c>
      <c r="J5" s="18">
        <f t="shared" si="0"/>
        <v>0.12121212121212122</v>
      </c>
      <c r="K5" s="18">
        <f t="shared" si="0"/>
        <v>9.0909090909090912E-2</v>
      </c>
      <c r="L5" s="18">
        <f t="shared" si="0"/>
        <v>3.0303030303030304E-2</v>
      </c>
      <c r="M5" s="18">
        <f t="shared" si="0"/>
        <v>3.0303030303030304E-2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3.0303030303030304E-2</v>
      </c>
      <c r="M8" s="24">
        <f t="shared" si="1"/>
        <v>3.0303030303030304E-2</v>
      </c>
      <c r="N8" s="24">
        <f t="shared" si="1"/>
        <v>3.0303030303030304E-2</v>
      </c>
      <c r="O8" s="24">
        <f t="shared" si="1"/>
        <v>3.0303030303030304E-2</v>
      </c>
      <c r="P8" s="24">
        <f t="shared" si="1"/>
        <v>3.0303030303030304E-2</v>
      </c>
      <c r="Q8" s="24">
        <f t="shared" si="1"/>
        <v>3.0303030303030304E-2</v>
      </c>
      <c r="R8" s="24">
        <f t="shared" si="1"/>
        <v>3.0303030303030304E-2</v>
      </c>
      <c r="S8" s="24">
        <f t="shared" si="1"/>
        <v>3.0303030303030304E-2</v>
      </c>
      <c r="W8" s="4"/>
    </row>
    <row r="9" spans="1:23" ht="13" x14ac:dyDescent="0.15">
      <c r="A9" s="6"/>
      <c r="B9" s="22" t="s">
        <v>313</v>
      </c>
      <c r="C9" s="24">
        <f>S8</f>
        <v>3.0303030303030304E-2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5</v>
      </c>
      <c r="E14" s="30" t="s">
        <v>56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47</v>
      </c>
      <c r="D15" s="30">
        <v>26.7</v>
      </c>
      <c r="E15" s="30">
        <v>23.4</v>
      </c>
      <c r="F15" s="30">
        <v>24.5</v>
      </c>
      <c r="G15" s="30"/>
      <c r="H15" s="30">
        <f>AVERAGE(C15:G15)</f>
        <v>30.4</v>
      </c>
      <c r="I15" s="30">
        <f>H15*H15</f>
        <v>924.16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14.3</v>
      </c>
      <c r="D16" s="30">
        <v>8.3000000000000007</v>
      </c>
      <c r="E16" s="30">
        <v>51.7</v>
      </c>
      <c r="F16" s="30">
        <v>6.8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160.6060704331548</v>
      </c>
      <c r="D17" s="32">
        <f t="shared" si="2"/>
        <v>54.106079476453786</v>
      </c>
      <c r="E17" s="32">
        <f t="shared" si="2"/>
        <v>2099.2828969635439</v>
      </c>
      <c r="F17" s="32">
        <f t="shared" si="2"/>
        <v>36.316811075500397</v>
      </c>
      <c r="G17" s="32">
        <f t="shared" si="2"/>
        <v>0</v>
      </c>
      <c r="H17" s="33">
        <f>AVERAGE(C17:G17)</f>
        <v>470.06237158973056</v>
      </c>
      <c r="I17" s="30">
        <f>H17*C20</f>
        <v>22156.246652580361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47.13469529085873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120.85789424049536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239" priority="1" operator="equal">
      <formula>"PRAV"</formula>
    </cfRule>
  </conditionalFormatting>
  <conditionalFormatting sqref="C14:G14">
    <cfRule type="cellIs" dxfId="1238" priority="2" operator="equal">
      <formula>"AEHI"</formula>
    </cfRule>
  </conditionalFormatting>
  <conditionalFormatting sqref="C14:G14">
    <cfRule type="cellIs" dxfId="1237" priority="3" operator="equal">
      <formula>"CRMO"</formula>
    </cfRule>
  </conditionalFormatting>
  <conditionalFormatting sqref="C14:G14">
    <cfRule type="cellIs" dxfId="1236" priority="4" operator="equal">
      <formula>"ILAQ"</formula>
    </cfRule>
  </conditionalFormatting>
  <conditionalFormatting sqref="C14:G14">
    <cfRule type="cellIs" dxfId="1235" priority="5" operator="equal">
      <formula>"PRLA"</formula>
    </cfRule>
  </conditionalFormatting>
  <conditionalFormatting sqref="C14:G14">
    <cfRule type="cellIs" dxfId="1234" priority="6" operator="equal">
      <formula>"SOAU"</formula>
    </cfRule>
  </conditionalFormatting>
  <conditionalFormatting sqref="C3:S3">
    <cfRule type="cellIs" dxfId="1233" priority="7" operator="equal">
      <formula>"DALA"</formula>
    </cfRule>
  </conditionalFormatting>
  <conditionalFormatting sqref="C3:S3">
    <cfRule type="cellIs" dxfId="1232" priority="8" operator="equal">
      <formula>"ILAQ"</formula>
    </cfRule>
  </conditionalFormatting>
  <conditionalFormatting sqref="C3:S3">
    <cfRule type="cellIs" dxfId="1231" priority="9" operator="equal">
      <formula>"PRLA"</formula>
    </cfRule>
  </conditionalFormatting>
  <conditionalFormatting sqref="C3:S3">
    <cfRule type="cellIs" dxfId="1230" priority="10" operator="equal">
      <formula>"PRLU"</formula>
    </cfRule>
  </conditionalFormatting>
  <conditionalFormatting sqref="C3:S3">
    <cfRule type="cellIs" dxfId="1229" priority="11" operator="equal">
      <formula>"ALPE"</formula>
    </cfRule>
  </conditionalFormatting>
  <conditionalFormatting sqref="C3:S3">
    <cfRule type="cellIs" dxfId="1228" priority="12" operator="equal">
      <formula>"BRSY"</formula>
    </cfRule>
  </conditionalFormatting>
  <conditionalFormatting sqref="C3:S3">
    <cfRule type="cellIs" dxfId="1227" priority="13" operator="equal">
      <formula>"THISTLE"</formula>
    </cfRule>
  </conditionalFormatting>
  <conditionalFormatting sqref="C3:S3">
    <cfRule type="cellIs" dxfId="1226" priority="14" operator="equal">
      <formula>"CLVI"</formula>
    </cfRule>
  </conditionalFormatting>
  <conditionalFormatting sqref="C3:S3">
    <cfRule type="cellIs" dxfId="1225" priority="15" operator="equal">
      <formula>"COML"</formula>
    </cfRule>
  </conditionalFormatting>
  <conditionalFormatting sqref="C3:S3">
    <cfRule type="cellIs" dxfId="1224" priority="16" operator="equal">
      <formula>"COVU"</formula>
    </cfRule>
  </conditionalFormatting>
  <conditionalFormatting sqref="C3:S3">
    <cfRule type="cellIs" dxfId="1223" priority="17" operator="equal">
      <formula>"CYSC"</formula>
    </cfRule>
  </conditionalFormatting>
  <conditionalFormatting sqref="C3:S3">
    <cfRule type="cellIs" dxfId="1222" priority="18" operator="equal">
      <formula>"DISY"</formula>
    </cfRule>
  </conditionalFormatting>
  <conditionalFormatting sqref="C3:S3">
    <cfRule type="cellIs" dxfId="1221" priority="19" operator="equal">
      <formula>"HEHE"</formula>
    </cfRule>
  </conditionalFormatting>
  <conditionalFormatting sqref="C3:S3">
    <cfRule type="cellIs" dxfId="1220" priority="20" operator="equal">
      <formula>"HEHI"</formula>
    </cfRule>
  </conditionalFormatting>
  <conditionalFormatting sqref="C3:S3">
    <cfRule type="cellIs" dxfId="1219" priority="21" operator="equal">
      <formula>"HEMA"</formula>
    </cfRule>
  </conditionalFormatting>
  <conditionalFormatting sqref="C3:S3">
    <cfRule type="cellIs" dxfId="1218" priority="22" operator="equal">
      <formula>"IRPS"</formula>
    </cfRule>
  </conditionalFormatting>
  <conditionalFormatting sqref="C3:S3">
    <cfRule type="cellIs" dxfId="1217" priority="23" operator="equal">
      <formula>"LYSA"</formula>
    </cfRule>
  </conditionalFormatting>
  <conditionalFormatting sqref="C3:S3">
    <cfRule type="cellIs" dxfId="1216" priority="24" operator="equal">
      <formula>"PHAR"</formula>
    </cfRule>
  </conditionalFormatting>
  <conditionalFormatting sqref="C3:S3">
    <cfRule type="cellIs" dxfId="1215" priority="25" operator="equal">
      <formula>"POCU"</formula>
    </cfRule>
  </conditionalFormatting>
  <conditionalFormatting sqref="C3:S3">
    <cfRule type="cellIs" dxfId="1214" priority="26" operator="equal">
      <formula>"ROMU"</formula>
    </cfRule>
  </conditionalFormatting>
  <conditionalFormatting sqref="C3:S3">
    <cfRule type="cellIs" dxfId="1213" priority="27" operator="equal">
      <formula>"RUAR"</formula>
    </cfRule>
  </conditionalFormatting>
  <conditionalFormatting sqref="C3:S3">
    <cfRule type="cellIs" dxfId="1212" priority="28" operator="equal">
      <formula>"RULA"</formula>
    </cfRule>
  </conditionalFormatting>
  <conditionalFormatting sqref="C3:S3">
    <cfRule type="cellIs" dxfId="1211" priority="29" operator="equal">
      <formula>"SODU"</formula>
    </cfRule>
  </conditionalFormatting>
  <conditionalFormatting sqref="C3:S3">
    <cfRule type="cellIs" dxfId="1210" priority="30" operator="equal">
      <formula>"VIST"</formula>
    </cfRule>
  </conditionalFormatting>
  <conditionalFormatting sqref="C3:S3">
    <cfRule type="cellIs" dxfId="120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385</v>
      </c>
      <c r="D3" s="12" t="s">
        <v>280</v>
      </c>
      <c r="E3" s="12" t="s">
        <v>292</v>
      </c>
      <c r="F3" s="13" t="s">
        <v>44</v>
      </c>
      <c r="G3" s="12" t="s">
        <v>229</v>
      </c>
      <c r="H3" s="12" t="s">
        <v>378</v>
      </c>
      <c r="I3" s="12" t="s">
        <v>232</v>
      </c>
      <c r="J3" s="12" t="s">
        <v>123</v>
      </c>
      <c r="K3" s="12" t="s">
        <v>366</v>
      </c>
      <c r="L3" s="12" t="s">
        <v>177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10</v>
      </c>
      <c r="D4" s="12">
        <v>3</v>
      </c>
      <c r="E4" s="12">
        <v>2</v>
      </c>
      <c r="F4" s="12">
        <v>6</v>
      </c>
      <c r="G4" s="12">
        <v>8</v>
      </c>
      <c r="H4" s="12">
        <v>3</v>
      </c>
      <c r="I4" s="12">
        <v>4</v>
      </c>
      <c r="J4" s="12">
        <v>5</v>
      </c>
      <c r="K4" s="12">
        <v>2</v>
      </c>
      <c r="L4" s="12">
        <v>1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0.30303030303030304</v>
      </c>
      <c r="D5" s="18">
        <f t="shared" si="0"/>
        <v>9.0909090909090912E-2</v>
      </c>
      <c r="E5" s="18">
        <f t="shared" si="0"/>
        <v>6.0606060606060608E-2</v>
      </c>
      <c r="F5" s="18">
        <f t="shared" si="0"/>
        <v>0.18181818181818182</v>
      </c>
      <c r="G5" s="18">
        <f t="shared" si="0"/>
        <v>0.24242424242424243</v>
      </c>
      <c r="H5" s="18">
        <f t="shared" si="0"/>
        <v>9.0909090909090912E-2</v>
      </c>
      <c r="I5" s="18">
        <f t="shared" si="0"/>
        <v>0.12121212121212122</v>
      </c>
      <c r="J5" s="18">
        <f t="shared" si="0"/>
        <v>0.15151515151515152</v>
      </c>
      <c r="K5" s="18">
        <f t="shared" si="0"/>
        <v>6.0606060606060608E-2</v>
      </c>
      <c r="L5" s="18">
        <f t="shared" si="0"/>
        <v>3.0303030303030304E-2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0.18181818181818182</v>
      </c>
      <c r="G8" s="24">
        <f t="shared" si="1"/>
        <v>0.18181818181818182</v>
      </c>
      <c r="H8" s="24">
        <f t="shared" si="1"/>
        <v>0.18181818181818182</v>
      </c>
      <c r="I8" s="24">
        <f t="shared" si="1"/>
        <v>0.30303030303030304</v>
      </c>
      <c r="J8" s="24">
        <f t="shared" si="1"/>
        <v>0.30303030303030304</v>
      </c>
      <c r="K8" s="24">
        <f t="shared" si="1"/>
        <v>0.30303030303030304</v>
      </c>
      <c r="L8" s="24">
        <f t="shared" si="1"/>
        <v>0.30303030303030304</v>
      </c>
      <c r="M8" s="24">
        <f t="shared" si="1"/>
        <v>0.30303030303030304</v>
      </c>
      <c r="N8" s="24">
        <f t="shared" si="1"/>
        <v>0.30303030303030304</v>
      </c>
      <c r="O8" s="24">
        <f t="shared" si="1"/>
        <v>0.30303030303030304</v>
      </c>
      <c r="P8" s="24">
        <f t="shared" si="1"/>
        <v>0.30303030303030304</v>
      </c>
      <c r="Q8" s="24">
        <f t="shared" si="1"/>
        <v>0.30303030303030304</v>
      </c>
      <c r="R8" s="24">
        <f t="shared" si="1"/>
        <v>0.30303030303030304</v>
      </c>
      <c r="S8" s="24">
        <f t="shared" si="1"/>
        <v>0.30303030303030304</v>
      </c>
      <c r="W8" s="4"/>
    </row>
    <row r="9" spans="1:23" ht="13" x14ac:dyDescent="0.15">
      <c r="A9" s="6"/>
      <c r="B9" s="22" t="s">
        <v>313</v>
      </c>
      <c r="C9" s="24">
        <f>S8</f>
        <v>0.30303030303030304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56</v>
      </c>
      <c r="E14" s="30" t="s">
        <v>8</v>
      </c>
      <c r="F14" s="30" t="s">
        <v>387</v>
      </c>
      <c r="G14" s="30" t="s">
        <v>71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23</v>
      </c>
      <c r="D15" s="30">
        <v>38.9</v>
      </c>
      <c r="E15" s="30">
        <v>14.5</v>
      </c>
      <c r="F15" s="30">
        <v>25.4</v>
      </c>
      <c r="G15" s="30">
        <v>28.9</v>
      </c>
      <c r="H15" s="30">
        <f>AVERAGE(C15:G15)</f>
        <v>26.140000000000004</v>
      </c>
      <c r="I15" s="30">
        <f>H15*H15</f>
        <v>683.29960000000017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11.6</v>
      </c>
      <c r="D16" s="30">
        <v>20.2</v>
      </c>
      <c r="E16" s="30">
        <v>17.100000000000001</v>
      </c>
      <c r="F16" s="30">
        <v>7.4</v>
      </c>
      <c r="G16" s="30">
        <v>22.4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105.68317686676761</v>
      </c>
      <c r="D17" s="32">
        <f t="shared" si="2"/>
        <v>320.47386659271586</v>
      </c>
      <c r="E17" s="32">
        <f t="shared" si="2"/>
        <v>229.65827695906299</v>
      </c>
      <c r="F17" s="32">
        <f t="shared" si="2"/>
        <v>43.008403427647103</v>
      </c>
      <c r="G17" s="32">
        <f t="shared" si="2"/>
        <v>394.08138246632956</v>
      </c>
      <c r="H17" s="33">
        <f>AVERAGE(C17:G17)</f>
        <v>218.58102126250461</v>
      </c>
      <c r="I17" s="30">
        <f>H17*C20</f>
        <v>13934.428303769968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63.749488511335272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76.00951951140442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208" priority="1" operator="equal">
      <formula>"PRAV"</formula>
    </cfRule>
  </conditionalFormatting>
  <conditionalFormatting sqref="C14:G14">
    <cfRule type="cellIs" dxfId="1207" priority="2" operator="equal">
      <formula>"AEHI"</formula>
    </cfRule>
  </conditionalFormatting>
  <conditionalFormatting sqref="C14:G14">
    <cfRule type="cellIs" dxfId="1206" priority="3" operator="equal">
      <formula>"CRMO"</formula>
    </cfRule>
  </conditionalFormatting>
  <conditionalFormatting sqref="C14:G14">
    <cfRule type="cellIs" dxfId="1205" priority="4" operator="equal">
      <formula>"ILAQ"</formula>
    </cfRule>
  </conditionalFormatting>
  <conditionalFormatting sqref="C14:G14">
    <cfRule type="cellIs" dxfId="1204" priority="5" operator="equal">
      <formula>"PRLA"</formula>
    </cfRule>
  </conditionalFormatting>
  <conditionalFormatting sqref="C14:G14">
    <cfRule type="cellIs" dxfId="1203" priority="6" operator="equal">
      <formula>"SOAU"</formula>
    </cfRule>
  </conditionalFormatting>
  <conditionalFormatting sqref="C3:S3">
    <cfRule type="cellIs" dxfId="1202" priority="7" operator="equal">
      <formula>"DALA"</formula>
    </cfRule>
  </conditionalFormatting>
  <conditionalFormatting sqref="C3:S3">
    <cfRule type="cellIs" dxfId="1201" priority="8" operator="equal">
      <formula>"ILAQ"</formula>
    </cfRule>
  </conditionalFormatting>
  <conditionalFormatting sqref="C3:S3">
    <cfRule type="cellIs" dxfId="1200" priority="9" operator="equal">
      <formula>"PRLA"</formula>
    </cfRule>
  </conditionalFormatting>
  <conditionalFormatting sqref="C3:S3">
    <cfRule type="cellIs" dxfId="1199" priority="10" operator="equal">
      <formula>"PRLU"</formula>
    </cfRule>
  </conditionalFormatting>
  <conditionalFormatting sqref="C3:S3">
    <cfRule type="cellIs" dxfId="1198" priority="11" operator="equal">
      <formula>"ALPE"</formula>
    </cfRule>
  </conditionalFormatting>
  <conditionalFormatting sqref="C3:S3">
    <cfRule type="cellIs" dxfId="1197" priority="12" operator="equal">
      <formula>"BRSY"</formula>
    </cfRule>
  </conditionalFormatting>
  <conditionalFormatting sqref="C3:S3">
    <cfRule type="cellIs" dxfId="1196" priority="13" operator="equal">
      <formula>"THISTLE"</formula>
    </cfRule>
  </conditionalFormatting>
  <conditionalFormatting sqref="C3:S3">
    <cfRule type="cellIs" dxfId="1195" priority="14" operator="equal">
      <formula>"CLVI"</formula>
    </cfRule>
  </conditionalFormatting>
  <conditionalFormatting sqref="C3:S3">
    <cfRule type="cellIs" dxfId="1194" priority="15" operator="equal">
      <formula>"COML"</formula>
    </cfRule>
  </conditionalFormatting>
  <conditionalFormatting sqref="C3:S3">
    <cfRule type="cellIs" dxfId="1193" priority="16" operator="equal">
      <formula>"COVU"</formula>
    </cfRule>
  </conditionalFormatting>
  <conditionalFormatting sqref="C3:S3">
    <cfRule type="cellIs" dxfId="1192" priority="17" operator="equal">
      <formula>"CYSC"</formula>
    </cfRule>
  </conditionalFormatting>
  <conditionalFormatting sqref="C3:S3">
    <cfRule type="cellIs" dxfId="1191" priority="18" operator="equal">
      <formula>"DISY"</formula>
    </cfRule>
  </conditionalFormatting>
  <conditionalFormatting sqref="C3:S3">
    <cfRule type="cellIs" dxfId="1190" priority="19" operator="equal">
      <formula>"HEHE"</formula>
    </cfRule>
  </conditionalFormatting>
  <conditionalFormatting sqref="C3:S3">
    <cfRule type="cellIs" dxfId="1189" priority="20" operator="equal">
      <formula>"HEHI"</formula>
    </cfRule>
  </conditionalFormatting>
  <conditionalFormatting sqref="C3:S3">
    <cfRule type="cellIs" dxfId="1188" priority="21" operator="equal">
      <formula>"HEMA"</formula>
    </cfRule>
  </conditionalFormatting>
  <conditionalFormatting sqref="C3:S3">
    <cfRule type="cellIs" dxfId="1187" priority="22" operator="equal">
      <formula>"IRPS"</formula>
    </cfRule>
  </conditionalFormatting>
  <conditionalFormatting sqref="C3:S3">
    <cfRule type="cellIs" dxfId="1186" priority="23" operator="equal">
      <formula>"LYSA"</formula>
    </cfRule>
  </conditionalFormatting>
  <conditionalFormatting sqref="C3:S3">
    <cfRule type="cellIs" dxfId="1185" priority="24" operator="equal">
      <formula>"PHAR"</formula>
    </cfRule>
  </conditionalFormatting>
  <conditionalFormatting sqref="C3:S3">
    <cfRule type="cellIs" dxfId="1184" priority="25" operator="equal">
      <formula>"POCU"</formula>
    </cfRule>
  </conditionalFormatting>
  <conditionalFormatting sqref="C3:S3">
    <cfRule type="cellIs" dxfId="1183" priority="26" operator="equal">
      <formula>"ROMU"</formula>
    </cfRule>
  </conditionalFormatting>
  <conditionalFormatting sqref="C3:S3">
    <cfRule type="cellIs" dxfId="1182" priority="27" operator="equal">
      <formula>"RUAR"</formula>
    </cfRule>
  </conditionalFormatting>
  <conditionalFormatting sqref="C3:S3">
    <cfRule type="cellIs" dxfId="1181" priority="28" operator="equal">
      <formula>"RULA"</formula>
    </cfRule>
  </conditionalFormatting>
  <conditionalFormatting sqref="C3:S3">
    <cfRule type="cellIs" dxfId="1180" priority="29" operator="equal">
      <formula>"SODU"</formula>
    </cfRule>
  </conditionalFormatting>
  <conditionalFormatting sqref="C3:S3">
    <cfRule type="cellIs" dxfId="1179" priority="30" operator="equal">
      <formula>"VIST"</formula>
    </cfRule>
  </conditionalFormatting>
  <conditionalFormatting sqref="C3:S3">
    <cfRule type="cellIs" dxfId="117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378</v>
      </c>
      <c r="E3" s="12" t="s">
        <v>310</v>
      </c>
      <c r="F3" s="13" t="s">
        <v>386</v>
      </c>
      <c r="G3" s="12" t="s">
        <v>232</v>
      </c>
      <c r="H3" s="12" t="s">
        <v>298</v>
      </c>
      <c r="I3" s="12" t="s">
        <v>44</v>
      </c>
      <c r="J3" s="12" t="s">
        <v>150</v>
      </c>
      <c r="K3" s="12" t="s">
        <v>177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25</v>
      </c>
      <c r="D4" s="12">
        <v>5</v>
      </c>
      <c r="E4" s="12">
        <v>2</v>
      </c>
      <c r="F4" s="12">
        <v>2</v>
      </c>
      <c r="G4" s="12">
        <v>4</v>
      </c>
      <c r="H4" s="12">
        <v>3</v>
      </c>
      <c r="I4" s="12">
        <v>1</v>
      </c>
      <c r="J4" s="12">
        <v>3</v>
      </c>
      <c r="K4" s="12">
        <v>4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0.75757575757575757</v>
      </c>
      <c r="D5" s="18">
        <f t="shared" si="0"/>
        <v>0.15151515151515152</v>
      </c>
      <c r="E5" s="18">
        <f t="shared" si="0"/>
        <v>6.0606060606060608E-2</v>
      </c>
      <c r="F5" s="18">
        <f t="shared" si="0"/>
        <v>6.0606060606060608E-2</v>
      </c>
      <c r="G5" s="18">
        <f t="shared" si="0"/>
        <v>0.12121212121212122</v>
      </c>
      <c r="H5" s="18">
        <f t="shared" si="0"/>
        <v>9.0909090909090912E-2</v>
      </c>
      <c r="I5" s="18">
        <f t="shared" si="0"/>
        <v>3.0303030303030304E-2</v>
      </c>
      <c r="J5" s="18">
        <f t="shared" si="0"/>
        <v>9.0909090909090912E-2</v>
      </c>
      <c r="K5" s="18">
        <f t="shared" si="0"/>
        <v>0.12121212121212122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0.12121212121212122</v>
      </c>
      <c r="H8" s="24">
        <f t="shared" si="1"/>
        <v>0.12121212121212122</v>
      </c>
      <c r="I8" s="24">
        <f t="shared" si="1"/>
        <v>0.15151515151515152</v>
      </c>
      <c r="J8" s="24">
        <f t="shared" si="1"/>
        <v>0.15151515151515152</v>
      </c>
      <c r="K8" s="24">
        <f t="shared" si="1"/>
        <v>0.15151515151515152</v>
      </c>
      <c r="L8" s="24">
        <f t="shared" si="1"/>
        <v>0.15151515151515152</v>
      </c>
      <c r="M8" s="24">
        <f t="shared" si="1"/>
        <v>0.15151515151515152</v>
      </c>
      <c r="N8" s="24">
        <f t="shared" si="1"/>
        <v>0.15151515151515152</v>
      </c>
      <c r="O8" s="24">
        <f t="shared" si="1"/>
        <v>0.15151515151515152</v>
      </c>
      <c r="P8" s="24">
        <f t="shared" si="1"/>
        <v>0.15151515151515152</v>
      </c>
      <c r="Q8" s="24">
        <f t="shared" si="1"/>
        <v>0.15151515151515152</v>
      </c>
      <c r="R8" s="24">
        <f t="shared" si="1"/>
        <v>0.15151515151515152</v>
      </c>
      <c r="S8" s="24">
        <f t="shared" si="1"/>
        <v>0.15151515151515152</v>
      </c>
      <c r="W8" s="4"/>
    </row>
    <row r="9" spans="1:23" ht="13" x14ac:dyDescent="0.15">
      <c r="A9" s="6"/>
      <c r="B9" s="22" t="s">
        <v>313</v>
      </c>
      <c r="C9" s="24">
        <f>S8</f>
        <v>0.15151515151515152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56</v>
      </c>
      <c r="E14" s="30" t="s">
        <v>68</v>
      </c>
      <c r="F14" s="30" t="s">
        <v>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7.6</v>
      </c>
      <c r="D15" s="30">
        <v>18.8</v>
      </c>
      <c r="E15" s="30">
        <v>18.8</v>
      </c>
      <c r="F15" s="30">
        <v>12.8</v>
      </c>
      <c r="G15" s="30"/>
      <c r="H15" s="30">
        <f>AVERAGE(C15:G15)</f>
        <v>14.5</v>
      </c>
      <c r="I15" s="30">
        <f>H15*H15</f>
        <v>210.25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13.5</v>
      </c>
      <c r="D16" s="30">
        <v>29.3</v>
      </c>
      <c r="E16" s="30">
        <v>4.0999999999999996</v>
      </c>
      <c r="F16" s="30">
        <v>6.1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143.13881527919438</v>
      </c>
      <c r="D17" s="32">
        <f t="shared" si="2"/>
        <v>674.25646929511981</v>
      </c>
      <c r="E17" s="32">
        <f t="shared" si="2"/>
        <v>13.202543126711975</v>
      </c>
      <c r="F17" s="32">
        <f t="shared" si="2"/>
        <v>29.224665660020971</v>
      </c>
      <c r="G17" s="32">
        <f t="shared" si="2"/>
        <v>0</v>
      </c>
      <c r="H17" s="33">
        <f>AVERAGE(C17:G17)</f>
        <v>171.96449867220943</v>
      </c>
      <c r="I17" s="30">
        <f>H17*C20</f>
        <v>35627.936086380229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207.18192627824018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194.34326576398686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177" priority="1" operator="equal">
      <formula>"PRAV"</formula>
    </cfRule>
  </conditionalFormatting>
  <conditionalFormatting sqref="C14:G14">
    <cfRule type="cellIs" dxfId="1176" priority="2" operator="equal">
      <formula>"AEHI"</formula>
    </cfRule>
  </conditionalFormatting>
  <conditionalFormatting sqref="C14:G14">
    <cfRule type="cellIs" dxfId="1175" priority="3" operator="equal">
      <formula>"CRMO"</formula>
    </cfRule>
  </conditionalFormatting>
  <conditionalFormatting sqref="C3:G3 C14:G14">
    <cfRule type="cellIs" dxfId="1174" priority="4" operator="equal">
      <formula>"ILAQ"</formula>
    </cfRule>
  </conditionalFormatting>
  <conditionalFormatting sqref="C3:G3 C14:G14">
    <cfRule type="cellIs" dxfId="1173" priority="5" operator="equal">
      <formula>"PRLA"</formula>
    </cfRule>
  </conditionalFormatting>
  <conditionalFormatting sqref="C14:G14">
    <cfRule type="cellIs" dxfId="1172" priority="6" operator="equal">
      <formula>"SOAU"</formula>
    </cfRule>
  </conditionalFormatting>
  <conditionalFormatting sqref="C3:S3">
    <cfRule type="cellIs" dxfId="1171" priority="7" operator="equal">
      <formula>"DALA"</formula>
    </cfRule>
  </conditionalFormatting>
  <conditionalFormatting sqref="C3:S3">
    <cfRule type="cellIs" dxfId="1170" priority="8" operator="equal">
      <formula>"ILAQ"</formula>
    </cfRule>
  </conditionalFormatting>
  <conditionalFormatting sqref="C3:S3">
    <cfRule type="cellIs" dxfId="1169" priority="9" operator="equal">
      <formula>"PRLA"</formula>
    </cfRule>
  </conditionalFormatting>
  <conditionalFormatting sqref="C3:S3">
    <cfRule type="cellIs" dxfId="1168" priority="10" operator="equal">
      <formula>"PRLU"</formula>
    </cfRule>
  </conditionalFormatting>
  <conditionalFormatting sqref="C3:S3">
    <cfRule type="cellIs" dxfId="1167" priority="11" operator="equal">
      <formula>"ALPE"</formula>
    </cfRule>
  </conditionalFormatting>
  <conditionalFormatting sqref="C3:S3">
    <cfRule type="cellIs" dxfId="1166" priority="12" operator="equal">
      <formula>"BRSY"</formula>
    </cfRule>
  </conditionalFormatting>
  <conditionalFormatting sqref="C3:S3">
    <cfRule type="cellIs" dxfId="1165" priority="13" operator="equal">
      <formula>"THISTLE"</formula>
    </cfRule>
  </conditionalFormatting>
  <conditionalFormatting sqref="C3:S3">
    <cfRule type="cellIs" dxfId="1164" priority="14" operator="equal">
      <formula>"CLVI"</formula>
    </cfRule>
  </conditionalFormatting>
  <conditionalFormatting sqref="C3:S3">
    <cfRule type="cellIs" dxfId="1163" priority="15" operator="equal">
      <formula>"COML"</formula>
    </cfRule>
  </conditionalFormatting>
  <conditionalFormatting sqref="C3:S3">
    <cfRule type="cellIs" dxfId="1162" priority="16" operator="equal">
      <formula>"COVU"</formula>
    </cfRule>
  </conditionalFormatting>
  <conditionalFormatting sqref="C3:S3">
    <cfRule type="cellIs" dxfId="1161" priority="17" operator="equal">
      <formula>"CYSC"</formula>
    </cfRule>
  </conditionalFormatting>
  <conditionalFormatting sqref="C3:S3">
    <cfRule type="cellIs" dxfId="1160" priority="18" operator="equal">
      <formula>"DISY"</formula>
    </cfRule>
  </conditionalFormatting>
  <conditionalFormatting sqref="C3:S3">
    <cfRule type="cellIs" dxfId="1159" priority="19" operator="equal">
      <formula>"HEHE"</formula>
    </cfRule>
  </conditionalFormatting>
  <conditionalFormatting sqref="C3:S3">
    <cfRule type="cellIs" dxfId="1158" priority="20" operator="equal">
      <formula>"HEHI"</formula>
    </cfRule>
  </conditionalFormatting>
  <conditionalFormatting sqref="C3:S3">
    <cfRule type="cellIs" dxfId="1157" priority="21" operator="equal">
      <formula>"HEMA"</formula>
    </cfRule>
  </conditionalFormatting>
  <conditionalFormatting sqref="C3:S3">
    <cfRule type="cellIs" dxfId="1156" priority="22" operator="equal">
      <formula>"IRPS"</formula>
    </cfRule>
  </conditionalFormatting>
  <conditionalFormatting sqref="C3:S3">
    <cfRule type="cellIs" dxfId="1155" priority="23" operator="equal">
      <formula>"LYSA"</formula>
    </cfRule>
  </conditionalFormatting>
  <conditionalFormatting sqref="C3:S3">
    <cfRule type="cellIs" dxfId="1154" priority="24" operator="equal">
      <formula>"PHAR"</formula>
    </cfRule>
  </conditionalFormatting>
  <conditionalFormatting sqref="C3:S3">
    <cfRule type="cellIs" dxfId="1153" priority="25" operator="equal">
      <formula>"POCU"</formula>
    </cfRule>
  </conditionalFormatting>
  <conditionalFormatting sqref="C3:S3">
    <cfRule type="cellIs" dxfId="1152" priority="26" operator="equal">
      <formula>"ROMU"</formula>
    </cfRule>
  </conditionalFormatting>
  <conditionalFormatting sqref="C3:S3">
    <cfRule type="cellIs" dxfId="1151" priority="27" operator="equal">
      <formula>"RUAR"</formula>
    </cfRule>
  </conditionalFormatting>
  <conditionalFormatting sqref="C3:S3">
    <cfRule type="cellIs" dxfId="1150" priority="28" operator="equal">
      <formula>"RULA"</formula>
    </cfRule>
  </conditionalFormatting>
  <conditionalFormatting sqref="C3:S3">
    <cfRule type="cellIs" dxfId="1149" priority="29" operator="equal">
      <formula>"SODU"</formula>
    </cfRule>
  </conditionalFormatting>
  <conditionalFormatting sqref="C3:S3">
    <cfRule type="cellIs" dxfId="1148" priority="30" operator="equal">
      <formula>"VIST"</formula>
    </cfRule>
  </conditionalFormatting>
  <conditionalFormatting sqref="C3:S3">
    <cfRule type="cellIs" dxfId="114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342</v>
      </c>
      <c r="E3" s="12" t="s">
        <v>292</v>
      </c>
      <c r="F3" s="13" t="s">
        <v>207</v>
      </c>
      <c r="G3" s="12" t="s">
        <v>310</v>
      </c>
      <c r="H3" s="12" t="s">
        <v>44</v>
      </c>
      <c r="I3" s="12" t="s">
        <v>147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9</v>
      </c>
      <c r="D4" s="12">
        <v>5</v>
      </c>
      <c r="E4" s="12">
        <v>13</v>
      </c>
      <c r="F4" s="12">
        <v>2</v>
      </c>
      <c r="G4" s="12">
        <v>1</v>
      </c>
      <c r="H4" s="12">
        <v>8</v>
      </c>
      <c r="I4" s="12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0.27272727272727271</v>
      </c>
      <c r="D5" s="18">
        <f t="shared" si="0"/>
        <v>0.15151515151515152</v>
      </c>
      <c r="E5" s="18">
        <f t="shared" si="0"/>
        <v>0.39393939393939392</v>
      </c>
      <c r="F5" s="18">
        <f t="shared" si="0"/>
        <v>6.0606060606060608E-2</v>
      </c>
      <c r="G5" s="18">
        <f t="shared" si="0"/>
        <v>3.0303030303030304E-2</v>
      </c>
      <c r="H5" s="18">
        <f t="shared" si="0"/>
        <v>0.24242424242424243</v>
      </c>
      <c r="I5" s="18">
        <f t="shared" si="0"/>
        <v>3.0303030303030304E-2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0.24242424242424243</v>
      </c>
      <c r="I8" s="24">
        <f t="shared" si="1"/>
        <v>0.24242424242424243</v>
      </c>
      <c r="J8" s="24">
        <f t="shared" si="1"/>
        <v>0.24242424242424243</v>
      </c>
      <c r="K8" s="24">
        <f t="shared" si="1"/>
        <v>0.24242424242424243</v>
      </c>
      <c r="L8" s="24">
        <f t="shared" si="1"/>
        <v>0.24242424242424243</v>
      </c>
      <c r="M8" s="24">
        <f t="shared" si="1"/>
        <v>0.24242424242424243</v>
      </c>
      <c r="N8" s="24">
        <f t="shared" si="1"/>
        <v>0.24242424242424243</v>
      </c>
      <c r="O8" s="24">
        <f t="shared" si="1"/>
        <v>0.24242424242424243</v>
      </c>
      <c r="P8" s="24">
        <f t="shared" si="1"/>
        <v>0.24242424242424243</v>
      </c>
      <c r="Q8" s="24">
        <f t="shared" si="1"/>
        <v>0.24242424242424243</v>
      </c>
      <c r="R8" s="24">
        <f t="shared" si="1"/>
        <v>0.24242424242424243</v>
      </c>
      <c r="S8" s="24">
        <f t="shared" si="1"/>
        <v>0.24242424242424243</v>
      </c>
      <c r="W8" s="4"/>
    </row>
    <row r="9" spans="1:23" ht="13" x14ac:dyDescent="0.15">
      <c r="A9" s="6"/>
      <c r="B9" s="22" t="s">
        <v>313</v>
      </c>
      <c r="C9" s="24">
        <f>S8</f>
        <v>0.24242424242424243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74</v>
      </c>
      <c r="E14" s="15" t="s">
        <v>387</v>
      </c>
      <c r="F14" s="30" t="s">
        <v>74</v>
      </c>
      <c r="G14" s="30" t="s">
        <v>8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25.5</v>
      </c>
      <c r="D15" s="30">
        <v>18.3</v>
      </c>
      <c r="E15" s="30">
        <v>10.1</v>
      </c>
      <c r="F15" s="30">
        <v>12</v>
      </c>
      <c r="G15" s="30">
        <v>29.2</v>
      </c>
      <c r="H15" s="30">
        <f>AVERAGE(C15:G15)</f>
        <v>19.020000000000003</v>
      </c>
      <c r="I15" s="30">
        <f>H15*H15</f>
        <v>361.76040000000012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31.1</v>
      </c>
      <c r="D16" s="30">
        <v>6.9</v>
      </c>
      <c r="E16" s="30">
        <v>10.6</v>
      </c>
      <c r="F16" s="30">
        <v>27.3</v>
      </c>
      <c r="G16" s="30">
        <v>17.899999999999999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759.64495761969602</v>
      </c>
      <c r="D17" s="32">
        <f t="shared" si="2"/>
        <v>37.39280655935498</v>
      </c>
      <c r="E17" s="32">
        <f t="shared" si="2"/>
        <v>88.247337639343101</v>
      </c>
      <c r="F17" s="32">
        <f t="shared" si="2"/>
        <v>585.34939719852287</v>
      </c>
      <c r="G17" s="32">
        <f t="shared" si="2"/>
        <v>251.64942553419294</v>
      </c>
      <c r="H17" s="33">
        <f>AVERAGE(C17:G17)</f>
        <v>344.45678491022193</v>
      </c>
      <c r="I17" s="30">
        <f>H17*C20</f>
        <v>41476.45112812033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120.41118928439924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226.24574561367078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 t="s">
        <v>389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40.4</v>
      </c>
      <c r="D26" s="39">
        <v>22.1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5</v>
      </c>
      <c r="D27" s="39">
        <v>4.5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8</v>
      </c>
      <c r="D28" s="39">
        <v>9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9">
        <v>2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9.4746887999999991</v>
      </c>
      <c r="D30" s="41">
        <f t="shared" si="3"/>
        <v>5.6952031500000002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15.16989195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146" priority="1" operator="equal">
      <formula>"PRAV"</formula>
    </cfRule>
  </conditionalFormatting>
  <conditionalFormatting sqref="C14:G14">
    <cfRule type="cellIs" dxfId="1145" priority="2" operator="equal">
      <formula>"AEHI"</formula>
    </cfRule>
  </conditionalFormatting>
  <conditionalFormatting sqref="C14:G14">
    <cfRule type="cellIs" dxfId="1144" priority="3" operator="equal">
      <formula>"CRMO"</formula>
    </cfRule>
  </conditionalFormatting>
  <conditionalFormatting sqref="C14:G14">
    <cfRule type="cellIs" dxfId="1143" priority="4" operator="equal">
      <formula>"ILAQ"</formula>
    </cfRule>
  </conditionalFormatting>
  <conditionalFormatting sqref="C14:G14">
    <cfRule type="cellIs" dxfId="1142" priority="5" operator="equal">
      <formula>"PRLA"</formula>
    </cfRule>
  </conditionalFormatting>
  <conditionalFormatting sqref="C14:G14">
    <cfRule type="cellIs" dxfId="1141" priority="6" operator="equal">
      <formula>"SOAU"</formula>
    </cfRule>
  </conditionalFormatting>
  <conditionalFormatting sqref="C3:S3">
    <cfRule type="cellIs" dxfId="1140" priority="7" operator="equal">
      <formula>"DALA"</formula>
    </cfRule>
  </conditionalFormatting>
  <conditionalFormatting sqref="C3:S3">
    <cfRule type="cellIs" dxfId="1139" priority="8" operator="equal">
      <formula>"ILAQ"</formula>
    </cfRule>
  </conditionalFormatting>
  <conditionalFormatting sqref="C3:S3">
    <cfRule type="cellIs" dxfId="1138" priority="9" operator="equal">
      <formula>"PRLA"</formula>
    </cfRule>
  </conditionalFormatting>
  <conditionalFormatting sqref="C3:S3">
    <cfRule type="cellIs" dxfId="1137" priority="10" operator="equal">
      <formula>"PRLU"</formula>
    </cfRule>
  </conditionalFormatting>
  <conditionalFormatting sqref="C3:S3">
    <cfRule type="cellIs" dxfId="1136" priority="11" operator="equal">
      <formula>"ALPE"</formula>
    </cfRule>
  </conditionalFormatting>
  <conditionalFormatting sqref="C3:S3">
    <cfRule type="cellIs" dxfId="1135" priority="12" operator="equal">
      <formula>"BRSY"</formula>
    </cfRule>
  </conditionalFormatting>
  <conditionalFormatting sqref="C3:S3">
    <cfRule type="cellIs" dxfId="1134" priority="13" operator="equal">
      <formula>"THISTLE"</formula>
    </cfRule>
  </conditionalFormatting>
  <conditionalFormatting sqref="C3:S3">
    <cfRule type="cellIs" dxfId="1133" priority="14" operator="equal">
      <formula>"CLVI"</formula>
    </cfRule>
  </conditionalFormatting>
  <conditionalFormatting sqref="C3:S3">
    <cfRule type="cellIs" dxfId="1132" priority="15" operator="equal">
      <formula>"COML"</formula>
    </cfRule>
  </conditionalFormatting>
  <conditionalFormatting sqref="C3:S3">
    <cfRule type="cellIs" dxfId="1131" priority="16" operator="equal">
      <formula>"COVU"</formula>
    </cfRule>
  </conditionalFormatting>
  <conditionalFormatting sqref="C3:S3">
    <cfRule type="cellIs" dxfId="1130" priority="17" operator="equal">
      <formula>"CYSC"</formula>
    </cfRule>
  </conditionalFormatting>
  <conditionalFormatting sqref="C3:S3">
    <cfRule type="cellIs" dxfId="1129" priority="18" operator="equal">
      <formula>"DISY"</formula>
    </cfRule>
  </conditionalFormatting>
  <conditionalFormatting sqref="C3:S3">
    <cfRule type="cellIs" dxfId="1128" priority="19" operator="equal">
      <formula>"HEHE"</formula>
    </cfRule>
  </conditionalFormatting>
  <conditionalFormatting sqref="C3:S3">
    <cfRule type="cellIs" dxfId="1127" priority="20" operator="equal">
      <formula>"HEHI"</formula>
    </cfRule>
  </conditionalFormatting>
  <conditionalFormatting sqref="C3:S3">
    <cfRule type="cellIs" dxfId="1126" priority="21" operator="equal">
      <formula>"HEMA"</formula>
    </cfRule>
  </conditionalFormatting>
  <conditionalFormatting sqref="C3:S3">
    <cfRule type="cellIs" dxfId="1125" priority="22" operator="equal">
      <formula>"IRPS"</formula>
    </cfRule>
  </conditionalFormatting>
  <conditionalFormatting sqref="C3:S3">
    <cfRule type="cellIs" dxfId="1124" priority="23" operator="equal">
      <formula>"LYSA"</formula>
    </cfRule>
  </conditionalFormatting>
  <conditionalFormatting sqref="C3:S3">
    <cfRule type="cellIs" dxfId="1123" priority="24" operator="equal">
      <formula>"PHAR"</formula>
    </cfRule>
  </conditionalFormatting>
  <conditionalFormatting sqref="C3:S3">
    <cfRule type="cellIs" dxfId="1122" priority="25" operator="equal">
      <formula>"POCU"</formula>
    </cfRule>
  </conditionalFormatting>
  <conditionalFormatting sqref="C3:S3">
    <cfRule type="cellIs" dxfId="1121" priority="26" operator="equal">
      <formula>"ROMU"</formula>
    </cfRule>
  </conditionalFormatting>
  <conditionalFormatting sqref="C3:S3">
    <cfRule type="cellIs" dxfId="1120" priority="27" operator="equal">
      <formula>"RUAR"</formula>
    </cfRule>
  </conditionalFormatting>
  <conditionalFormatting sqref="C3:S3">
    <cfRule type="cellIs" dxfId="1119" priority="28" operator="equal">
      <formula>"RULA"</formula>
    </cfRule>
  </conditionalFormatting>
  <conditionalFormatting sqref="C3:S3">
    <cfRule type="cellIs" dxfId="1118" priority="29" operator="equal">
      <formula>"SODU"</formula>
    </cfRule>
  </conditionalFormatting>
  <conditionalFormatting sqref="C3:S3">
    <cfRule type="cellIs" dxfId="1117" priority="30" operator="equal">
      <formula>"VIST"</formula>
    </cfRule>
  </conditionalFormatting>
  <conditionalFormatting sqref="C3:S3">
    <cfRule type="cellIs" dxfId="111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26</v>
      </c>
      <c r="E3" s="12" t="s">
        <v>105</v>
      </c>
      <c r="F3" s="13" t="s">
        <v>8</v>
      </c>
      <c r="G3" s="12" t="s">
        <v>36</v>
      </c>
      <c r="H3" s="12" t="s">
        <v>292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5</v>
      </c>
      <c r="D4" s="12">
        <v>17</v>
      </c>
      <c r="E4" s="12">
        <v>5</v>
      </c>
      <c r="F4" s="12">
        <v>2</v>
      </c>
      <c r="G4" s="12">
        <v>1</v>
      </c>
      <c r="H4" s="12">
        <v>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0.15151515151515152</v>
      </c>
      <c r="D5" s="18">
        <f t="shared" si="0"/>
        <v>0.51515151515151514</v>
      </c>
      <c r="E5" s="18">
        <f t="shared" si="0"/>
        <v>0.15151515151515152</v>
      </c>
      <c r="F5" s="18">
        <f t="shared" si="0"/>
        <v>6.0606060606060608E-2</v>
      </c>
      <c r="G5" s="18">
        <f t="shared" si="0"/>
        <v>3.0303030303030304E-2</v>
      </c>
      <c r="H5" s="18">
        <f t="shared" si="0"/>
        <v>0.15151515151515152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15</v>
      </c>
      <c r="E14" s="30" t="s">
        <v>74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20.7</v>
      </c>
      <c r="D15" s="30">
        <v>22.8</v>
      </c>
      <c r="E15" s="30">
        <v>18</v>
      </c>
      <c r="F15" s="30">
        <v>23.1</v>
      </c>
      <c r="G15" s="30"/>
      <c r="H15" s="30">
        <f>AVERAGE(C15:G15)</f>
        <v>21.15</v>
      </c>
      <c r="I15" s="30">
        <f>H15*H15</f>
        <v>447.32249999999993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9.9</v>
      </c>
      <c r="D16" s="30">
        <v>8.5</v>
      </c>
      <c r="E16" s="30">
        <v>18.5</v>
      </c>
      <c r="F16" s="30">
        <v>7.6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76.976873994588985</v>
      </c>
      <c r="D17" s="32">
        <f t="shared" si="2"/>
        <v>56.745017305469375</v>
      </c>
      <c r="E17" s="32">
        <f t="shared" si="2"/>
        <v>268.80252142279437</v>
      </c>
      <c r="F17" s="32">
        <f t="shared" si="2"/>
        <v>45.364597917839596</v>
      </c>
      <c r="G17" s="32">
        <f t="shared" si="2"/>
        <v>0</v>
      </c>
      <c r="H17" s="33">
        <f>AVERAGE(C17:G17)</f>
        <v>89.577802128138472</v>
      </c>
      <c r="I17" s="30">
        <f>H17*C20</f>
        <v>8723.0332941037232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97.379407474473126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47.582402012676987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115" priority="1" operator="equal">
      <formula>"PRAV"</formula>
    </cfRule>
  </conditionalFormatting>
  <conditionalFormatting sqref="C14:G14">
    <cfRule type="cellIs" dxfId="1114" priority="2" operator="equal">
      <formula>"AEHI"</formula>
    </cfRule>
  </conditionalFormatting>
  <conditionalFormatting sqref="C14:G14">
    <cfRule type="cellIs" dxfId="1113" priority="3" operator="equal">
      <formula>"CRMO"</formula>
    </cfRule>
  </conditionalFormatting>
  <conditionalFormatting sqref="C14:G14">
    <cfRule type="cellIs" dxfId="1112" priority="4" operator="equal">
      <formula>"ILAQ"</formula>
    </cfRule>
  </conditionalFormatting>
  <conditionalFormatting sqref="C14:G14">
    <cfRule type="cellIs" dxfId="1111" priority="5" operator="equal">
      <formula>"PRLA"</formula>
    </cfRule>
  </conditionalFormatting>
  <conditionalFormatting sqref="C14:G14">
    <cfRule type="cellIs" dxfId="1110" priority="6" operator="equal">
      <formula>"SOAU"</formula>
    </cfRule>
  </conditionalFormatting>
  <conditionalFormatting sqref="C3:S3">
    <cfRule type="cellIs" dxfId="1109" priority="7" operator="equal">
      <formula>"DALA"</formula>
    </cfRule>
  </conditionalFormatting>
  <conditionalFormatting sqref="C3:S3">
    <cfRule type="cellIs" dxfId="1108" priority="8" operator="equal">
      <formula>"ILAQ"</formula>
    </cfRule>
  </conditionalFormatting>
  <conditionalFormatting sqref="C3:S3">
    <cfRule type="cellIs" dxfId="1107" priority="9" operator="equal">
      <formula>"PRLA"</formula>
    </cfRule>
  </conditionalFormatting>
  <conditionalFormatting sqref="C3:S3">
    <cfRule type="cellIs" dxfId="1106" priority="10" operator="equal">
      <formula>"PRLU"</formula>
    </cfRule>
  </conditionalFormatting>
  <conditionalFormatting sqref="C3:S3">
    <cfRule type="cellIs" dxfId="1105" priority="11" operator="equal">
      <formula>"ALPE"</formula>
    </cfRule>
  </conditionalFormatting>
  <conditionalFormatting sqref="C3:S3">
    <cfRule type="cellIs" dxfId="1104" priority="12" operator="equal">
      <formula>"BRSY"</formula>
    </cfRule>
  </conditionalFormatting>
  <conditionalFormatting sqref="C3:S3">
    <cfRule type="cellIs" dxfId="1103" priority="13" operator="equal">
      <formula>"THISTLE"</formula>
    </cfRule>
  </conditionalFormatting>
  <conditionalFormatting sqref="C3:S3">
    <cfRule type="cellIs" dxfId="1102" priority="14" operator="equal">
      <formula>"CLVI"</formula>
    </cfRule>
  </conditionalFormatting>
  <conditionalFormatting sqref="C3:S3">
    <cfRule type="cellIs" dxfId="1101" priority="15" operator="equal">
      <formula>"COML"</formula>
    </cfRule>
  </conditionalFormatting>
  <conditionalFormatting sqref="C3:S3">
    <cfRule type="cellIs" dxfId="1100" priority="16" operator="equal">
      <formula>"COVU"</formula>
    </cfRule>
  </conditionalFormatting>
  <conditionalFormatting sqref="C3:S3">
    <cfRule type="cellIs" dxfId="1099" priority="17" operator="equal">
      <formula>"CYSC"</formula>
    </cfRule>
  </conditionalFormatting>
  <conditionalFormatting sqref="C3:S3">
    <cfRule type="cellIs" dxfId="1098" priority="18" operator="equal">
      <formula>"DISY"</formula>
    </cfRule>
  </conditionalFormatting>
  <conditionalFormatting sqref="C3:S3">
    <cfRule type="cellIs" dxfId="1097" priority="19" operator="equal">
      <formula>"HEHE"</formula>
    </cfRule>
  </conditionalFormatting>
  <conditionalFormatting sqref="C3:S3">
    <cfRule type="cellIs" dxfId="1096" priority="20" operator="equal">
      <formula>"HEHI"</formula>
    </cfRule>
  </conditionalFormatting>
  <conditionalFormatting sqref="C3:S3">
    <cfRule type="cellIs" dxfId="1095" priority="21" operator="equal">
      <formula>"HEMA"</formula>
    </cfRule>
  </conditionalFormatting>
  <conditionalFormatting sqref="C3:S3">
    <cfRule type="cellIs" dxfId="1094" priority="22" operator="equal">
      <formula>"IRPS"</formula>
    </cfRule>
  </conditionalFormatting>
  <conditionalFormatting sqref="C3:S3">
    <cfRule type="cellIs" dxfId="1093" priority="23" operator="equal">
      <formula>"LYSA"</formula>
    </cfRule>
  </conditionalFormatting>
  <conditionalFormatting sqref="C3:S3">
    <cfRule type="cellIs" dxfId="1092" priority="24" operator="equal">
      <formula>"PHAR"</formula>
    </cfRule>
  </conditionalFormatting>
  <conditionalFormatting sqref="C3:S3">
    <cfRule type="cellIs" dxfId="1091" priority="25" operator="equal">
      <formula>"POCU"</formula>
    </cfRule>
  </conditionalFormatting>
  <conditionalFormatting sqref="C3:S3">
    <cfRule type="cellIs" dxfId="1090" priority="26" operator="equal">
      <formula>"ROMU"</formula>
    </cfRule>
  </conditionalFormatting>
  <conditionalFormatting sqref="C3:S3">
    <cfRule type="cellIs" dxfId="1089" priority="27" operator="equal">
      <formula>"RUAR"</formula>
    </cfRule>
  </conditionalFormatting>
  <conditionalFormatting sqref="C3:S3">
    <cfRule type="cellIs" dxfId="1088" priority="28" operator="equal">
      <formula>"RULA"</formula>
    </cfRule>
  </conditionalFormatting>
  <conditionalFormatting sqref="C3:S3">
    <cfRule type="cellIs" dxfId="1087" priority="29" operator="equal">
      <formula>"SODU"</formula>
    </cfRule>
  </conditionalFormatting>
  <conditionalFormatting sqref="C3:S3">
    <cfRule type="cellIs" dxfId="1086" priority="30" operator="equal">
      <formula>"VIST"</formula>
    </cfRule>
  </conditionalFormatting>
  <conditionalFormatting sqref="C3:S3">
    <cfRule type="cellIs" dxfId="108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26</v>
      </c>
      <c r="E3" s="12" t="s">
        <v>378</v>
      </c>
      <c r="F3" s="13" t="s">
        <v>27</v>
      </c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6</v>
      </c>
      <c r="D4" s="12">
        <v>16</v>
      </c>
      <c r="E4" s="12">
        <v>13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0.18181818181818182</v>
      </c>
      <c r="D5" s="18">
        <f t="shared" si="0"/>
        <v>0.48484848484848486</v>
      </c>
      <c r="E5" s="18">
        <f t="shared" si="0"/>
        <v>0.39393939393939392</v>
      </c>
      <c r="F5" s="18">
        <f t="shared" si="0"/>
        <v>6.0606060606060608E-2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15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12.4</v>
      </c>
      <c r="D15" s="30">
        <v>10</v>
      </c>
      <c r="E15" s="30">
        <v>25</v>
      </c>
      <c r="F15" s="30">
        <v>23.9</v>
      </c>
      <c r="G15" s="30"/>
      <c r="H15" s="30">
        <f>AVERAGE(C15:G15)</f>
        <v>17.824999999999999</v>
      </c>
      <c r="I15" s="30">
        <f>H15*H15</f>
        <v>317.73062499999997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17.8</v>
      </c>
      <c r="D16" s="30">
        <v>19.3</v>
      </c>
      <c r="E16" s="30">
        <v>10.6</v>
      </c>
      <c r="F16" s="30">
        <v>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248.84555409086394</v>
      </c>
      <c r="D17" s="32">
        <f t="shared" si="2"/>
        <v>292.55296188393481</v>
      </c>
      <c r="E17" s="32">
        <f t="shared" si="2"/>
        <v>88.247337639343101</v>
      </c>
      <c r="F17" s="32">
        <f t="shared" si="2"/>
        <v>7.0685834705774999</v>
      </c>
      <c r="G17" s="32">
        <f t="shared" si="2"/>
        <v>0</v>
      </c>
      <c r="H17" s="33">
        <f>AVERAGE(C17:G17)</f>
        <v>127.34288741694388</v>
      </c>
      <c r="I17" s="30">
        <f>H17*C20</f>
        <v>17458.361704610867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137.09726596232267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95.231871426311358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2.5</v>
      </c>
      <c r="D26" s="39">
        <v>10.1</v>
      </c>
      <c r="E26" s="39">
        <v>11.1</v>
      </c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30</v>
      </c>
      <c r="D27" s="39">
        <v>5.6</v>
      </c>
      <c r="E27" s="39">
        <v>10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29</v>
      </c>
      <c r="D28" s="39">
        <v>7</v>
      </c>
      <c r="E28" s="39">
        <v>15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9">
        <v>1</v>
      </c>
      <c r="E29" s="39">
        <v>3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11.866995000000001</v>
      </c>
      <c r="D30" s="41">
        <f t="shared" si="3"/>
        <v>2.195336808</v>
      </c>
      <c r="E30" s="41">
        <f t="shared" si="3"/>
        <v>9.5854049999999997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23.647736808000001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084" priority="1" operator="equal">
      <formula>"PRAV"</formula>
    </cfRule>
  </conditionalFormatting>
  <conditionalFormatting sqref="C14:G14">
    <cfRule type="cellIs" dxfId="1083" priority="2" operator="equal">
      <formula>"AEHI"</formula>
    </cfRule>
  </conditionalFormatting>
  <conditionalFormatting sqref="C14:G14">
    <cfRule type="cellIs" dxfId="1082" priority="3" operator="equal">
      <formula>"CRMO"</formula>
    </cfRule>
  </conditionalFormatting>
  <conditionalFormatting sqref="C14:G14">
    <cfRule type="cellIs" dxfId="1081" priority="4" operator="equal">
      <formula>"ILAQ"</formula>
    </cfRule>
  </conditionalFormatting>
  <conditionalFormatting sqref="C14:G14">
    <cfRule type="cellIs" dxfId="1080" priority="5" operator="equal">
      <formula>"PRLA"</formula>
    </cfRule>
  </conditionalFormatting>
  <conditionalFormatting sqref="C14:G14">
    <cfRule type="cellIs" dxfId="1079" priority="6" operator="equal">
      <formula>"SOAU"</formula>
    </cfRule>
  </conditionalFormatting>
  <conditionalFormatting sqref="C3:S3">
    <cfRule type="cellIs" dxfId="1078" priority="7" operator="equal">
      <formula>"DALA"</formula>
    </cfRule>
  </conditionalFormatting>
  <conditionalFormatting sqref="C3:S3">
    <cfRule type="cellIs" dxfId="1077" priority="8" operator="equal">
      <formula>"ILAQ"</formula>
    </cfRule>
  </conditionalFormatting>
  <conditionalFormatting sqref="C3:S3">
    <cfRule type="cellIs" dxfId="1076" priority="9" operator="equal">
      <formula>"PRLA"</formula>
    </cfRule>
  </conditionalFormatting>
  <conditionalFormatting sqref="C3:S3">
    <cfRule type="cellIs" dxfId="1075" priority="10" operator="equal">
      <formula>"PRLU"</formula>
    </cfRule>
  </conditionalFormatting>
  <conditionalFormatting sqref="C3:S3">
    <cfRule type="cellIs" dxfId="1074" priority="11" operator="equal">
      <formula>"ALPE"</formula>
    </cfRule>
  </conditionalFormatting>
  <conditionalFormatting sqref="C3:S3">
    <cfRule type="cellIs" dxfId="1073" priority="12" operator="equal">
      <formula>"BRSY"</formula>
    </cfRule>
  </conditionalFormatting>
  <conditionalFormatting sqref="C3:S3">
    <cfRule type="cellIs" dxfId="1072" priority="13" operator="equal">
      <formula>"THISTLE"</formula>
    </cfRule>
  </conditionalFormatting>
  <conditionalFormatting sqref="C3:S3">
    <cfRule type="cellIs" dxfId="1071" priority="14" operator="equal">
      <formula>"CLVI"</formula>
    </cfRule>
  </conditionalFormatting>
  <conditionalFormatting sqref="C3:S3">
    <cfRule type="cellIs" dxfId="1070" priority="15" operator="equal">
      <formula>"COML"</formula>
    </cfRule>
  </conditionalFormatting>
  <conditionalFormatting sqref="C3:S3">
    <cfRule type="cellIs" dxfId="1069" priority="16" operator="equal">
      <formula>"COVU"</formula>
    </cfRule>
  </conditionalFormatting>
  <conditionalFormatting sqref="C3:S3">
    <cfRule type="cellIs" dxfId="1068" priority="17" operator="equal">
      <formula>"CYSC"</formula>
    </cfRule>
  </conditionalFormatting>
  <conditionalFormatting sqref="C3:S3">
    <cfRule type="cellIs" dxfId="1067" priority="18" operator="equal">
      <formula>"DISY"</formula>
    </cfRule>
  </conditionalFormatting>
  <conditionalFormatting sqref="C3:S3">
    <cfRule type="cellIs" dxfId="1066" priority="19" operator="equal">
      <formula>"HEHE"</formula>
    </cfRule>
  </conditionalFormatting>
  <conditionalFormatting sqref="C3:S3">
    <cfRule type="cellIs" dxfId="1065" priority="20" operator="equal">
      <formula>"HEHI"</formula>
    </cfRule>
  </conditionalFormatting>
  <conditionalFormatting sqref="C3:S3">
    <cfRule type="cellIs" dxfId="1064" priority="21" operator="equal">
      <formula>"HEMA"</formula>
    </cfRule>
  </conditionalFormatting>
  <conditionalFormatting sqref="C3:S3">
    <cfRule type="cellIs" dxfId="1063" priority="22" operator="equal">
      <formula>"IRPS"</formula>
    </cfRule>
  </conditionalFormatting>
  <conditionalFormatting sqref="C3:S3">
    <cfRule type="cellIs" dxfId="1062" priority="23" operator="equal">
      <formula>"LYSA"</formula>
    </cfRule>
  </conditionalFormatting>
  <conditionalFormatting sqref="C3:S3">
    <cfRule type="cellIs" dxfId="1061" priority="24" operator="equal">
      <formula>"PHAR"</formula>
    </cfRule>
  </conditionalFormatting>
  <conditionalFormatting sqref="C3:S3">
    <cfRule type="cellIs" dxfId="1060" priority="25" operator="equal">
      <formula>"POCU"</formula>
    </cfRule>
  </conditionalFormatting>
  <conditionalFormatting sqref="C3:S3">
    <cfRule type="cellIs" dxfId="1059" priority="26" operator="equal">
      <formula>"ROMU"</formula>
    </cfRule>
  </conditionalFormatting>
  <conditionalFormatting sqref="C3:S3">
    <cfRule type="cellIs" dxfId="1058" priority="27" operator="equal">
      <formula>"RUAR"</formula>
    </cfRule>
  </conditionalFormatting>
  <conditionalFormatting sqref="C3:S3">
    <cfRule type="cellIs" dxfId="1057" priority="28" operator="equal">
      <formula>"RULA"</formula>
    </cfRule>
  </conditionalFormatting>
  <conditionalFormatting sqref="C3:S3">
    <cfRule type="cellIs" dxfId="1056" priority="29" operator="equal">
      <formula>"SODU"</formula>
    </cfRule>
  </conditionalFormatting>
  <conditionalFormatting sqref="C3:S3">
    <cfRule type="cellIs" dxfId="1055" priority="30" operator="equal">
      <formula>"VIST"</formula>
    </cfRule>
  </conditionalFormatting>
  <conditionalFormatting sqref="C3:S3">
    <cfRule type="cellIs" dxfId="105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26</v>
      </c>
      <c r="E3" s="12" t="s">
        <v>378</v>
      </c>
      <c r="F3" s="13" t="s">
        <v>49</v>
      </c>
      <c r="G3" s="12" t="s">
        <v>336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28</v>
      </c>
      <c r="D4" s="12">
        <v>5</v>
      </c>
      <c r="E4" s="12">
        <v>3</v>
      </c>
      <c r="F4" s="12">
        <v>5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0.84848484848484851</v>
      </c>
      <c r="D5" s="18">
        <f t="shared" si="0"/>
        <v>0.15151515151515152</v>
      </c>
      <c r="E5" s="18">
        <f t="shared" si="0"/>
        <v>9.0909090909090912E-2</v>
      </c>
      <c r="F5" s="18">
        <f t="shared" si="0"/>
        <v>0.15151515151515152</v>
      </c>
      <c r="G5" s="18">
        <f t="shared" si="0"/>
        <v>3.0303030303030304E-2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71</v>
      </c>
      <c r="F14" s="30" t="s">
        <v>71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26.4</v>
      </c>
      <c r="D15" s="30">
        <v>6.3</v>
      </c>
      <c r="E15" s="30">
        <v>7.1</v>
      </c>
      <c r="F15" s="30">
        <v>3.5</v>
      </c>
      <c r="G15" s="30"/>
      <c r="H15" s="30">
        <f>AVERAGE(C15:G15)</f>
        <v>10.824999999999999</v>
      </c>
      <c r="I15" s="30">
        <f>H15*H15</f>
        <v>117.18062499999998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38.1</v>
      </c>
      <c r="D16" s="30">
        <v>19</v>
      </c>
      <c r="E16" s="30">
        <v>4.9000000000000004</v>
      </c>
      <c r="F16" s="30">
        <v>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1140.0918279694451</v>
      </c>
      <c r="D17" s="32">
        <f t="shared" si="2"/>
        <v>283.52873698649751</v>
      </c>
      <c r="E17" s="32">
        <f t="shared" si="2"/>
        <v>18.857409903173981</v>
      </c>
      <c r="F17" s="32">
        <f t="shared" si="2"/>
        <v>7.0685834705774999</v>
      </c>
      <c r="G17" s="32">
        <f t="shared" si="2"/>
        <v>0</v>
      </c>
      <c r="H17" s="33">
        <f>AVERAGE(C17:G17)</f>
        <v>289.90931166593884</v>
      </c>
      <c r="I17" s="30">
        <f>H17*C20</f>
        <v>107769.09251139681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371.73380838342524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587.85884583116729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389</v>
      </c>
      <c r="D25" s="39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101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13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31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281.48639399999996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281.48639399999996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053" priority="1" operator="equal">
      <formula>"PRAV"</formula>
    </cfRule>
  </conditionalFormatting>
  <conditionalFormatting sqref="C14:G14">
    <cfRule type="cellIs" dxfId="1052" priority="2" operator="equal">
      <formula>"AEHI"</formula>
    </cfRule>
  </conditionalFormatting>
  <conditionalFormatting sqref="C14:G14">
    <cfRule type="cellIs" dxfId="1051" priority="3" operator="equal">
      <formula>"CRMO"</formula>
    </cfRule>
  </conditionalFormatting>
  <conditionalFormatting sqref="C14:G14">
    <cfRule type="cellIs" dxfId="1050" priority="4" operator="equal">
      <formula>"ILAQ"</formula>
    </cfRule>
  </conditionalFormatting>
  <conditionalFormatting sqref="C14:G14">
    <cfRule type="cellIs" dxfId="1049" priority="5" operator="equal">
      <formula>"PRLA"</formula>
    </cfRule>
  </conditionalFormatting>
  <conditionalFormatting sqref="C14:G14">
    <cfRule type="cellIs" dxfId="1048" priority="6" operator="equal">
      <formula>"SOAU"</formula>
    </cfRule>
  </conditionalFormatting>
  <conditionalFormatting sqref="C3:S3">
    <cfRule type="cellIs" dxfId="1047" priority="7" operator="equal">
      <formula>"DALA"</formula>
    </cfRule>
  </conditionalFormatting>
  <conditionalFormatting sqref="C3:S3">
    <cfRule type="cellIs" dxfId="1046" priority="8" operator="equal">
      <formula>"ILAQ"</formula>
    </cfRule>
  </conditionalFormatting>
  <conditionalFormatting sqref="C3:S3">
    <cfRule type="cellIs" dxfId="1045" priority="9" operator="equal">
      <formula>"PRLA"</formula>
    </cfRule>
  </conditionalFormatting>
  <conditionalFormatting sqref="C3:S3">
    <cfRule type="cellIs" dxfId="1044" priority="10" operator="equal">
      <formula>"PRLU"</formula>
    </cfRule>
  </conditionalFormatting>
  <conditionalFormatting sqref="C3:S3">
    <cfRule type="cellIs" dxfId="1043" priority="11" operator="equal">
      <formula>"ALPE"</formula>
    </cfRule>
  </conditionalFormatting>
  <conditionalFormatting sqref="C3:S3">
    <cfRule type="cellIs" dxfId="1042" priority="12" operator="equal">
      <formula>"BRSY"</formula>
    </cfRule>
  </conditionalFormatting>
  <conditionalFormatting sqref="C3:S3">
    <cfRule type="cellIs" dxfId="1041" priority="13" operator="equal">
      <formula>"THISTLE"</formula>
    </cfRule>
  </conditionalFormatting>
  <conditionalFormatting sqref="C3:S3">
    <cfRule type="cellIs" dxfId="1040" priority="14" operator="equal">
      <formula>"CLVI"</formula>
    </cfRule>
  </conditionalFormatting>
  <conditionalFormatting sqref="C3:S3">
    <cfRule type="cellIs" dxfId="1039" priority="15" operator="equal">
      <formula>"COML"</formula>
    </cfRule>
  </conditionalFormatting>
  <conditionalFormatting sqref="C3:S3">
    <cfRule type="cellIs" dxfId="1038" priority="16" operator="equal">
      <formula>"COVU"</formula>
    </cfRule>
  </conditionalFormatting>
  <conditionalFormatting sqref="C3:S3">
    <cfRule type="cellIs" dxfId="1037" priority="17" operator="equal">
      <formula>"CYSC"</formula>
    </cfRule>
  </conditionalFormatting>
  <conditionalFormatting sqref="C3:S3">
    <cfRule type="cellIs" dxfId="1036" priority="18" operator="equal">
      <formula>"DISY"</formula>
    </cfRule>
  </conditionalFormatting>
  <conditionalFormatting sqref="C3:S3">
    <cfRule type="cellIs" dxfId="1035" priority="19" operator="equal">
      <formula>"HEHE"</formula>
    </cfRule>
  </conditionalFormatting>
  <conditionalFormatting sqref="C3:S3">
    <cfRule type="cellIs" dxfId="1034" priority="20" operator="equal">
      <formula>"HEHI"</formula>
    </cfRule>
  </conditionalFormatting>
  <conditionalFormatting sqref="C3:S3">
    <cfRule type="cellIs" dxfId="1033" priority="21" operator="equal">
      <formula>"HEMA"</formula>
    </cfRule>
  </conditionalFormatting>
  <conditionalFormatting sqref="C3:S3">
    <cfRule type="cellIs" dxfId="1032" priority="22" operator="equal">
      <formula>"IRPS"</formula>
    </cfRule>
  </conditionalFormatting>
  <conditionalFormatting sqref="C3:S3">
    <cfRule type="cellIs" dxfId="1031" priority="23" operator="equal">
      <formula>"LYSA"</formula>
    </cfRule>
  </conditionalFormatting>
  <conditionalFormatting sqref="C3:S3">
    <cfRule type="cellIs" dxfId="1030" priority="24" operator="equal">
      <formula>"PHAR"</formula>
    </cfRule>
  </conditionalFormatting>
  <conditionalFormatting sqref="C3:S3">
    <cfRule type="cellIs" dxfId="1029" priority="25" operator="equal">
      <formula>"POCU"</formula>
    </cfRule>
  </conditionalFormatting>
  <conditionalFormatting sqref="C3:S3">
    <cfRule type="cellIs" dxfId="1028" priority="26" operator="equal">
      <formula>"ROMU"</formula>
    </cfRule>
  </conditionalFormatting>
  <conditionalFormatting sqref="C3:S3">
    <cfRule type="cellIs" dxfId="1027" priority="27" operator="equal">
      <formula>"RUAR"</formula>
    </cfRule>
  </conditionalFormatting>
  <conditionalFormatting sqref="C3:S3">
    <cfRule type="cellIs" dxfId="1026" priority="28" operator="equal">
      <formula>"RULA"</formula>
    </cfRule>
  </conditionalFormatting>
  <conditionalFormatting sqref="C3:S3">
    <cfRule type="cellIs" dxfId="1025" priority="29" operator="equal">
      <formula>"SODU"</formula>
    </cfRule>
  </conditionalFormatting>
  <conditionalFormatting sqref="C3:S3">
    <cfRule type="cellIs" dxfId="1024" priority="30" operator="equal">
      <formula>"VIST"</formula>
    </cfRule>
  </conditionalFormatting>
  <conditionalFormatting sqref="C3:S3">
    <cfRule type="cellIs" dxfId="102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26</v>
      </c>
      <c r="D3" s="12" t="s">
        <v>27</v>
      </c>
      <c r="E3" s="12" t="s">
        <v>33</v>
      </c>
      <c r="F3" s="13" t="s">
        <v>36</v>
      </c>
      <c r="G3" s="12" t="s">
        <v>96</v>
      </c>
      <c r="H3" s="12" t="s">
        <v>29</v>
      </c>
      <c r="I3" s="12" t="s">
        <v>49</v>
      </c>
      <c r="J3" s="15" t="s">
        <v>50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12</v>
      </c>
      <c r="D4" s="12">
        <v>8</v>
      </c>
      <c r="E4" s="12">
        <v>18</v>
      </c>
      <c r="F4" s="12">
        <v>1</v>
      </c>
      <c r="G4" s="12">
        <v>2</v>
      </c>
      <c r="H4" s="12">
        <v>2</v>
      </c>
      <c r="I4" s="12">
        <v>1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0.36363636363636365</v>
      </c>
      <c r="D5" s="18">
        <f t="shared" si="0"/>
        <v>0.24242424242424243</v>
      </c>
      <c r="E5" s="18">
        <f t="shared" si="0"/>
        <v>0.54545454545454541</v>
      </c>
      <c r="F5" s="18">
        <f t="shared" si="0"/>
        <v>3.0303030303030304E-2</v>
      </c>
      <c r="G5" s="18">
        <f t="shared" si="0"/>
        <v>6.0606060606060608E-2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6.0606060606060608E-2</v>
      </c>
      <c r="I8" s="24">
        <f t="shared" si="1"/>
        <v>6.0606060606060608E-2</v>
      </c>
      <c r="J8" s="24">
        <f t="shared" si="1"/>
        <v>9.0909090909090912E-2</v>
      </c>
      <c r="K8" s="24">
        <f t="shared" si="1"/>
        <v>9.0909090909090912E-2</v>
      </c>
      <c r="L8" s="24">
        <f t="shared" si="1"/>
        <v>9.0909090909090912E-2</v>
      </c>
      <c r="M8" s="24">
        <f t="shared" si="1"/>
        <v>9.0909090909090912E-2</v>
      </c>
      <c r="N8" s="24">
        <f t="shared" si="1"/>
        <v>9.0909090909090912E-2</v>
      </c>
      <c r="O8" s="24">
        <f t="shared" si="1"/>
        <v>9.0909090909090912E-2</v>
      </c>
      <c r="P8" s="24">
        <f t="shared" si="1"/>
        <v>9.0909090909090912E-2</v>
      </c>
      <c r="Q8" s="24">
        <f t="shared" si="1"/>
        <v>9.0909090909090912E-2</v>
      </c>
      <c r="R8" s="24">
        <f t="shared" si="1"/>
        <v>9.0909090909090912E-2</v>
      </c>
      <c r="S8" s="24">
        <f t="shared" si="1"/>
        <v>9.0909090909090912E-2</v>
      </c>
      <c r="W8" s="4"/>
    </row>
    <row r="9" spans="1:23" ht="13" x14ac:dyDescent="0.15">
      <c r="A9" s="6"/>
      <c r="B9" s="22" t="s">
        <v>313</v>
      </c>
      <c r="C9" s="24">
        <f>S8</f>
        <v>9.0909090909090912E-2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56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33</v>
      </c>
      <c r="D15" s="30">
        <v>38.1</v>
      </c>
      <c r="E15" s="30">
        <v>13.5</v>
      </c>
      <c r="F15" s="30">
        <v>20</v>
      </c>
      <c r="G15" s="30"/>
      <c r="H15" s="30">
        <f>AVERAGE(C15:G15)</f>
        <v>26.15</v>
      </c>
      <c r="I15" s="30">
        <f>H15*H15</f>
        <v>683.82249999999988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20.100000000000001</v>
      </c>
      <c r="D16" s="30">
        <v>31</v>
      </c>
      <c r="E16" s="30">
        <v>14</v>
      </c>
      <c r="F16" s="30">
        <v>23.4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317.30871199422404</v>
      </c>
      <c r="D17" s="32">
        <f t="shared" si="2"/>
        <v>754.7676350249975</v>
      </c>
      <c r="E17" s="32">
        <f t="shared" si="2"/>
        <v>153.93804002591</v>
      </c>
      <c r="F17" s="32">
        <f t="shared" si="2"/>
        <v>430.05261834993507</v>
      </c>
      <c r="G17" s="32">
        <f t="shared" si="2"/>
        <v>0</v>
      </c>
      <c r="H17" s="33">
        <f>AVERAGE(C17:G17)</f>
        <v>331.21340107901329</v>
      </c>
      <c r="I17" s="30">
        <f>H17*C20</f>
        <v>21098.539096040011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63.700741054879018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115.08831106107905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359</v>
      </c>
      <c r="D25" s="39" t="s">
        <v>359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4</v>
      </c>
      <c r="D26" s="39">
        <v>18.2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5</v>
      </c>
      <c r="D27" s="39">
        <v>4.2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6.5</v>
      </c>
      <c r="D28" s="39">
        <v>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 t="s">
        <v>364</v>
      </c>
      <c r="D29" s="39" t="s">
        <v>364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0.72538199999999986</v>
      </c>
      <c r="D30" s="41">
        <f t="shared" si="3"/>
        <v>2.6086263839999995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3.3340083839999992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859" priority="1" operator="equal">
      <formula>"PRAV"</formula>
    </cfRule>
  </conditionalFormatting>
  <conditionalFormatting sqref="C14:G14">
    <cfRule type="cellIs" dxfId="1858" priority="2" operator="equal">
      <formula>"AEHI"</formula>
    </cfRule>
  </conditionalFormatting>
  <conditionalFormatting sqref="C14:G14">
    <cfRule type="cellIs" dxfId="1857" priority="3" operator="equal">
      <formula>"CRMO"</formula>
    </cfRule>
  </conditionalFormatting>
  <conditionalFormatting sqref="C14:G14">
    <cfRule type="cellIs" dxfId="1856" priority="4" operator="equal">
      <formula>"ILAQ"</formula>
    </cfRule>
  </conditionalFormatting>
  <conditionalFormatting sqref="C14:G14">
    <cfRule type="cellIs" dxfId="1855" priority="5" operator="equal">
      <formula>"PRLA"</formula>
    </cfRule>
  </conditionalFormatting>
  <conditionalFormatting sqref="C14:G14">
    <cfRule type="cellIs" dxfId="1854" priority="6" operator="equal">
      <formula>"SOAU"</formula>
    </cfRule>
  </conditionalFormatting>
  <conditionalFormatting sqref="C3:S3">
    <cfRule type="cellIs" dxfId="1853" priority="7" operator="equal">
      <formula>"DALA"</formula>
    </cfRule>
  </conditionalFormatting>
  <conditionalFormatting sqref="C3:S3">
    <cfRule type="cellIs" dxfId="1852" priority="8" operator="equal">
      <formula>"ILAQ"</formula>
    </cfRule>
  </conditionalFormatting>
  <conditionalFormatting sqref="C3:S3">
    <cfRule type="cellIs" dxfId="1851" priority="9" operator="equal">
      <formula>"PRLA"</formula>
    </cfRule>
  </conditionalFormatting>
  <conditionalFormatting sqref="C3:S3">
    <cfRule type="cellIs" dxfId="1850" priority="10" operator="equal">
      <formula>"PRLU"</formula>
    </cfRule>
  </conditionalFormatting>
  <conditionalFormatting sqref="C3:S3">
    <cfRule type="cellIs" dxfId="1849" priority="11" operator="equal">
      <formula>"ALPE"</formula>
    </cfRule>
  </conditionalFormatting>
  <conditionalFormatting sqref="C3:S3">
    <cfRule type="cellIs" dxfId="1848" priority="12" operator="equal">
      <formula>"BRSY"</formula>
    </cfRule>
  </conditionalFormatting>
  <conditionalFormatting sqref="C3:S3">
    <cfRule type="cellIs" dxfId="1847" priority="13" operator="equal">
      <formula>"THISTLE"</formula>
    </cfRule>
  </conditionalFormatting>
  <conditionalFormatting sqref="C3:S3">
    <cfRule type="cellIs" dxfId="1846" priority="14" operator="equal">
      <formula>"CLVI"</formula>
    </cfRule>
  </conditionalFormatting>
  <conditionalFormatting sqref="C3:S3">
    <cfRule type="cellIs" dxfId="1845" priority="15" operator="equal">
      <formula>"COML"</formula>
    </cfRule>
  </conditionalFormatting>
  <conditionalFormatting sqref="C3:S3">
    <cfRule type="cellIs" dxfId="1844" priority="16" operator="equal">
      <formula>"COVU"</formula>
    </cfRule>
  </conditionalFormatting>
  <conditionalFormatting sqref="C3:S3">
    <cfRule type="cellIs" dxfId="1843" priority="17" operator="equal">
      <formula>"CYSC"</formula>
    </cfRule>
  </conditionalFormatting>
  <conditionalFormatting sqref="C3:S3">
    <cfRule type="cellIs" dxfId="1842" priority="18" operator="equal">
      <formula>"DISY"</formula>
    </cfRule>
  </conditionalFormatting>
  <conditionalFormatting sqref="C3:S3">
    <cfRule type="cellIs" dxfId="1841" priority="19" operator="equal">
      <formula>"HEHE"</formula>
    </cfRule>
  </conditionalFormatting>
  <conditionalFormatting sqref="C3:S3">
    <cfRule type="cellIs" dxfId="1840" priority="20" operator="equal">
      <formula>"HEHI"</formula>
    </cfRule>
  </conditionalFormatting>
  <conditionalFormatting sqref="C3:S3">
    <cfRule type="cellIs" dxfId="1839" priority="21" operator="equal">
      <formula>"HEMA"</formula>
    </cfRule>
  </conditionalFormatting>
  <conditionalFormatting sqref="C3:S3">
    <cfRule type="cellIs" dxfId="1838" priority="22" operator="equal">
      <formula>"IRPS"</formula>
    </cfRule>
  </conditionalFormatting>
  <conditionalFormatting sqref="C3:S3">
    <cfRule type="cellIs" dxfId="1837" priority="23" operator="equal">
      <formula>"LYSA"</formula>
    </cfRule>
  </conditionalFormatting>
  <conditionalFormatting sqref="C3:S3">
    <cfRule type="cellIs" dxfId="1836" priority="24" operator="equal">
      <formula>"PHAR"</formula>
    </cfRule>
  </conditionalFormatting>
  <conditionalFormatting sqref="C3:S3">
    <cfRule type="cellIs" dxfId="1835" priority="25" operator="equal">
      <formula>"POCU"</formula>
    </cfRule>
  </conditionalFormatting>
  <conditionalFormatting sqref="C3:S3">
    <cfRule type="cellIs" dxfId="1834" priority="26" operator="equal">
      <formula>"ROMU"</formula>
    </cfRule>
  </conditionalFormatting>
  <conditionalFormatting sqref="C3:S3">
    <cfRule type="cellIs" dxfId="1833" priority="27" operator="equal">
      <formula>"RUAR"</formula>
    </cfRule>
  </conditionalFormatting>
  <conditionalFormatting sqref="C3:S3">
    <cfRule type="cellIs" dxfId="1832" priority="28" operator="equal">
      <formula>"RULA"</formula>
    </cfRule>
  </conditionalFormatting>
  <conditionalFormatting sqref="C3:S3">
    <cfRule type="cellIs" dxfId="1831" priority="29" operator="equal">
      <formula>"SODU"</formula>
    </cfRule>
  </conditionalFormatting>
  <conditionalFormatting sqref="C3:S3">
    <cfRule type="cellIs" dxfId="1830" priority="30" operator="equal">
      <formula>"VIST"</formula>
    </cfRule>
  </conditionalFormatting>
  <conditionalFormatting sqref="C3:S3">
    <cfRule type="cellIs" dxfId="182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378</v>
      </c>
      <c r="E3" s="12" t="s">
        <v>36</v>
      </c>
      <c r="F3" s="13" t="s">
        <v>310</v>
      </c>
      <c r="G3" s="12" t="s">
        <v>27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25</v>
      </c>
      <c r="D4" s="12">
        <v>5</v>
      </c>
      <c r="E4" s="12">
        <v>1</v>
      </c>
      <c r="F4" s="12">
        <v>1</v>
      </c>
      <c r="G4" s="12">
        <v>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0.75757575757575757</v>
      </c>
      <c r="D5" s="18">
        <f t="shared" si="0"/>
        <v>0.15151515151515152</v>
      </c>
      <c r="E5" s="18">
        <f t="shared" si="0"/>
        <v>3.0303030303030304E-2</v>
      </c>
      <c r="F5" s="18">
        <f t="shared" si="0"/>
        <v>3.0303030303030304E-2</v>
      </c>
      <c r="G5" s="18">
        <f t="shared" si="0"/>
        <v>0.24242424242424243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74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7.3</v>
      </c>
      <c r="D15" s="30">
        <v>16.7</v>
      </c>
      <c r="E15" s="30">
        <v>23.5</v>
      </c>
      <c r="F15" s="30">
        <v>19.5</v>
      </c>
      <c r="G15" s="30"/>
      <c r="H15" s="30">
        <f>AVERAGE(C15:G15)</f>
        <v>16.75</v>
      </c>
      <c r="I15" s="30">
        <f>H15*H15</f>
        <v>280.5625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14.7</v>
      </c>
      <c r="D16" s="30">
        <v>27.5</v>
      </c>
      <c r="E16" s="30">
        <v>17.2</v>
      </c>
      <c r="F16" s="30">
        <v>6.7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169.71668912856575</v>
      </c>
      <c r="D17" s="32">
        <f t="shared" si="2"/>
        <v>593.95736106935942</v>
      </c>
      <c r="E17" s="32">
        <f t="shared" si="2"/>
        <v>232.35219265951639</v>
      </c>
      <c r="F17" s="32">
        <f t="shared" si="2"/>
        <v>35.256523554913777</v>
      </c>
      <c r="G17" s="32">
        <f t="shared" si="2"/>
        <v>0</v>
      </c>
      <c r="H17" s="33">
        <f>AVERAGE(C17:G17)</f>
        <v>206.25655328247109</v>
      </c>
      <c r="I17" s="30">
        <f>H17*C20</f>
        <v>32023.294135832271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155.25952327912677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174.68066485213788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022" priority="1" operator="equal">
      <formula>"PRAV"</formula>
    </cfRule>
  </conditionalFormatting>
  <conditionalFormatting sqref="C14:G14">
    <cfRule type="cellIs" dxfId="1021" priority="2" operator="equal">
      <formula>"AEHI"</formula>
    </cfRule>
  </conditionalFormatting>
  <conditionalFormatting sqref="C14:G14">
    <cfRule type="cellIs" dxfId="1020" priority="3" operator="equal">
      <formula>"CRMO"</formula>
    </cfRule>
  </conditionalFormatting>
  <conditionalFormatting sqref="C14:G14">
    <cfRule type="cellIs" dxfId="1019" priority="4" operator="equal">
      <formula>"ILAQ"</formula>
    </cfRule>
  </conditionalFormatting>
  <conditionalFormatting sqref="C14:G14">
    <cfRule type="cellIs" dxfId="1018" priority="5" operator="equal">
      <formula>"PRLA"</formula>
    </cfRule>
  </conditionalFormatting>
  <conditionalFormatting sqref="C14:G14">
    <cfRule type="cellIs" dxfId="1017" priority="6" operator="equal">
      <formula>"SOAU"</formula>
    </cfRule>
  </conditionalFormatting>
  <conditionalFormatting sqref="C3:S3">
    <cfRule type="cellIs" dxfId="1016" priority="7" operator="equal">
      <formula>"DALA"</formula>
    </cfRule>
  </conditionalFormatting>
  <conditionalFormatting sqref="C3:S3">
    <cfRule type="cellIs" dxfId="1015" priority="8" operator="equal">
      <formula>"ILAQ"</formula>
    </cfRule>
  </conditionalFormatting>
  <conditionalFormatting sqref="C3:S3">
    <cfRule type="cellIs" dxfId="1014" priority="9" operator="equal">
      <formula>"PRLA"</formula>
    </cfRule>
  </conditionalFormatting>
  <conditionalFormatting sqref="C3:S3">
    <cfRule type="cellIs" dxfId="1013" priority="10" operator="equal">
      <formula>"PRLU"</formula>
    </cfRule>
  </conditionalFormatting>
  <conditionalFormatting sqref="C3:S3">
    <cfRule type="cellIs" dxfId="1012" priority="11" operator="equal">
      <formula>"ALPE"</formula>
    </cfRule>
  </conditionalFormatting>
  <conditionalFormatting sqref="C3:S3">
    <cfRule type="cellIs" dxfId="1011" priority="12" operator="equal">
      <formula>"BRSY"</formula>
    </cfRule>
  </conditionalFormatting>
  <conditionalFormatting sqref="C3:S3">
    <cfRule type="cellIs" dxfId="1010" priority="13" operator="equal">
      <formula>"THISTLE"</formula>
    </cfRule>
  </conditionalFormatting>
  <conditionalFormatting sqref="C3:S3">
    <cfRule type="cellIs" dxfId="1009" priority="14" operator="equal">
      <formula>"CLVI"</formula>
    </cfRule>
  </conditionalFormatting>
  <conditionalFormatting sqref="C3:S3">
    <cfRule type="cellIs" dxfId="1008" priority="15" operator="equal">
      <formula>"COML"</formula>
    </cfRule>
  </conditionalFormatting>
  <conditionalFormatting sqref="C3:S3">
    <cfRule type="cellIs" dxfId="1007" priority="16" operator="equal">
      <formula>"COVU"</formula>
    </cfRule>
  </conditionalFormatting>
  <conditionalFormatting sqref="C3:S3">
    <cfRule type="cellIs" dxfId="1006" priority="17" operator="equal">
      <formula>"CYSC"</formula>
    </cfRule>
  </conditionalFormatting>
  <conditionalFormatting sqref="C3:S3">
    <cfRule type="cellIs" dxfId="1005" priority="18" operator="equal">
      <formula>"DISY"</formula>
    </cfRule>
  </conditionalFormatting>
  <conditionalFormatting sqref="C3:S3">
    <cfRule type="cellIs" dxfId="1004" priority="19" operator="equal">
      <formula>"HEHE"</formula>
    </cfRule>
  </conditionalFormatting>
  <conditionalFormatting sqref="C3:S3">
    <cfRule type="cellIs" dxfId="1003" priority="20" operator="equal">
      <formula>"HEHI"</formula>
    </cfRule>
  </conditionalFormatting>
  <conditionalFormatting sqref="C3:S3">
    <cfRule type="cellIs" dxfId="1002" priority="21" operator="equal">
      <formula>"HEMA"</formula>
    </cfRule>
  </conditionalFormatting>
  <conditionalFormatting sqref="C3:S3">
    <cfRule type="cellIs" dxfId="1001" priority="22" operator="equal">
      <formula>"IRPS"</formula>
    </cfRule>
  </conditionalFormatting>
  <conditionalFormatting sqref="C3:S3">
    <cfRule type="cellIs" dxfId="1000" priority="23" operator="equal">
      <formula>"LYSA"</formula>
    </cfRule>
  </conditionalFormatting>
  <conditionalFormatting sqref="C3:S3">
    <cfRule type="cellIs" dxfId="999" priority="24" operator="equal">
      <formula>"PHAR"</formula>
    </cfRule>
  </conditionalFormatting>
  <conditionalFormatting sqref="C3:S3">
    <cfRule type="cellIs" dxfId="998" priority="25" operator="equal">
      <formula>"POCU"</formula>
    </cfRule>
  </conditionalFormatting>
  <conditionalFormatting sqref="C3:S3">
    <cfRule type="cellIs" dxfId="997" priority="26" operator="equal">
      <formula>"ROMU"</formula>
    </cfRule>
  </conditionalFormatting>
  <conditionalFormatting sqref="C3:S3">
    <cfRule type="cellIs" dxfId="996" priority="27" operator="equal">
      <formula>"RUAR"</formula>
    </cfRule>
  </conditionalFormatting>
  <conditionalFormatting sqref="C3:S3">
    <cfRule type="cellIs" dxfId="995" priority="28" operator="equal">
      <formula>"RULA"</formula>
    </cfRule>
  </conditionalFormatting>
  <conditionalFormatting sqref="C3:S3">
    <cfRule type="cellIs" dxfId="994" priority="29" operator="equal">
      <formula>"SODU"</formula>
    </cfRule>
  </conditionalFormatting>
  <conditionalFormatting sqref="C3:S3">
    <cfRule type="cellIs" dxfId="993" priority="30" operator="equal">
      <formula>"VIST"</formula>
    </cfRule>
  </conditionalFormatting>
  <conditionalFormatting sqref="C3:S3">
    <cfRule type="cellIs" dxfId="99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36</v>
      </c>
      <c r="E3" s="12" t="s">
        <v>378</v>
      </c>
      <c r="F3" s="13" t="s">
        <v>177</v>
      </c>
      <c r="G3" s="12" t="s">
        <v>27</v>
      </c>
      <c r="H3" s="12" t="s">
        <v>336</v>
      </c>
      <c r="I3" s="12" t="s">
        <v>180</v>
      </c>
      <c r="J3" s="12" t="s">
        <v>29</v>
      </c>
      <c r="K3" s="12" t="s">
        <v>385</v>
      </c>
      <c r="L3" s="12" t="s">
        <v>44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12</v>
      </c>
      <c r="D4" s="12">
        <v>17</v>
      </c>
      <c r="E4" s="12">
        <v>3</v>
      </c>
      <c r="F4" s="12">
        <v>1</v>
      </c>
      <c r="G4" s="12">
        <v>12</v>
      </c>
      <c r="H4" s="12">
        <v>1</v>
      </c>
      <c r="I4" s="12">
        <v>3</v>
      </c>
      <c r="J4" s="12">
        <v>1</v>
      </c>
      <c r="K4" s="12">
        <v>2</v>
      </c>
      <c r="L4" s="12">
        <v>2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D5" si="0">C4/33</f>
        <v>0.36363636363636365</v>
      </c>
      <c r="D5" s="18">
        <f t="shared" si="0"/>
        <v>0.51515151515151514</v>
      </c>
      <c r="E5" s="18">
        <v>0.03</v>
      </c>
      <c r="F5" s="18">
        <f t="shared" ref="F5:S5" si="1">F4/33</f>
        <v>3.0303030303030304E-2</v>
      </c>
      <c r="G5" s="18">
        <f t="shared" si="1"/>
        <v>0.36363636363636365</v>
      </c>
      <c r="H5" s="18">
        <f t="shared" si="1"/>
        <v>3.0303030303030304E-2</v>
      </c>
      <c r="I5" s="18">
        <f t="shared" si="1"/>
        <v>9.0909090909090912E-2</v>
      </c>
      <c r="J5" s="18">
        <f t="shared" si="1"/>
        <v>3.0303030303030304E-2</v>
      </c>
      <c r="K5" s="18">
        <f t="shared" si="1"/>
        <v>6.0606060606060608E-2</v>
      </c>
      <c r="L5" s="18">
        <f t="shared" si="1"/>
        <v>6.0606060606060608E-2</v>
      </c>
      <c r="M5" s="18">
        <f t="shared" si="1"/>
        <v>0</v>
      </c>
      <c r="N5" s="18">
        <f t="shared" si="1"/>
        <v>0</v>
      </c>
      <c r="O5" s="18">
        <f t="shared" si="1"/>
        <v>0</v>
      </c>
      <c r="P5" s="18">
        <f t="shared" si="1"/>
        <v>0</v>
      </c>
      <c r="Q5" s="18">
        <f t="shared" si="1"/>
        <v>0</v>
      </c>
      <c r="R5" s="18">
        <f t="shared" si="1"/>
        <v>0</v>
      </c>
      <c r="S5" s="18">
        <f t="shared" si="1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2"/>
        <v>0</v>
      </c>
      <c r="E8" s="24">
        <f t="shared" si="2"/>
        <v>0</v>
      </c>
      <c r="F8" s="24">
        <f t="shared" si="2"/>
        <v>0</v>
      </c>
      <c r="G8" s="24">
        <f t="shared" si="2"/>
        <v>0</v>
      </c>
      <c r="H8" s="24">
        <f t="shared" si="2"/>
        <v>0</v>
      </c>
      <c r="I8" s="24">
        <f t="shared" si="2"/>
        <v>0</v>
      </c>
      <c r="J8" s="24">
        <f t="shared" si="2"/>
        <v>3.0303030303030304E-2</v>
      </c>
      <c r="K8" s="24">
        <f t="shared" si="2"/>
        <v>3.0303030303030304E-2</v>
      </c>
      <c r="L8" s="24">
        <f t="shared" si="2"/>
        <v>9.0909090909090912E-2</v>
      </c>
      <c r="M8" s="24">
        <f t="shared" si="2"/>
        <v>9.0909090909090912E-2</v>
      </c>
      <c r="N8" s="24">
        <f t="shared" si="2"/>
        <v>9.0909090909090912E-2</v>
      </c>
      <c r="O8" s="24">
        <f t="shared" si="2"/>
        <v>9.0909090909090912E-2</v>
      </c>
      <c r="P8" s="24">
        <f t="shared" si="2"/>
        <v>9.0909090909090912E-2</v>
      </c>
      <c r="Q8" s="24">
        <f t="shared" si="2"/>
        <v>9.0909090909090912E-2</v>
      </c>
      <c r="R8" s="24">
        <f t="shared" si="2"/>
        <v>9.0909090909090912E-2</v>
      </c>
      <c r="S8" s="24">
        <f t="shared" si="2"/>
        <v>9.0909090909090912E-2</v>
      </c>
      <c r="W8" s="4"/>
    </row>
    <row r="9" spans="1:23" ht="13" x14ac:dyDescent="0.15">
      <c r="A9" s="6"/>
      <c r="B9" s="22" t="s">
        <v>313</v>
      </c>
      <c r="C9" s="24">
        <f>S8</f>
        <v>9.0909090909090912E-2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15</v>
      </c>
      <c r="D14" s="30" t="s">
        <v>8</v>
      </c>
      <c r="E14" s="30" t="s">
        <v>8</v>
      </c>
      <c r="F14" s="30" t="s">
        <v>71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52.5</v>
      </c>
      <c r="D15" s="30">
        <v>4.9000000000000004</v>
      </c>
      <c r="E15" s="30">
        <v>39.299999999999997</v>
      </c>
      <c r="F15" s="30">
        <v>7.7</v>
      </c>
      <c r="G15" s="30"/>
      <c r="H15" s="30">
        <f>AVERAGE(C15:G15)</f>
        <v>26.099999999999998</v>
      </c>
      <c r="I15" s="30">
        <f>H15*H15</f>
        <v>681.20999999999992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17.7</v>
      </c>
      <c r="D16" s="30">
        <v>18.399999999999999</v>
      </c>
      <c r="E16" s="30">
        <v>17.399999999999999</v>
      </c>
      <c r="F16" s="30">
        <v>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3">((C16/2)*(C16/2))*3.14159265359</f>
        <v>246.05739061080274</v>
      </c>
      <c r="D17" s="32">
        <f t="shared" si="3"/>
        <v>265.90440219985754</v>
      </c>
      <c r="E17" s="32">
        <f t="shared" si="3"/>
        <v>237.78714795022705</v>
      </c>
      <c r="F17" s="32">
        <f t="shared" si="3"/>
        <v>19.634954084937501</v>
      </c>
      <c r="G17" s="32">
        <f t="shared" si="3"/>
        <v>0</v>
      </c>
      <c r="H17" s="33">
        <f>AVERAGE(C17:G17)</f>
        <v>153.87677896916495</v>
      </c>
      <c r="I17" s="30">
        <f>H17*C20</f>
        <v>9839.6566284946275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63.945038974765495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53.673358977112493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4">(0.005454*C26)*((C27*C27)+(C28*C28)+(C27*C28))/3</f>
        <v>0</v>
      </c>
      <c r="D30" s="41">
        <f t="shared" si="4"/>
        <v>0</v>
      </c>
      <c r="E30" s="41">
        <f t="shared" si="4"/>
        <v>0</v>
      </c>
      <c r="F30" s="41">
        <f t="shared" si="4"/>
        <v>0</v>
      </c>
      <c r="G30" s="41">
        <f t="shared" si="4"/>
        <v>0</v>
      </c>
      <c r="H30" s="41">
        <f t="shared" si="4"/>
        <v>0</v>
      </c>
      <c r="I30" s="41">
        <f t="shared" si="4"/>
        <v>0</v>
      </c>
      <c r="J30" s="41">
        <f t="shared" si="4"/>
        <v>0</v>
      </c>
      <c r="K30" s="41">
        <f t="shared" si="4"/>
        <v>0</v>
      </c>
      <c r="L30" s="41">
        <f t="shared" si="4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991" priority="1" operator="equal">
      <formula>"PRAV"</formula>
    </cfRule>
  </conditionalFormatting>
  <conditionalFormatting sqref="C14:G14">
    <cfRule type="cellIs" dxfId="990" priority="2" operator="equal">
      <formula>"AEHI"</formula>
    </cfRule>
  </conditionalFormatting>
  <conditionalFormatting sqref="C14:G14">
    <cfRule type="cellIs" dxfId="989" priority="3" operator="equal">
      <formula>"CRMO"</formula>
    </cfRule>
  </conditionalFormatting>
  <conditionalFormatting sqref="C14:G14">
    <cfRule type="cellIs" dxfId="988" priority="4" operator="equal">
      <formula>"ILAQ"</formula>
    </cfRule>
  </conditionalFormatting>
  <conditionalFormatting sqref="C14:G14">
    <cfRule type="cellIs" dxfId="987" priority="5" operator="equal">
      <formula>"PRLA"</formula>
    </cfRule>
  </conditionalFormatting>
  <conditionalFormatting sqref="C14:G14">
    <cfRule type="cellIs" dxfId="986" priority="6" operator="equal">
      <formula>"SOAU"</formula>
    </cfRule>
  </conditionalFormatting>
  <conditionalFormatting sqref="C3:S3">
    <cfRule type="cellIs" dxfId="985" priority="7" operator="equal">
      <formula>"DALA"</formula>
    </cfRule>
  </conditionalFormatting>
  <conditionalFormatting sqref="C3:S3">
    <cfRule type="cellIs" dxfId="984" priority="8" operator="equal">
      <formula>"ILAQ"</formula>
    </cfRule>
  </conditionalFormatting>
  <conditionalFormatting sqref="C3:S3">
    <cfRule type="cellIs" dxfId="983" priority="9" operator="equal">
      <formula>"PRLA"</formula>
    </cfRule>
  </conditionalFormatting>
  <conditionalFormatting sqref="C3:S3">
    <cfRule type="cellIs" dxfId="982" priority="10" operator="equal">
      <formula>"PRLU"</formula>
    </cfRule>
  </conditionalFormatting>
  <conditionalFormatting sqref="C3:S3">
    <cfRule type="cellIs" dxfId="981" priority="11" operator="equal">
      <formula>"ALPE"</formula>
    </cfRule>
  </conditionalFormatting>
  <conditionalFormatting sqref="C3:S3">
    <cfRule type="cellIs" dxfId="980" priority="12" operator="equal">
      <formula>"BRSY"</formula>
    </cfRule>
  </conditionalFormatting>
  <conditionalFormatting sqref="C3:S3">
    <cfRule type="cellIs" dxfId="979" priority="13" operator="equal">
      <formula>"THISTLE"</formula>
    </cfRule>
  </conditionalFormatting>
  <conditionalFormatting sqref="C3:S3">
    <cfRule type="cellIs" dxfId="978" priority="14" operator="equal">
      <formula>"CLVI"</formula>
    </cfRule>
  </conditionalFormatting>
  <conditionalFormatting sqref="C3:S3">
    <cfRule type="cellIs" dxfId="977" priority="15" operator="equal">
      <formula>"COML"</formula>
    </cfRule>
  </conditionalFormatting>
  <conditionalFormatting sqref="C3:S3">
    <cfRule type="cellIs" dxfId="976" priority="16" operator="equal">
      <formula>"COVU"</formula>
    </cfRule>
  </conditionalFormatting>
  <conditionalFormatting sqref="C3:S3">
    <cfRule type="cellIs" dxfId="975" priority="17" operator="equal">
      <formula>"CYSC"</formula>
    </cfRule>
  </conditionalFormatting>
  <conditionalFormatting sqref="C3:S3">
    <cfRule type="cellIs" dxfId="974" priority="18" operator="equal">
      <formula>"DISY"</formula>
    </cfRule>
  </conditionalFormatting>
  <conditionalFormatting sqref="C3:S3">
    <cfRule type="cellIs" dxfId="973" priority="19" operator="equal">
      <formula>"HEHE"</formula>
    </cfRule>
  </conditionalFormatting>
  <conditionalFormatting sqref="C3:S3">
    <cfRule type="cellIs" dxfId="972" priority="20" operator="equal">
      <formula>"HEHI"</formula>
    </cfRule>
  </conditionalFormatting>
  <conditionalFormatting sqref="C3:S3">
    <cfRule type="cellIs" dxfId="971" priority="21" operator="equal">
      <formula>"HEMA"</formula>
    </cfRule>
  </conditionalFormatting>
  <conditionalFormatting sqref="C3:S3">
    <cfRule type="cellIs" dxfId="970" priority="22" operator="equal">
      <formula>"IRPS"</formula>
    </cfRule>
  </conditionalFormatting>
  <conditionalFormatting sqref="C3:S3">
    <cfRule type="cellIs" dxfId="969" priority="23" operator="equal">
      <formula>"LYSA"</formula>
    </cfRule>
  </conditionalFormatting>
  <conditionalFormatting sqref="C3:S3">
    <cfRule type="cellIs" dxfId="968" priority="24" operator="equal">
      <formula>"PHAR"</formula>
    </cfRule>
  </conditionalFormatting>
  <conditionalFormatting sqref="C3:S3">
    <cfRule type="cellIs" dxfId="967" priority="25" operator="equal">
      <formula>"POCU"</formula>
    </cfRule>
  </conditionalFormatting>
  <conditionalFormatting sqref="C3:S3">
    <cfRule type="cellIs" dxfId="966" priority="26" operator="equal">
      <formula>"ROMU"</formula>
    </cfRule>
  </conditionalFormatting>
  <conditionalFormatting sqref="C3:S3">
    <cfRule type="cellIs" dxfId="965" priority="27" operator="equal">
      <formula>"RUAR"</formula>
    </cfRule>
  </conditionalFormatting>
  <conditionalFormatting sqref="C3:S3">
    <cfRule type="cellIs" dxfId="964" priority="28" operator="equal">
      <formula>"RULA"</formula>
    </cfRule>
  </conditionalFormatting>
  <conditionalFormatting sqref="C3:S3">
    <cfRule type="cellIs" dxfId="963" priority="29" operator="equal">
      <formula>"SODU"</formula>
    </cfRule>
  </conditionalFormatting>
  <conditionalFormatting sqref="C3:S3">
    <cfRule type="cellIs" dxfId="962" priority="30" operator="equal">
      <formula>"VIST"</formula>
    </cfRule>
  </conditionalFormatting>
  <conditionalFormatting sqref="C3:S3">
    <cfRule type="cellIs" dxfId="96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292</v>
      </c>
      <c r="E3" s="12" t="s">
        <v>197</v>
      </c>
      <c r="F3" s="13" t="s">
        <v>342</v>
      </c>
      <c r="G3" s="12" t="s">
        <v>378</v>
      </c>
      <c r="H3" s="12" t="s">
        <v>123</v>
      </c>
      <c r="I3" s="12" t="s">
        <v>295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28</v>
      </c>
      <c r="D4" s="12">
        <v>15</v>
      </c>
      <c r="E4" s="12">
        <v>2</v>
      </c>
      <c r="F4" s="12">
        <v>3</v>
      </c>
      <c r="G4" s="12">
        <v>1</v>
      </c>
      <c r="H4" s="12">
        <v>2</v>
      </c>
      <c r="I4" s="12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0.84848484848484851</v>
      </c>
      <c r="D5" s="18">
        <f t="shared" si="0"/>
        <v>0.45454545454545453</v>
      </c>
      <c r="E5" s="18">
        <f t="shared" si="0"/>
        <v>6.0606060606060608E-2</v>
      </c>
      <c r="F5" s="18">
        <f t="shared" si="0"/>
        <v>9.0909090909090912E-2</v>
      </c>
      <c r="G5" s="18">
        <f t="shared" si="0"/>
        <v>3.0303030303030304E-2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0.84848484848484851</v>
      </c>
      <c r="D8" s="24">
        <f t="shared" si="1"/>
        <v>0.84848484848484851</v>
      </c>
      <c r="E8" s="24">
        <f t="shared" si="1"/>
        <v>0.84848484848484851</v>
      </c>
      <c r="F8" s="24">
        <f t="shared" si="1"/>
        <v>0.84848484848484851</v>
      </c>
      <c r="G8" s="24">
        <f t="shared" si="1"/>
        <v>0.84848484848484851</v>
      </c>
      <c r="H8" s="24">
        <f t="shared" si="1"/>
        <v>0.84848484848484851</v>
      </c>
      <c r="I8" s="24">
        <f t="shared" si="1"/>
        <v>0.84848484848484851</v>
      </c>
      <c r="J8" s="24">
        <f t="shared" si="1"/>
        <v>0.84848484848484851</v>
      </c>
      <c r="K8" s="24">
        <f t="shared" si="1"/>
        <v>0.84848484848484851</v>
      </c>
      <c r="L8" s="24">
        <f t="shared" si="1"/>
        <v>0.84848484848484851</v>
      </c>
      <c r="M8" s="24">
        <f t="shared" si="1"/>
        <v>0.84848484848484851</v>
      </c>
      <c r="N8" s="24">
        <f t="shared" si="1"/>
        <v>0.84848484848484851</v>
      </c>
      <c r="O8" s="24">
        <f t="shared" si="1"/>
        <v>0.84848484848484851</v>
      </c>
      <c r="P8" s="24">
        <f t="shared" si="1"/>
        <v>0.84848484848484851</v>
      </c>
      <c r="Q8" s="24">
        <f t="shared" si="1"/>
        <v>0.84848484848484851</v>
      </c>
      <c r="R8" s="24">
        <f t="shared" si="1"/>
        <v>0.84848484848484851</v>
      </c>
      <c r="S8" s="24">
        <f t="shared" si="1"/>
        <v>0.84848484848484851</v>
      </c>
      <c r="W8" s="4"/>
    </row>
    <row r="9" spans="1:23" ht="13" x14ac:dyDescent="0.15">
      <c r="A9" s="6"/>
      <c r="B9" s="22" t="s">
        <v>313</v>
      </c>
      <c r="C9" s="24">
        <f>S8</f>
        <v>0.84848484848484851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68</v>
      </c>
      <c r="D14" s="30" t="s">
        <v>8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31</v>
      </c>
      <c r="D15" s="30">
        <v>2.9</v>
      </c>
      <c r="E15" s="30">
        <v>11.8</v>
      </c>
      <c r="F15" s="30">
        <v>19.100000000000001</v>
      </c>
      <c r="G15" s="30"/>
      <c r="H15" s="30">
        <f>AVERAGE(C15:G15)</f>
        <v>16.200000000000003</v>
      </c>
      <c r="I15" s="30">
        <f>H15*H15</f>
        <v>262.44000000000011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4.5</v>
      </c>
      <c r="D16" s="30">
        <v>13.3</v>
      </c>
      <c r="E16" s="30">
        <v>13.5</v>
      </c>
      <c r="F16" s="30">
        <v>19.7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15.904312808799375</v>
      </c>
      <c r="D17" s="32">
        <f t="shared" si="2"/>
        <v>138.92908112338378</v>
      </c>
      <c r="E17" s="32">
        <f t="shared" si="2"/>
        <v>143.13881527919438</v>
      </c>
      <c r="F17" s="32">
        <f t="shared" si="2"/>
        <v>304.80517323293577</v>
      </c>
      <c r="G17" s="32">
        <f t="shared" si="2"/>
        <v>0</v>
      </c>
      <c r="H17" s="33">
        <f>AVERAGE(C17:G17)</f>
        <v>120.55547648886265</v>
      </c>
      <c r="I17" s="30">
        <f>H17*C20</f>
        <v>20009.893902815329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165.98079561042516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109.14996926107706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960" priority="1" operator="equal">
      <formula>"PRAV"</formula>
    </cfRule>
  </conditionalFormatting>
  <conditionalFormatting sqref="C14:G14">
    <cfRule type="cellIs" dxfId="959" priority="2" operator="equal">
      <formula>"AEHI"</formula>
    </cfRule>
  </conditionalFormatting>
  <conditionalFormatting sqref="C14:G14">
    <cfRule type="cellIs" dxfId="958" priority="3" operator="equal">
      <formula>"CRMO"</formula>
    </cfRule>
  </conditionalFormatting>
  <conditionalFormatting sqref="C14:G14">
    <cfRule type="cellIs" dxfId="957" priority="4" operator="equal">
      <formula>"ILAQ"</formula>
    </cfRule>
  </conditionalFormatting>
  <conditionalFormatting sqref="C14:G14">
    <cfRule type="cellIs" dxfId="956" priority="5" operator="equal">
      <formula>"PRLA"</formula>
    </cfRule>
  </conditionalFormatting>
  <conditionalFormatting sqref="C14:G14">
    <cfRule type="cellIs" dxfId="955" priority="6" operator="equal">
      <formula>"SOAU"</formula>
    </cfRule>
  </conditionalFormatting>
  <conditionalFormatting sqref="C3:S3">
    <cfRule type="cellIs" dxfId="954" priority="7" operator="equal">
      <formula>"DALA"</formula>
    </cfRule>
  </conditionalFormatting>
  <conditionalFormatting sqref="C3:S3">
    <cfRule type="cellIs" dxfId="953" priority="8" operator="equal">
      <formula>"ILAQ"</formula>
    </cfRule>
  </conditionalFormatting>
  <conditionalFormatting sqref="C3:S3">
    <cfRule type="cellIs" dxfId="952" priority="9" operator="equal">
      <formula>"PRLA"</formula>
    </cfRule>
  </conditionalFormatting>
  <conditionalFormatting sqref="C3:S3">
    <cfRule type="cellIs" dxfId="951" priority="10" operator="equal">
      <formula>"PRLU"</formula>
    </cfRule>
  </conditionalFormatting>
  <conditionalFormatting sqref="C3:S3">
    <cfRule type="cellIs" dxfId="950" priority="11" operator="equal">
      <formula>"ALPE"</formula>
    </cfRule>
  </conditionalFormatting>
  <conditionalFormatting sqref="C3:S3">
    <cfRule type="cellIs" dxfId="949" priority="12" operator="equal">
      <formula>"BRSY"</formula>
    </cfRule>
  </conditionalFormatting>
  <conditionalFormatting sqref="C3:S3">
    <cfRule type="cellIs" dxfId="948" priority="13" operator="equal">
      <formula>"THISTLE"</formula>
    </cfRule>
  </conditionalFormatting>
  <conditionalFormatting sqref="C3:S3">
    <cfRule type="cellIs" dxfId="947" priority="14" operator="equal">
      <formula>"CLVI"</formula>
    </cfRule>
  </conditionalFormatting>
  <conditionalFormatting sqref="C3:S3">
    <cfRule type="cellIs" dxfId="946" priority="15" operator="equal">
      <formula>"COML"</formula>
    </cfRule>
  </conditionalFormatting>
  <conditionalFormatting sqref="C3:S3">
    <cfRule type="cellIs" dxfId="945" priority="16" operator="equal">
      <formula>"COVU"</formula>
    </cfRule>
  </conditionalFormatting>
  <conditionalFormatting sqref="C3:S3">
    <cfRule type="cellIs" dxfId="944" priority="17" operator="equal">
      <formula>"CYSC"</formula>
    </cfRule>
  </conditionalFormatting>
  <conditionalFormatting sqref="C3:S3">
    <cfRule type="cellIs" dxfId="943" priority="18" operator="equal">
      <formula>"DISY"</formula>
    </cfRule>
  </conditionalFormatting>
  <conditionalFormatting sqref="C3:S3">
    <cfRule type="cellIs" dxfId="942" priority="19" operator="equal">
      <formula>"HEHE"</formula>
    </cfRule>
  </conditionalFormatting>
  <conditionalFormatting sqref="C3:S3">
    <cfRule type="cellIs" dxfId="941" priority="20" operator="equal">
      <formula>"HEHI"</formula>
    </cfRule>
  </conditionalFormatting>
  <conditionalFormatting sqref="C3:S3">
    <cfRule type="cellIs" dxfId="940" priority="21" operator="equal">
      <formula>"HEMA"</formula>
    </cfRule>
  </conditionalFormatting>
  <conditionalFormatting sqref="C3:S3">
    <cfRule type="cellIs" dxfId="939" priority="22" operator="equal">
      <formula>"IRPS"</formula>
    </cfRule>
  </conditionalFormatting>
  <conditionalFormatting sqref="C3:S3">
    <cfRule type="cellIs" dxfId="938" priority="23" operator="equal">
      <formula>"LYSA"</formula>
    </cfRule>
  </conditionalFormatting>
  <conditionalFormatting sqref="C3:S3">
    <cfRule type="cellIs" dxfId="937" priority="24" operator="equal">
      <formula>"PHAR"</formula>
    </cfRule>
  </conditionalFormatting>
  <conditionalFormatting sqref="C3:S3">
    <cfRule type="cellIs" dxfId="936" priority="25" operator="equal">
      <formula>"POCU"</formula>
    </cfRule>
  </conditionalFormatting>
  <conditionalFormatting sqref="C3:S3">
    <cfRule type="cellIs" dxfId="935" priority="26" operator="equal">
      <formula>"ROMU"</formula>
    </cfRule>
  </conditionalFormatting>
  <conditionalFormatting sqref="C3:S3">
    <cfRule type="cellIs" dxfId="934" priority="27" operator="equal">
      <formula>"RUAR"</formula>
    </cfRule>
  </conditionalFormatting>
  <conditionalFormatting sqref="C3:S3">
    <cfRule type="cellIs" dxfId="933" priority="28" operator="equal">
      <formula>"RULA"</formula>
    </cfRule>
  </conditionalFormatting>
  <conditionalFormatting sqref="C3:S3">
    <cfRule type="cellIs" dxfId="932" priority="29" operator="equal">
      <formula>"SODU"</formula>
    </cfRule>
  </conditionalFormatting>
  <conditionalFormatting sqref="C3:S3">
    <cfRule type="cellIs" dxfId="931" priority="30" operator="equal">
      <formula>"VIST"</formula>
    </cfRule>
  </conditionalFormatting>
  <conditionalFormatting sqref="C3:S3">
    <cfRule type="cellIs" dxfId="93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27</v>
      </c>
      <c r="E3" s="15" t="s">
        <v>373</v>
      </c>
      <c r="F3" s="13" t="s">
        <v>247</v>
      </c>
      <c r="G3" s="12" t="s">
        <v>44</v>
      </c>
      <c r="H3" s="15" t="s">
        <v>49</v>
      </c>
      <c r="I3" s="12" t="s">
        <v>223</v>
      </c>
      <c r="J3" s="12" t="s">
        <v>141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14</v>
      </c>
      <c r="D4" s="12">
        <v>10</v>
      </c>
      <c r="E4" s="12">
        <v>1</v>
      </c>
      <c r="F4" s="12">
        <v>1</v>
      </c>
      <c r="G4" s="12">
        <v>20</v>
      </c>
      <c r="H4" s="12">
        <v>1</v>
      </c>
      <c r="I4" s="12">
        <v>2</v>
      </c>
      <c r="J4" s="12">
        <v>2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0.42424242424242425</v>
      </c>
      <c r="D5" s="18">
        <f t="shared" si="0"/>
        <v>0.30303030303030304</v>
      </c>
      <c r="E5" s="18">
        <f t="shared" si="0"/>
        <v>3.0303030303030304E-2</v>
      </c>
      <c r="F5" s="18">
        <f t="shared" si="0"/>
        <v>3.0303030303030304E-2</v>
      </c>
      <c r="G5" s="18">
        <f t="shared" si="0"/>
        <v>0.60606060606060608</v>
      </c>
      <c r="H5" s="18">
        <f t="shared" si="0"/>
        <v>3.0303030303030304E-2</v>
      </c>
      <c r="I5" s="18">
        <f t="shared" si="0"/>
        <v>6.0606060606060608E-2</v>
      </c>
      <c r="J5" s="18">
        <f t="shared" si="0"/>
        <v>6.0606060606060608E-2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0.60606060606060608</v>
      </c>
      <c r="H8" s="24">
        <f t="shared" si="1"/>
        <v>0.60606060606060608</v>
      </c>
      <c r="I8" s="24">
        <f t="shared" si="1"/>
        <v>0.60606060606060608</v>
      </c>
      <c r="J8" s="24">
        <f t="shared" si="1"/>
        <v>0.60606060606060608</v>
      </c>
      <c r="K8" s="24">
        <f t="shared" si="1"/>
        <v>0.60606060606060608</v>
      </c>
      <c r="L8" s="24">
        <f t="shared" si="1"/>
        <v>0.60606060606060608</v>
      </c>
      <c r="M8" s="24">
        <f t="shared" si="1"/>
        <v>0.60606060606060608</v>
      </c>
      <c r="N8" s="24">
        <f t="shared" si="1"/>
        <v>0.60606060606060608</v>
      </c>
      <c r="O8" s="24">
        <f t="shared" si="1"/>
        <v>0.60606060606060608</v>
      </c>
      <c r="P8" s="24">
        <f t="shared" si="1"/>
        <v>0.60606060606060608</v>
      </c>
      <c r="Q8" s="24">
        <f t="shared" si="1"/>
        <v>0.60606060606060608</v>
      </c>
      <c r="R8" s="24">
        <f t="shared" si="1"/>
        <v>0.60606060606060608</v>
      </c>
      <c r="S8" s="24">
        <f t="shared" si="1"/>
        <v>0.60606060606060608</v>
      </c>
      <c r="W8" s="4"/>
    </row>
    <row r="9" spans="1:23" ht="13" x14ac:dyDescent="0.15">
      <c r="A9" s="6"/>
      <c r="B9" s="22" t="s">
        <v>313</v>
      </c>
      <c r="C9" s="24">
        <f>S8</f>
        <v>0.60606060606060608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15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13</v>
      </c>
      <c r="D15" s="30">
        <v>58.4</v>
      </c>
      <c r="E15" s="30">
        <v>9.9</v>
      </c>
      <c r="F15" s="30">
        <v>33</v>
      </c>
      <c r="G15" s="30"/>
      <c r="H15" s="30">
        <f>AVERAGE(C15:G15)</f>
        <v>28.575000000000003</v>
      </c>
      <c r="I15" s="30">
        <f>H15*H15</f>
        <v>816.53062500000021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14.6</v>
      </c>
      <c r="D16" s="30">
        <v>21</v>
      </c>
      <c r="E16" s="30">
        <v>36.799999999999997</v>
      </c>
      <c r="F16" s="30">
        <v>23.9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167.41547250981111</v>
      </c>
      <c r="D17" s="32">
        <f t="shared" si="2"/>
        <v>346.36059005829753</v>
      </c>
      <c r="E17" s="32">
        <f t="shared" si="2"/>
        <v>1063.6176087994302</v>
      </c>
      <c r="F17" s="32">
        <f t="shared" si="2"/>
        <v>448.62728491428595</v>
      </c>
      <c r="G17" s="32">
        <f t="shared" si="2"/>
        <v>0</v>
      </c>
      <c r="H17" s="33">
        <f>AVERAGE(C17:G17)</f>
        <v>405.20419125636499</v>
      </c>
      <c r="I17" s="30">
        <f>H17*C20</f>
        <v>21616.696337785561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53.347662250880042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117.91475518335268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359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40.6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2.2999999999999998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7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 t="s">
        <v>390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5.1955422120000003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5.1955422120000003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929" priority="1" operator="equal">
      <formula>"PRAV"</formula>
    </cfRule>
  </conditionalFormatting>
  <conditionalFormatting sqref="C14:G14">
    <cfRule type="cellIs" dxfId="928" priority="2" operator="equal">
      <formula>"AEHI"</formula>
    </cfRule>
  </conditionalFormatting>
  <conditionalFormatting sqref="C14:G14">
    <cfRule type="cellIs" dxfId="927" priority="3" operator="equal">
      <formula>"CRMO"</formula>
    </cfRule>
  </conditionalFormatting>
  <conditionalFormatting sqref="C14:G14">
    <cfRule type="cellIs" dxfId="926" priority="4" operator="equal">
      <formula>"ILAQ"</formula>
    </cfRule>
  </conditionalFormatting>
  <conditionalFormatting sqref="C14:G14">
    <cfRule type="cellIs" dxfId="925" priority="5" operator="equal">
      <formula>"PRLA"</formula>
    </cfRule>
  </conditionalFormatting>
  <conditionalFormatting sqref="C14:G14">
    <cfRule type="cellIs" dxfId="924" priority="6" operator="equal">
      <formula>"SOAU"</formula>
    </cfRule>
  </conditionalFormatting>
  <conditionalFormatting sqref="C3:S3">
    <cfRule type="cellIs" dxfId="923" priority="7" operator="equal">
      <formula>"DALA"</formula>
    </cfRule>
  </conditionalFormatting>
  <conditionalFormatting sqref="C3:S3">
    <cfRule type="cellIs" dxfId="922" priority="8" operator="equal">
      <formula>"ILAQ"</formula>
    </cfRule>
  </conditionalFormatting>
  <conditionalFormatting sqref="C3:S3">
    <cfRule type="cellIs" dxfId="921" priority="9" operator="equal">
      <formula>"PRLA"</formula>
    </cfRule>
  </conditionalFormatting>
  <conditionalFormatting sqref="C3:S3">
    <cfRule type="cellIs" dxfId="920" priority="10" operator="equal">
      <formula>"PRLU"</formula>
    </cfRule>
  </conditionalFormatting>
  <conditionalFormatting sqref="C3:S3">
    <cfRule type="cellIs" dxfId="919" priority="11" operator="equal">
      <formula>"ALPE"</formula>
    </cfRule>
  </conditionalFormatting>
  <conditionalFormatting sqref="C3:S3">
    <cfRule type="cellIs" dxfId="918" priority="12" operator="equal">
      <formula>"BRSY"</formula>
    </cfRule>
  </conditionalFormatting>
  <conditionalFormatting sqref="C3:S3">
    <cfRule type="cellIs" dxfId="917" priority="13" operator="equal">
      <formula>"THISTLE"</formula>
    </cfRule>
  </conditionalFormatting>
  <conditionalFormatting sqref="C3:S3">
    <cfRule type="cellIs" dxfId="916" priority="14" operator="equal">
      <formula>"CLVI"</formula>
    </cfRule>
  </conditionalFormatting>
  <conditionalFormatting sqref="C3:S3">
    <cfRule type="cellIs" dxfId="915" priority="15" operator="equal">
      <formula>"COML"</formula>
    </cfRule>
  </conditionalFormatting>
  <conditionalFormatting sqref="C3:S3">
    <cfRule type="cellIs" dxfId="914" priority="16" operator="equal">
      <formula>"COVU"</formula>
    </cfRule>
  </conditionalFormatting>
  <conditionalFormatting sqref="C3:S3">
    <cfRule type="cellIs" dxfId="913" priority="17" operator="equal">
      <formula>"CYSC"</formula>
    </cfRule>
  </conditionalFormatting>
  <conditionalFormatting sqref="C3:S3">
    <cfRule type="cellIs" dxfId="912" priority="18" operator="equal">
      <formula>"DISY"</formula>
    </cfRule>
  </conditionalFormatting>
  <conditionalFormatting sqref="C3:S3">
    <cfRule type="cellIs" dxfId="911" priority="19" operator="equal">
      <formula>"HEHE"</formula>
    </cfRule>
  </conditionalFormatting>
  <conditionalFormatting sqref="C3:S3">
    <cfRule type="cellIs" dxfId="910" priority="20" operator="equal">
      <formula>"HEHI"</formula>
    </cfRule>
  </conditionalFormatting>
  <conditionalFormatting sqref="C3:S3">
    <cfRule type="cellIs" dxfId="909" priority="21" operator="equal">
      <formula>"HEMA"</formula>
    </cfRule>
  </conditionalFormatting>
  <conditionalFormatting sqref="C3:S3">
    <cfRule type="cellIs" dxfId="908" priority="22" operator="equal">
      <formula>"IRPS"</formula>
    </cfRule>
  </conditionalFormatting>
  <conditionalFormatting sqref="C3:S3">
    <cfRule type="cellIs" dxfId="907" priority="23" operator="equal">
      <formula>"LYSA"</formula>
    </cfRule>
  </conditionalFormatting>
  <conditionalFormatting sqref="C3:S3">
    <cfRule type="cellIs" dxfId="906" priority="24" operator="equal">
      <formula>"PHAR"</formula>
    </cfRule>
  </conditionalFormatting>
  <conditionalFormatting sqref="C3:S3">
    <cfRule type="cellIs" dxfId="905" priority="25" operator="equal">
      <formula>"POCU"</formula>
    </cfRule>
  </conditionalFormatting>
  <conditionalFormatting sqref="C3:S3">
    <cfRule type="cellIs" dxfId="904" priority="26" operator="equal">
      <formula>"ROMU"</formula>
    </cfRule>
  </conditionalFormatting>
  <conditionalFormatting sqref="C3:S3">
    <cfRule type="cellIs" dxfId="903" priority="27" operator="equal">
      <formula>"RUAR"</formula>
    </cfRule>
  </conditionalFormatting>
  <conditionalFormatting sqref="C3:S3">
    <cfRule type="cellIs" dxfId="902" priority="28" operator="equal">
      <formula>"RULA"</formula>
    </cfRule>
  </conditionalFormatting>
  <conditionalFormatting sqref="C3:S3">
    <cfRule type="cellIs" dxfId="901" priority="29" operator="equal">
      <formula>"SODU"</formula>
    </cfRule>
  </conditionalFormatting>
  <conditionalFormatting sqref="C3:S3">
    <cfRule type="cellIs" dxfId="900" priority="30" operator="equal">
      <formula>"VIST"</formula>
    </cfRule>
  </conditionalFormatting>
  <conditionalFormatting sqref="C3:S3">
    <cfRule type="cellIs" dxfId="89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210</v>
      </c>
      <c r="D3" s="12" t="s">
        <v>44</v>
      </c>
      <c r="E3" s="12" t="s">
        <v>135</v>
      </c>
      <c r="F3" s="13" t="s">
        <v>292</v>
      </c>
      <c r="G3" s="12" t="s">
        <v>36</v>
      </c>
      <c r="H3" s="12" t="s">
        <v>171</v>
      </c>
      <c r="I3" s="12" t="s">
        <v>147</v>
      </c>
      <c r="J3" s="12" t="s">
        <v>378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7</v>
      </c>
      <c r="D4" s="12">
        <v>28</v>
      </c>
      <c r="E4" s="12">
        <v>3</v>
      </c>
      <c r="F4" s="12">
        <v>16</v>
      </c>
      <c r="G4" s="12">
        <v>7</v>
      </c>
      <c r="H4" s="12">
        <v>2</v>
      </c>
      <c r="I4" s="12">
        <v>3</v>
      </c>
      <c r="J4" s="12">
        <v>2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0.21212121212121213</v>
      </c>
      <c r="D5" s="18">
        <f t="shared" si="0"/>
        <v>0.84848484848484851</v>
      </c>
      <c r="E5" s="18">
        <f t="shared" si="0"/>
        <v>9.0909090909090912E-2</v>
      </c>
      <c r="F5" s="18">
        <f t="shared" si="0"/>
        <v>0.48484848484848486</v>
      </c>
      <c r="G5" s="18">
        <f t="shared" si="0"/>
        <v>0.21212121212121213</v>
      </c>
      <c r="H5" s="18">
        <f t="shared" si="0"/>
        <v>6.0606060606060608E-2</v>
      </c>
      <c r="I5" s="18">
        <f t="shared" si="0"/>
        <v>9.0909090909090912E-2</v>
      </c>
      <c r="J5" s="18">
        <f t="shared" si="0"/>
        <v>6.0606060606060608E-2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0.84848484848484851</v>
      </c>
      <c r="E8" s="24">
        <f t="shared" si="1"/>
        <v>0.84848484848484851</v>
      </c>
      <c r="F8" s="24">
        <f t="shared" si="1"/>
        <v>0.84848484848484851</v>
      </c>
      <c r="G8" s="24">
        <f t="shared" si="1"/>
        <v>0.84848484848484851</v>
      </c>
      <c r="H8" s="24">
        <f t="shared" si="1"/>
        <v>0.84848484848484851</v>
      </c>
      <c r="I8" s="24">
        <f t="shared" si="1"/>
        <v>0.84848484848484851</v>
      </c>
      <c r="J8" s="24">
        <f t="shared" si="1"/>
        <v>0.84848484848484851</v>
      </c>
      <c r="K8" s="24">
        <f t="shared" si="1"/>
        <v>0.84848484848484851</v>
      </c>
      <c r="L8" s="24">
        <f t="shared" si="1"/>
        <v>0.84848484848484851</v>
      </c>
      <c r="M8" s="24">
        <f t="shared" si="1"/>
        <v>0.84848484848484851</v>
      </c>
      <c r="N8" s="24">
        <f t="shared" si="1"/>
        <v>0.84848484848484851</v>
      </c>
      <c r="O8" s="24">
        <f t="shared" si="1"/>
        <v>0.84848484848484851</v>
      </c>
      <c r="P8" s="24">
        <f t="shared" si="1"/>
        <v>0.84848484848484851</v>
      </c>
      <c r="Q8" s="24">
        <f t="shared" si="1"/>
        <v>0.84848484848484851</v>
      </c>
      <c r="R8" s="24">
        <f t="shared" si="1"/>
        <v>0.84848484848484851</v>
      </c>
      <c r="S8" s="24">
        <f t="shared" si="1"/>
        <v>0.84848484848484851</v>
      </c>
      <c r="W8" s="4"/>
    </row>
    <row r="9" spans="1:23" ht="13" x14ac:dyDescent="0.15">
      <c r="A9" s="6"/>
      <c r="B9" s="22" t="s">
        <v>313</v>
      </c>
      <c r="C9" s="24">
        <f>S8</f>
        <v>0.84848484848484851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74</v>
      </c>
      <c r="E14" s="30" t="s">
        <v>8</v>
      </c>
      <c r="F14" s="30" t="s">
        <v>74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14.4</v>
      </c>
      <c r="D15" s="30">
        <v>34.1</v>
      </c>
      <c r="E15" s="30">
        <v>27.6</v>
      </c>
      <c r="F15" s="30">
        <v>26.1</v>
      </c>
      <c r="G15" s="30"/>
      <c r="H15" s="30">
        <f>AVERAGE(C15:G15)</f>
        <v>25.549999999999997</v>
      </c>
      <c r="I15" s="30">
        <f>H15*H15</f>
        <v>652.8024999999999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41.4</v>
      </c>
      <c r="D16" s="30">
        <v>5.4</v>
      </c>
      <c r="E16" s="30">
        <v>19.600000000000001</v>
      </c>
      <c r="F16" s="30">
        <v>4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1346.1410361367789</v>
      </c>
      <c r="D17" s="32">
        <f t="shared" si="2"/>
        <v>22.902210444671102</v>
      </c>
      <c r="E17" s="32">
        <f t="shared" si="2"/>
        <v>301.71855845078369</v>
      </c>
      <c r="F17" s="32">
        <f t="shared" si="2"/>
        <v>12.56637061436</v>
      </c>
      <c r="G17" s="32">
        <f t="shared" si="2"/>
        <v>0</v>
      </c>
      <c r="H17" s="33">
        <f>AVERAGE(C17:G17)</f>
        <v>336.66563512931873</v>
      </c>
      <c r="I17" s="30">
        <f>H17*C20</f>
        <v>22464.918664118362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66.727685632331387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122.54163832903285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 t="s">
        <v>389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17.600000000000001</v>
      </c>
      <c r="D26" s="39">
        <v>40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>
        <v>0.75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8</v>
      </c>
      <c r="D28" s="39">
        <v>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9">
        <v>1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v>6</v>
      </c>
      <c r="D30" s="41">
        <f t="shared" ref="D30:L30" si="3">(0.005454*D26)*((D27*D27)+(D28*D28)+(D27*D28))/3</f>
        <v>2.986065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8.986065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898" priority="1" operator="equal">
      <formula>"PRAV"</formula>
    </cfRule>
  </conditionalFormatting>
  <conditionalFormatting sqref="C14:G14">
    <cfRule type="cellIs" dxfId="897" priority="2" operator="equal">
      <formula>"AEHI"</formula>
    </cfRule>
  </conditionalFormatting>
  <conditionalFormatting sqref="C14:G14">
    <cfRule type="cellIs" dxfId="896" priority="3" operator="equal">
      <formula>"CRMO"</formula>
    </cfRule>
  </conditionalFormatting>
  <conditionalFormatting sqref="C14:G14">
    <cfRule type="cellIs" dxfId="895" priority="4" operator="equal">
      <formula>"ILAQ"</formula>
    </cfRule>
  </conditionalFormatting>
  <conditionalFormatting sqref="C14:G14">
    <cfRule type="cellIs" dxfId="894" priority="5" operator="equal">
      <formula>"PRLA"</formula>
    </cfRule>
  </conditionalFormatting>
  <conditionalFormatting sqref="C14:G14">
    <cfRule type="cellIs" dxfId="893" priority="6" operator="equal">
      <formula>"SOAU"</formula>
    </cfRule>
  </conditionalFormatting>
  <conditionalFormatting sqref="C3:S3">
    <cfRule type="cellIs" dxfId="892" priority="7" operator="equal">
      <formula>"DALA"</formula>
    </cfRule>
  </conditionalFormatting>
  <conditionalFormatting sqref="C3:S3">
    <cfRule type="cellIs" dxfId="891" priority="8" operator="equal">
      <formula>"ILAQ"</formula>
    </cfRule>
  </conditionalFormatting>
  <conditionalFormatting sqref="C3:S3">
    <cfRule type="cellIs" dxfId="890" priority="9" operator="equal">
      <formula>"PRLA"</formula>
    </cfRule>
  </conditionalFormatting>
  <conditionalFormatting sqref="C3:S3">
    <cfRule type="cellIs" dxfId="889" priority="10" operator="equal">
      <formula>"PRLU"</formula>
    </cfRule>
  </conditionalFormatting>
  <conditionalFormatting sqref="C3:S3">
    <cfRule type="cellIs" dxfId="888" priority="11" operator="equal">
      <formula>"ALPE"</formula>
    </cfRule>
  </conditionalFormatting>
  <conditionalFormatting sqref="C3:S3">
    <cfRule type="cellIs" dxfId="887" priority="12" operator="equal">
      <formula>"BRSY"</formula>
    </cfRule>
  </conditionalFormatting>
  <conditionalFormatting sqref="C3:S3">
    <cfRule type="cellIs" dxfId="886" priority="13" operator="equal">
      <formula>"THISTLE"</formula>
    </cfRule>
  </conditionalFormatting>
  <conditionalFormatting sqref="C3:S3">
    <cfRule type="cellIs" dxfId="885" priority="14" operator="equal">
      <formula>"CLVI"</formula>
    </cfRule>
  </conditionalFormatting>
  <conditionalFormatting sqref="C3:S3">
    <cfRule type="cellIs" dxfId="884" priority="15" operator="equal">
      <formula>"COML"</formula>
    </cfRule>
  </conditionalFormatting>
  <conditionalFormatting sqref="C3:S3">
    <cfRule type="cellIs" dxfId="883" priority="16" operator="equal">
      <formula>"COVU"</formula>
    </cfRule>
  </conditionalFormatting>
  <conditionalFormatting sqref="C3:S3">
    <cfRule type="cellIs" dxfId="882" priority="17" operator="equal">
      <formula>"CYSC"</formula>
    </cfRule>
  </conditionalFormatting>
  <conditionalFormatting sqref="C3:S3">
    <cfRule type="cellIs" dxfId="881" priority="18" operator="equal">
      <formula>"DISY"</formula>
    </cfRule>
  </conditionalFormatting>
  <conditionalFormatting sqref="C3:S3">
    <cfRule type="cellIs" dxfId="880" priority="19" operator="equal">
      <formula>"HEHE"</formula>
    </cfRule>
  </conditionalFormatting>
  <conditionalFormatting sqref="C3:S3">
    <cfRule type="cellIs" dxfId="879" priority="20" operator="equal">
      <formula>"HEHI"</formula>
    </cfRule>
  </conditionalFormatting>
  <conditionalFormatting sqref="C3:S3">
    <cfRule type="cellIs" dxfId="878" priority="21" operator="equal">
      <formula>"HEMA"</formula>
    </cfRule>
  </conditionalFormatting>
  <conditionalFormatting sqref="C3:S3">
    <cfRule type="cellIs" dxfId="877" priority="22" operator="equal">
      <formula>"IRPS"</formula>
    </cfRule>
  </conditionalFormatting>
  <conditionalFormatting sqref="C3:S3">
    <cfRule type="cellIs" dxfId="876" priority="23" operator="equal">
      <formula>"LYSA"</formula>
    </cfRule>
  </conditionalFormatting>
  <conditionalFormatting sqref="C3:S3">
    <cfRule type="cellIs" dxfId="875" priority="24" operator="equal">
      <formula>"PHAR"</formula>
    </cfRule>
  </conditionalFormatting>
  <conditionalFormatting sqref="C3:S3">
    <cfRule type="cellIs" dxfId="874" priority="25" operator="equal">
      <formula>"POCU"</formula>
    </cfRule>
  </conditionalFormatting>
  <conditionalFormatting sqref="C3:S3">
    <cfRule type="cellIs" dxfId="873" priority="26" operator="equal">
      <formula>"ROMU"</formula>
    </cfRule>
  </conditionalFormatting>
  <conditionalFormatting sqref="C3:S3">
    <cfRule type="cellIs" dxfId="872" priority="27" operator="equal">
      <formula>"RUAR"</formula>
    </cfRule>
  </conditionalFormatting>
  <conditionalFormatting sqref="C3:S3">
    <cfRule type="cellIs" dxfId="871" priority="28" operator="equal">
      <formula>"RULA"</formula>
    </cfRule>
  </conditionalFormatting>
  <conditionalFormatting sqref="C3:S3">
    <cfRule type="cellIs" dxfId="870" priority="29" operator="equal">
      <formula>"SODU"</formula>
    </cfRule>
  </conditionalFormatting>
  <conditionalFormatting sqref="C3:S3">
    <cfRule type="cellIs" dxfId="869" priority="30" operator="equal">
      <formula>"VIST"</formula>
    </cfRule>
  </conditionalFormatting>
  <conditionalFormatting sqref="C3:S3">
    <cfRule type="cellIs" dxfId="86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27</v>
      </c>
      <c r="D3" s="12" t="s">
        <v>292</v>
      </c>
      <c r="E3" s="12" t="s">
        <v>44</v>
      </c>
      <c r="F3" s="13" t="s">
        <v>187</v>
      </c>
      <c r="G3" s="12" t="s">
        <v>36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</v>
      </c>
      <c r="D4" s="12">
        <v>15</v>
      </c>
      <c r="E4" s="12">
        <v>30</v>
      </c>
      <c r="F4" s="12">
        <v>4</v>
      </c>
      <c r="G4" s="12">
        <v>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3.0303030303030304E-2</v>
      </c>
      <c r="D5" s="18">
        <f t="shared" si="0"/>
        <v>0.45454545454545453</v>
      </c>
      <c r="E5" s="18">
        <f t="shared" si="0"/>
        <v>0.90909090909090906</v>
      </c>
      <c r="F5" s="18">
        <f t="shared" si="0"/>
        <v>0.12121212121212122</v>
      </c>
      <c r="G5" s="18">
        <f t="shared" si="0"/>
        <v>9.0909090909090912E-2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0.90909090909090906</v>
      </c>
      <c r="F8" s="24">
        <f t="shared" si="1"/>
        <v>0.90909090909090906</v>
      </c>
      <c r="G8" s="24">
        <f t="shared" si="1"/>
        <v>0.90909090909090906</v>
      </c>
      <c r="H8" s="24">
        <f t="shared" si="1"/>
        <v>0.90909090909090906</v>
      </c>
      <c r="I8" s="24">
        <f t="shared" si="1"/>
        <v>0.90909090909090906</v>
      </c>
      <c r="J8" s="24">
        <f t="shared" si="1"/>
        <v>0.90909090909090906</v>
      </c>
      <c r="K8" s="24">
        <f t="shared" si="1"/>
        <v>0.90909090909090906</v>
      </c>
      <c r="L8" s="24">
        <f t="shared" si="1"/>
        <v>0.90909090909090906</v>
      </c>
      <c r="M8" s="24">
        <f t="shared" si="1"/>
        <v>0.90909090909090906</v>
      </c>
      <c r="N8" s="24">
        <f t="shared" si="1"/>
        <v>0.90909090909090906</v>
      </c>
      <c r="O8" s="24">
        <f t="shared" si="1"/>
        <v>0.90909090909090906</v>
      </c>
      <c r="P8" s="24">
        <f t="shared" si="1"/>
        <v>0.90909090909090906</v>
      </c>
      <c r="Q8" s="24">
        <f t="shared" si="1"/>
        <v>0.90909090909090906</v>
      </c>
      <c r="R8" s="24">
        <f t="shared" si="1"/>
        <v>0.90909090909090906</v>
      </c>
      <c r="S8" s="24">
        <f t="shared" si="1"/>
        <v>0.90909090909090906</v>
      </c>
      <c r="W8" s="4"/>
    </row>
    <row r="9" spans="1:23" ht="13" x14ac:dyDescent="0.15">
      <c r="A9" s="6"/>
      <c r="B9" s="22" t="s">
        <v>313</v>
      </c>
      <c r="C9" s="24">
        <f>S8</f>
        <v>0.90909090909090906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56</v>
      </c>
      <c r="E14" s="30" t="s">
        <v>56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33</v>
      </c>
      <c r="D15" s="30">
        <v>31</v>
      </c>
      <c r="E15" s="30">
        <v>13.6</v>
      </c>
      <c r="F15" s="30">
        <v>48.9</v>
      </c>
      <c r="G15" s="30"/>
      <c r="H15" s="30">
        <f>AVERAGE(C15:G15)</f>
        <v>31.625</v>
      </c>
      <c r="I15" s="30">
        <f>H15*H15</f>
        <v>1000.140625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26.9</v>
      </c>
      <c r="D16" s="30">
        <v>28.6</v>
      </c>
      <c r="E16" s="30">
        <v>28.7</v>
      </c>
      <c r="F16" s="30">
        <v>13.4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568.32196501606495</v>
      </c>
      <c r="D17" s="32">
        <f t="shared" si="2"/>
        <v>642.42428173261919</v>
      </c>
      <c r="E17" s="32">
        <f t="shared" si="2"/>
        <v>646.92461320888674</v>
      </c>
      <c r="F17" s="32">
        <f t="shared" si="2"/>
        <v>141.02609421965511</v>
      </c>
      <c r="G17" s="32">
        <f t="shared" si="2"/>
        <v>0</v>
      </c>
      <c r="H17" s="33">
        <f>AVERAGE(C17:G17)</f>
        <v>399.73939083544519</v>
      </c>
      <c r="I17" s="30">
        <f>H17*C20</f>
        <v>17410.199555479503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43.553875236294893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94.969156535229601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21.8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9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12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13.197589199999998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13.197589199999998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867" priority="1" operator="equal">
      <formula>"PRAV"</formula>
    </cfRule>
  </conditionalFormatting>
  <conditionalFormatting sqref="C14:G14">
    <cfRule type="cellIs" dxfId="866" priority="2" operator="equal">
      <formula>"AEHI"</formula>
    </cfRule>
  </conditionalFormatting>
  <conditionalFormatting sqref="C14:G14">
    <cfRule type="cellIs" dxfId="865" priority="3" operator="equal">
      <formula>"CRMO"</formula>
    </cfRule>
  </conditionalFormatting>
  <conditionalFormatting sqref="C14:G14">
    <cfRule type="cellIs" dxfId="864" priority="4" operator="equal">
      <formula>"ILAQ"</formula>
    </cfRule>
  </conditionalFormatting>
  <conditionalFormatting sqref="C14:G14">
    <cfRule type="cellIs" dxfId="863" priority="5" operator="equal">
      <formula>"PRLA"</formula>
    </cfRule>
  </conditionalFormatting>
  <conditionalFormatting sqref="C14:G14">
    <cfRule type="cellIs" dxfId="862" priority="6" operator="equal">
      <formula>"SOAU"</formula>
    </cfRule>
  </conditionalFormatting>
  <conditionalFormatting sqref="C3:S3">
    <cfRule type="cellIs" dxfId="861" priority="7" operator="equal">
      <formula>"DALA"</formula>
    </cfRule>
  </conditionalFormatting>
  <conditionalFormatting sqref="C3:S3">
    <cfRule type="cellIs" dxfId="860" priority="8" operator="equal">
      <formula>"ILAQ"</formula>
    </cfRule>
  </conditionalFormatting>
  <conditionalFormatting sqref="C3:S3">
    <cfRule type="cellIs" dxfId="859" priority="9" operator="equal">
      <formula>"PRLA"</formula>
    </cfRule>
  </conditionalFormatting>
  <conditionalFormatting sqref="C3:S3">
    <cfRule type="cellIs" dxfId="858" priority="10" operator="equal">
      <formula>"PRLU"</formula>
    </cfRule>
  </conditionalFormatting>
  <conditionalFormatting sqref="C3:S3">
    <cfRule type="cellIs" dxfId="857" priority="11" operator="equal">
      <formula>"ALPE"</formula>
    </cfRule>
  </conditionalFormatting>
  <conditionalFormatting sqref="C3:S3">
    <cfRule type="cellIs" dxfId="856" priority="12" operator="equal">
      <formula>"BRSY"</formula>
    </cfRule>
  </conditionalFormatting>
  <conditionalFormatting sqref="C3:S3">
    <cfRule type="cellIs" dxfId="855" priority="13" operator="equal">
      <formula>"THISTLE"</formula>
    </cfRule>
  </conditionalFormatting>
  <conditionalFormatting sqref="C3:S3">
    <cfRule type="cellIs" dxfId="854" priority="14" operator="equal">
      <formula>"CLVI"</formula>
    </cfRule>
  </conditionalFormatting>
  <conditionalFormatting sqref="C3:S3">
    <cfRule type="cellIs" dxfId="853" priority="15" operator="equal">
      <formula>"COML"</formula>
    </cfRule>
  </conditionalFormatting>
  <conditionalFormatting sqref="C3:S3">
    <cfRule type="cellIs" dxfId="852" priority="16" operator="equal">
      <formula>"COVU"</formula>
    </cfRule>
  </conditionalFormatting>
  <conditionalFormatting sqref="C3:S3">
    <cfRule type="cellIs" dxfId="851" priority="17" operator="equal">
      <formula>"CYSC"</formula>
    </cfRule>
  </conditionalFormatting>
  <conditionalFormatting sqref="C3:S3">
    <cfRule type="cellIs" dxfId="850" priority="18" operator="equal">
      <formula>"DISY"</formula>
    </cfRule>
  </conditionalFormatting>
  <conditionalFormatting sqref="C3:S3">
    <cfRule type="cellIs" dxfId="849" priority="19" operator="equal">
      <formula>"HEHE"</formula>
    </cfRule>
  </conditionalFormatting>
  <conditionalFormatting sqref="C3:S3">
    <cfRule type="cellIs" dxfId="848" priority="20" operator="equal">
      <formula>"HEHI"</formula>
    </cfRule>
  </conditionalFormatting>
  <conditionalFormatting sqref="C3:S3">
    <cfRule type="cellIs" dxfId="847" priority="21" operator="equal">
      <formula>"HEMA"</formula>
    </cfRule>
  </conditionalFormatting>
  <conditionalFormatting sqref="C3:S3">
    <cfRule type="cellIs" dxfId="846" priority="22" operator="equal">
      <formula>"IRPS"</formula>
    </cfRule>
  </conditionalFormatting>
  <conditionalFormatting sqref="C3:S3">
    <cfRule type="cellIs" dxfId="845" priority="23" operator="equal">
      <formula>"LYSA"</formula>
    </cfRule>
  </conditionalFormatting>
  <conditionalFormatting sqref="C3:S3">
    <cfRule type="cellIs" dxfId="844" priority="24" operator="equal">
      <formula>"PHAR"</formula>
    </cfRule>
  </conditionalFormatting>
  <conditionalFormatting sqref="C3:S3">
    <cfRule type="cellIs" dxfId="843" priority="25" operator="equal">
      <formula>"POCU"</formula>
    </cfRule>
  </conditionalFormatting>
  <conditionalFormatting sqref="C3:S3">
    <cfRule type="cellIs" dxfId="842" priority="26" operator="equal">
      <formula>"ROMU"</formula>
    </cfRule>
  </conditionalFormatting>
  <conditionalFormatting sqref="C3:S3">
    <cfRule type="cellIs" dxfId="841" priority="27" operator="equal">
      <formula>"RUAR"</formula>
    </cfRule>
  </conditionalFormatting>
  <conditionalFormatting sqref="C3:S3">
    <cfRule type="cellIs" dxfId="840" priority="28" operator="equal">
      <formula>"RULA"</formula>
    </cfRule>
  </conditionalFormatting>
  <conditionalFormatting sqref="C3:S3">
    <cfRule type="cellIs" dxfId="839" priority="29" operator="equal">
      <formula>"SODU"</formula>
    </cfRule>
  </conditionalFormatting>
  <conditionalFormatting sqref="C3:S3">
    <cfRule type="cellIs" dxfId="838" priority="30" operator="equal">
      <formula>"VIST"</formula>
    </cfRule>
  </conditionalFormatting>
  <conditionalFormatting sqref="C3:S3">
    <cfRule type="cellIs" dxfId="83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26</v>
      </c>
      <c r="E3" s="12" t="s">
        <v>147</v>
      </c>
      <c r="F3" s="13" t="s">
        <v>36</v>
      </c>
      <c r="G3" s="12" t="s">
        <v>378</v>
      </c>
      <c r="H3" s="12" t="s">
        <v>177</v>
      </c>
      <c r="I3" s="12" t="s">
        <v>47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10</v>
      </c>
      <c r="D4" s="12">
        <v>11</v>
      </c>
      <c r="E4" s="12">
        <v>1</v>
      </c>
      <c r="F4" s="12">
        <v>13</v>
      </c>
      <c r="G4" s="12">
        <v>6</v>
      </c>
      <c r="H4" s="12">
        <v>2</v>
      </c>
      <c r="I4" s="12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0.30303030303030304</v>
      </c>
      <c r="D5" s="18">
        <f t="shared" si="0"/>
        <v>0.33333333333333331</v>
      </c>
      <c r="E5" s="18">
        <f t="shared" si="0"/>
        <v>3.0303030303030304E-2</v>
      </c>
      <c r="F5" s="18">
        <f t="shared" si="0"/>
        <v>0.39393939393939392</v>
      </c>
      <c r="G5" s="18">
        <f t="shared" si="0"/>
        <v>0.18181818181818182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71</v>
      </c>
      <c r="D14" s="30" t="s">
        <v>5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28.1</v>
      </c>
      <c r="D15" s="30">
        <v>7.6</v>
      </c>
      <c r="E15" s="30">
        <v>3.4</v>
      </c>
      <c r="F15" s="30">
        <v>3.3</v>
      </c>
      <c r="G15" s="30"/>
      <c r="H15" s="30">
        <f>AVERAGE(C15:G15)</f>
        <v>10.6</v>
      </c>
      <c r="I15" s="30">
        <f>H15*H15</f>
        <v>112.36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28.6</v>
      </c>
      <c r="D16" s="30">
        <v>4.7</v>
      </c>
      <c r="E16" s="30">
        <v>7.7</v>
      </c>
      <c r="F16" s="30">
        <v>23.6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642.42428173261919</v>
      </c>
      <c r="D17" s="32">
        <f t="shared" si="2"/>
        <v>17.349445429450778</v>
      </c>
      <c r="E17" s="32">
        <f t="shared" si="2"/>
        <v>46.566257107837778</v>
      </c>
      <c r="F17" s="32">
        <f t="shared" si="2"/>
        <v>437.43536108587165</v>
      </c>
      <c r="G17" s="32">
        <f t="shared" si="2"/>
        <v>0</v>
      </c>
      <c r="H17" s="33">
        <f>AVERAGE(C17:G17)</f>
        <v>228.75506907115587</v>
      </c>
      <c r="I17" s="30">
        <f>H17*C20</f>
        <v>88684.325460480162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387.68244927020294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483.75525852182722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383</v>
      </c>
      <c r="D25" s="39" t="s">
        <v>391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2.6</v>
      </c>
      <c r="D26" s="39">
        <v>4.9000000000000004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>
        <v>9.5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12</v>
      </c>
      <c r="D28" s="39">
        <v>11.5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1.4369471999999999</v>
      </c>
      <c r="D30" s="41">
        <f t="shared" si="3"/>
        <v>2.9552953500000001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4.3922425499999997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836" priority="1" operator="equal">
      <formula>"PRAV"</formula>
    </cfRule>
  </conditionalFormatting>
  <conditionalFormatting sqref="C14:G14">
    <cfRule type="cellIs" dxfId="835" priority="2" operator="equal">
      <formula>"AEHI"</formula>
    </cfRule>
  </conditionalFormatting>
  <conditionalFormatting sqref="C14:G14">
    <cfRule type="cellIs" dxfId="834" priority="3" operator="equal">
      <formula>"CRMO"</formula>
    </cfRule>
  </conditionalFormatting>
  <conditionalFormatting sqref="C14:G14">
    <cfRule type="cellIs" dxfId="833" priority="4" operator="equal">
      <formula>"ILAQ"</formula>
    </cfRule>
  </conditionalFormatting>
  <conditionalFormatting sqref="C14:G14">
    <cfRule type="cellIs" dxfId="832" priority="5" operator="equal">
      <formula>"PRLA"</formula>
    </cfRule>
  </conditionalFormatting>
  <conditionalFormatting sqref="C14:G14">
    <cfRule type="cellIs" dxfId="831" priority="6" operator="equal">
      <formula>"SOAU"</formula>
    </cfRule>
  </conditionalFormatting>
  <conditionalFormatting sqref="C3:S3">
    <cfRule type="cellIs" dxfId="830" priority="7" operator="equal">
      <formula>"DALA"</formula>
    </cfRule>
  </conditionalFormatting>
  <conditionalFormatting sqref="C3:S3">
    <cfRule type="cellIs" dxfId="829" priority="8" operator="equal">
      <formula>"ILAQ"</formula>
    </cfRule>
  </conditionalFormatting>
  <conditionalFormatting sqref="C3:S3">
    <cfRule type="cellIs" dxfId="828" priority="9" operator="equal">
      <formula>"PRLA"</formula>
    </cfRule>
  </conditionalFormatting>
  <conditionalFormatting sqref="C3:S3">
    <cfRule type="cellIs" dxfId="827" priority="10" operator="equal">
      <formula>"PRLU"</formula>
    </cfRule>
  </conditionalFormatting>
  <conditionalFormatting sqref="C3:S3">
    <cfRule type="cellIs" dxfId="826" priority="11" operator="equal">
      <formula>"ALPE"</formula>
    </cfRule>
  </conditionalFormatting>
  <conditionalFormatting sqref="C3:S3">
    <cfRule type="cellIs" dxfId="825" priority="12" operator="equal">
      <formula>"BRSY"</formula>
    </cfRule>
  </conditionalFormatting>
  <conditionalFormatting sqref="C3:S3">
    <cfRule type="cellIs" dxfId="824" priority="13" operator="equal">
      <formula>"THISTLE"</formula>
    </cfRule>
  </conditionalFormatting>
  <conditionalFormatting sqref="C3:S3">
    <cfRule type="cellIs" dxfId="823" priority="14" operator="equal">
      <formula>"CLVI"</formula>
    </cfRule>
  </conditionalFormatting>
  <conditionalFormatting sqref="C3:S3">
    <cfRule type="cellIs" dxfId="822" priority="15" operator="equal">
      <formula>"COML"</formula>
    </cfRule>
  </conditionalFormatting>
  <conditionalFormatting sqref="C3:S3">
    <cfRule type="cellIs" dxfId="821" priority="16" operator="equal">
      <formula>"COVU"</formula>
    </cfRule>
  </conditionalFormatting>
  <conditionalFormatting sqref="C3:S3">
    <cfRule type="cellIs" dxfId="820" priority="17" operator="equal">
      <formula>"CYSC"</formula>
    </cfRule>
  </conditionalFormatting>
  <conditionalFormatting sqref="C3:S3">
    <cfRule type="cellIs" dxfId="819" priority="18" operator="equal">
      <formula>"DISY"</formula>
    </cfRule>
  </conditionalFormatting>
  <conditionalFormatting sqref="C3:S3">
    <cfRule type="cellIs" dxfId="818" priority="19" operator="equal">
      <formula>"HEHE"</formula>
    </cfRule>
  </conditionalFormatting>
  <conditionalFormatting sqref="C3:S3">
    <cfRule type="cellIs" dxfId="817" priority="20" operator="equal">
      <formula>"HEHI"</formula>
    </cfRule>
  </conditionalFormatting>
  <conditionalFormatting sqref="C3:S3">
    <cfRule type="cellIs" dxfId="816" priority="21" operator="equal">
      <formula>"HEMA"</formula>
    </cfRule>
  </conditionalFormatting>
  <conditionalFormatting sqref="C3:S3">
    <cfRule type="cellIs" dxfId="815" priority="22" operator="equal">
      <formula>"IRPS"</formula>
    </cfRule>
  </conditionalFormatting>
  <conditionalFormatting sqref="C3:S3">
    <cfRule type="cellIs" dxfId="814" priority="23" operator="equal">
      <formula>"LYSA"</formula>
    </cfRule>
  </conditionalFormatting>
  <conditionalFormatting sqref="C3:S3">
    <cfRule type="cellIs" dxfId="813" priority="24" operator="equal">
      <formula>"PHAR"</formula>
    </cfRule>
  </conditionalFormatting>
  <conditionalFormatting sqref="C3:S3">
    <cfRule type="cellIs" dxfId="812" priority="25" operator="equal">
      <formula>"POCU"</formula>
    </cfRule>
  </conditionalFormatting>
  <conditionalFormatting sqref="C3:S3">
    <cfRule type="cellIs" dxfId="811" priority="26" operator="equal">
      <formula>"ROMU"</formula>
    </cfRule>
  </conditionalFormatting>
  <conditionalFormatting sqref="C3:S3">
    <cfRule type="cellIs" dxfId="810" priority="27" operator="equal">
      <formula>"RUAR"</formula>
    </cfRule>
  </conditionalFormatting>
  <conditionalFormatting sqref="C3:S3">
    <cfRule type="cellIs" dxfId="809" priority="28" operator="equal">
      <formula>"RULA"</formula>
    </cfRule>
  </conditionalFormatting>
  <conditionalFormatting sqref="C3:S3">
    <cfRule type="cellIs" dxfId="808" priority="29" operator="equal">
      <formula>"SODU"</formula>
    </cfRule>
  </conditionalFormatting>
  <conditionalFormatting sqref="C3:S3">
    <cfRule type="cellIs" dxfId="807" priority="30" operator="equal">
      <formula>"VIST"</formula>
    </cfRule>
  </conditionalFormatting>
  <conditionalFormatting sqref="C3:S3">
    <cfRule type="cellIs" dxfId="80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27</v>
      </c>
      <c r="E3" s="12" t="s">
        <v>378</v>
      </c>
      <c r="F3" s="13" t="s">
        <v>50</v>
      </c>
      <c r="G3" s="12" t="s">
        <v>36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10</v>
      </c>
      <c r="D4" s="12">
        <v>20</v>
      </c>
      <c r="E4" s="12">
        <v>10</v>
      </c>
      <c r="F4" s="12">
        <v>12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0.30303030303030304</v>
      </c>
      <c r="D5" s="18">
        <f t="shared" si="0"/>
        <v>0.60606060606060608</v>
      </c>
      <c r="E5" s="18">
        <f t="shared" si="0"/>
        <v>0.30303030303030304</v>
      </c>
      <c r="F5" s="18">
        <f t="shared" si="0"/>
        <v>0.36363636363636365</v>
      </c>
      <c r="G5" s="18">
        <f t="shared" si="0"/>
        <v>3.0303030303030304E-2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0.36363636363636365</v>
      </c>
      <c r="G8" s="24">
        <f t="shared" si="1"/>
        <v>0.36363636363636365</v>
      </c>
      <c r="H8" s="24">
        <f t="shared" si="1"/>
        <v>0.36363636363636365</v>
      </c>
      <c r="I8" s="24">
        <f t="shared" si="1"/>
        <v>0.36363636363636365</v>
      </c>
      <c r="J8" s="24">
        <f t="shared" si="1"/>
        <v>0.36363636363636365</v>
      </c>
      <c r="K8" s="24">
        <f t="shared" si="1"/>
        <v>0.36363636363636365</v>
      </c>
      <c r="L8" s="24">
        <f t="shared" si="1"/>
        <v>0.36363636363636365</v>
      </c>
      <c r="M8" s="24">
        <f t="shared" si="1"/>
        <v>0.36363636363636365</v>
      </c>
      <c r="N8" s="24">
        <f t="shared" si="1"/>
        <v>0.36363636363636365</v>
      </c>
      <c r="O8" s="24">
        <f t="shared" si="1"/>
        <v>0.36363636363636365</v>
      </c>
      <c r="P8" s="24">
        <f t="shared" si="1"/>
        <v>0.36363636363636365</v>
      </c>
      <c r="Q8" s="24">
        <f t="shared" si="1"/>
        <v>0.36363636363636365</v>
      </c>
      <c r="R8" s="24">
        <f t="shared" si="1"/>
        <v>0.36363636363636365</v>
      </c>
      <c r="S8" s="24">
        <f t="shared" si="1"/>
        <v>0.36363636363636365</v>
      </c>
      <c r="W8" s="4"/>
    </row>
    <row r="9" spans="1:23" ht="13" x14ac:dyDescent="0.15">
      <c r="A9" s="6"/>
      <c r="B9" s="22" t="s">
        <v>313</v>
      </c>
      <c r="C9" s="24">
        <f>S8</f>
        <v>0.36363636363636365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15</v>
      </c>
      <c r="D14" s="30" t="s">
        <v>15</v>
      </c>
      <c r="E14" s="30" t="s">
        <v>71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21.2</v>
      </c>
      <c r="D15" s="30">
        <v>23.4</v>
      </c>
      <c r="E15" s="30">
        <v>38.1</v>
      </c>
      <c r="F15" s="30">
        <v>21.8</v>
      </c>
      <c r="G15" s="30"/>
      <c r="H15" s="30">
        <f>AVERAGE(C15:G15)</f>
        <v>26.124999999999996</v>
      </c>
      <c r="I15" s="30">
        <f>H15*H15</f>
        <v>682.51562499999977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7.3</v>
      </c>
      <c r="D16" s="30">
        <v>7.6</v>
      </c>
      <c r="E16" s="30">
        <v>15.9</v>
      </c>
      <c r="F16" s="30">
        <v>5.2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41.853868127452778</v>
      </c>
      <c r="D17" s="32">
        <f t="shared" si="2"/>
        <v>45.364597917839596</v>
      </c>
      <c r="E17" s="32">
        <f t="shared" si="2"/>
        <v>198.55650968852197</v>
      </c>
      <c r="F17" s="32">
        <f t="shared" si="2"/>
        <v>21.237166338268402</v>
      </c>
      <c r="G17" s="32">
        <f t="shared" si="2"/>
        <v>0</v>
      </c>
      <c r="H17" s="33">
        <f>AVERAGE(C17:G17)</f>
        <v>61.402428414416555</v>
      </c>
      <c r="I17" s="30">
        <f>H17*C20</f>
        <v>3918.8696694408809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63.822714681440466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21.376650272866119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391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7.8</v>
      </c>
      <c r="D26" s="39">
        <v>11.9</v>
      </c>
      <c r="E26" s="39">
        <v>12.3</v>
      </c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5</v>
      </c>
      <c r="D27" s="39">
        <v>6</v>
      </c>
      <c r="E27" s="39">
        <v>6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7</v>
      </c>
      <c r="D28" s="39">
        <v>11</v>
      </c>
      <c r="E28" s="39">
        <v>8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2</v>
      </c>
      <c r="E29" s="39">
        <v>4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1.5456635999999999</v>
      </c>
      <c r="D30" s="41">
        <f t="shared" si="3"/>
        <v>4.8244265999999998</v>
      </c>
      <c r="E30" s="41">
        <f t="shared" si="3"/>
        <v>3.3094872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9.6795773999999994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805" priority="1" operator="equal">
      <formula>"PRAV"</formula>
    </cfRule>
  </conditionalFormatting>
  <conditionalFormatting sqref="C14:G14">
    <cfRule type="cellIs" dxfId="804" priority="2" operator="equal">
      <formula>"AEHI"</formula>
    </cfRule>
  </conditionalFormatting>
  <conditionalFormatting sqref="C14:G14">
    <cfRule type="cellIs" dxfId="803" priority="3" operator="equal">
      <formula>"CRMO"</formula>
    </cfRule>
  </conditionalFormatting>
  <conditionalFormatting sqref="C14:G14">
    <cfRule type="cellIs" dxfId="802" priority="4" operator="equal">
      <formula>"ILAQ"</formula>
    </cfRule>
  </conditionalFormatting>
  <conditionalFormatting sqref="C14:G14">
    <cfRule type="cellIs" dxfId="801" priority="5" operator="equal">
      <formula>"PRLA"</formula>
    </cfRule>
  </conditionalFormatting>
  <conditionalFormatting sqref="C14:G14">
    <cfRule type="cellIs" dxfId="800" priority="6" operator="equal">
      <formula>"SOAU"</formula>
    </cfRule>
  </conditionalFormatting>
  <conditionalFormatting sqref="C3:S3">
    <cfRule type="cellIs" dxfId="799" priority="7" operator="equal">
      <formula>"DALA"</formula>
    </cfRule>
  </conditionalFormatting>
  <conditionalFormatting sqref="C3:S3">
    <cfRule type="cellIs" dxfId="798" priority="8" operator="equal">
      <formula>"ILAQ"</formula>
    </cfRule>
  </conditionalFormatting>
  <conditionalFormatting sqref="C3:S3">
    <cfRule type="cellIs" dxfId="797" priority="9" operator="equal">
      <formula>"PRLA"</formula>
    </cfRule>
  </conditionalFormatting>
  <conditionalFormatting sqref="C3:S3">
    <cfRule type="cellIs" dxfId="796" priority="10" operator="equal">
      <formula>"PRLU"</formula>
    </cfRule>
  </conditionalFormatting>
  <conditionalFormatting sqref="C3:S3">
    <cfRule type="cellIs" dxfId="795" priority="11" operator="equal">
      <formula>"ALPE"</formula>
    </cfRule>
  </conditionalFormatting>
  <conditionalFormatting sqref="C3:S3">
    <cfRule type="cellIs" dxfId="794" priority="12" operator="equal">
      <formula>"BRSY"</formula>
    </cfRule>
  </conditionalFormatting>
  <conditionalFormatting sqref="C3:S3">
    <cfRule type="cellIs" dxfId="793" priority="13" operator="equal">
      <formula>"THISTLE"</formula>
    </cfRule>
  </conditionalFormatting>
  <conditionalFormatting sqref="C3:S3">
    <cfRule type="cellIs" dxfId="792" priority="14" operator="equal">
      <formula>"CLVI"</formula>
    </cfRule>
  </conditionalFormatting>
  <conditionalFormatting sqref="C3:S3">
    <cfRule type="cellIs" dxfId="791" priority="15" operator="equal">
      <formula>"COML"</formula>
    </cfRule>
  </conditionalFormatting>
  <conditionalFormatting sqref="C3:S3">
    <cfRule type="cellIs" dxfId="790" priority="16" operator="equal">
      <formula>"COVU"</formula>
    </cfRule>
  </conditionalFormatting>
  <conditionalFormatting sqref="C3:S3">
    <cfRule type="cellIs" dxfId="789" priority="17" operator="equal">
      <formula>"CYSC"</formula>
    </cfRule>
  </conditionalFormatting>
  <conditionalFormatting sqref="C3:S3">
    <cfRule type="cellIs" dxfId="788" priority="18" operator="equal">
      <formula>"DISY"</formula>
    </cfRule>
  </conditionalFormatting>
  <conditionalFormatting sqref="C3:S3">
    <cfRule type="cellIs" dxfId="787" priority="19" operator="equal">
      <formula>"HEHE"</formula>
    </cfRule>
  </conditionalFormatting>
  <conditionalFormatting sqref="C3:S3">
    <cfRule type="cellIs" dxfId="786" priority="20" operator="equal">
      <formula>"HEHI"</formula>
    </cfRule>
  </conditionalFormatting>
  <conditionalFormatting sqref="C3:S3">
    <cfRule type="cellIs" dxfId="785" priority="21" operator="equal">
      <formula>"HEMA"</formula>
    </cfRule>
  </conditionalFormatting>
  <conditionalFormatting sqref="C3:S3">
    <cfRule type="cellIs" dxfId="784" priority="22" operator="equal">
      <formula>"IRPS"</formula>
    </cfRule>
  </conditionalFormatting>
  <conditionalFormatting sqref="C3:S3">
    <cfRule type="cellIs" dxfId="783" priority="23" operator="equal">
      <formula>"LYSA"</formula>
    </cfRule>
  </conditionalFormatting>
  <conditionalFormatting sqref="C3:S3">
    <cfRule type="cellIs" dxfId="782" priority="24" operator="equal">
      <formula>"PHAR"</formula>
    </cfRule>
  </conditionalFormatting>
  <conditionalFormatting sqref="C3:S3">
    <cfRule type="cellIs" dxfId="781" priority="25" operator="equal">
      <formula>"POCU"</formula>
    </cfRule>
  </conditionalFormatting>
  <conditionalFormatting sqref="C3:S3">
    <cfRule type="cellIs" dxfId="780" priority="26" operator="equal">
      <formula>"ROMU"</formula>
    </cfRule>
  </conditionalFormatting>
  <conditionalFormatting sqref="C3:S3">
    <cfRule type="cellIs" dxfId="779" priority="27" operator="equal">
      <formula>"RUAR"</formula>
    </cfRule>
  </conditionalFormatting>
  <conditionalFormatting sqref="C3:S3">
    <cfRule type="cellIs" dxfId="778" priority="28" operator="equal">
      <formula>"RULA"</formula>
    </cfRule>
  </conditionalFormatting>
  <conditionalFormatting sqref="C3:S3">
    <cfRule type="cellIs" dxfId="777" priority="29" operator="equal">
      <formula>"SODU"</formula>
    </cfRule>
  </conditionalFormatting>
  <conditionalFormatting sqref="C3:S3">
    <cfRule type="cellIs" dxfId="776" priority="30" operator="equal">
      <formula>"VIST"</formula>
    </cfRule>
  </conditionalFormatting>
  <conditionalFormatting sqref="C3:S3">
    <cfRule type="cellIs" dxfId="77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5</v>
      </c>
      <c r="E3" s="15" t="s">
        <v>366</v>
      </c>
      <c r="F3" s="45" t="s">
        <v>378</v>
      </c>
      <c r="G3" s="15" t="s">
        <v>392</v>
      </c>
      <c r="H3" s="12" t="s">
        <v>71</v>
      </c>
      <c r="I3" s="15" t="s">
        <v>393</v>
      </c>
      <c r="J3" s="12" t="s">
        <v>105</v>
      </c>
      <c r="K3" s="12" t="s">
        <v>26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18</v>
      </c>
      <c r="D4" s="12">
        <v>1</v>
      </c>
      <c r="E4" s="12">
        <v>1</v>
      </c>
      <c r="F4" s="12">
        <v>9</v>
      </c>
      <c r="G4" s="12">
        <v>1</v>
      </c>
      <c r="H4" s="12">
        <v>3</v>
      </c>
      <c r="I4" s="12">
        <v>3</v>
      </c>
      <c r="J4" s="12">
        <v>2</v>
      </c>
      <c r="K4" s="12">
        <v>1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0.54545454545454541</v>
      </c>
      <c r="D5" s="18">
        <f t="shared" si="0"/>
        <v>3.0303030303030304E-2</v>
      </c>
      <c r="E5" s="18">
        <f t="shared" si="0"/>
        <v>3.0303030303030304E-2</v>
      </c>
      <c r="F5" s="18">
        <f t="shared" si="0"/>
        <v>0.27272727272727271</v>
      </c>
      <c r="G5" s="18">
        <f t="shared" si="0"/>
        <v>3.0303030303030304E-2</v>
      </c>
      <c r="H5" s="18">
        <f t="shared" si="0"/>
        <v>9.0909090909090912E-2</v>
      </c>
      <c r="I5" s="18">
        <f t="shared" si="0"/>
        <v>9.0909090909090912E-2</v>
      </c>
      <c r="J5" s="18">
        <f t="shared" si="0"/>
        <v>6.0606060606060608E-2</v>
      </c>
      <c r="K5" s="18">
        <f t="shared" si="0"/>
        <v>3.0303030303030304E-2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56</v>
      </c>
      <c r="E14" s="30" t="s">
        <v>15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4.3</v>
      </c>
      <c r="D15" s="30">
        <v>14.7</v>
      </c>
      <c r="E15" s="30">
        <v>28.6</v>
      </c>
      <c r="F15" s="30">
        <v>16.2</v>
      </c>
      <c r="G15" s="30"/>
      <c r="H15" s="30">
        <f>AVERAGE(C15:G15)</f>
        <v>15.95</v>
      </c>
      <c r="I15" s="30">
        <f>H15*H15</f>
        <v>254.40249999999997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40.9</v>
      </c>
      <c r="D16" s="30">
        <v>25.5</v>
      </c>
      <c r="E16" s="30">
        <v>6.2</v>
      </c>
      <c r="F16" s="30">
        <v>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1313.821901712972</v>
      </c>
      <c r="D17" s="32">
        <f t="shared" si="2"/>
        <v>510.70515574922439</v>
      </c>
      <c r="E17" s="32">
        <f t="shared" si="2"/>
        <v>30.190705400999903</v>
      </c>
      <c r="F17" s="32">
        <f t="shared" si="2"/>
        <v>28.27433388231</v>
      </c>
      <c r="G17" s="32">
        <f t="shared" si="2"/>
        <v>0</v>
      </c>
      <c r="H17" s="33">
        <f>AVERAGE(C17:G17)</f>
        <v>376.59841934910122</v>
      </c>
      <c r="I17" s="30">
        <f>H17*C20</f>
        <v>64482.963598419243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171.22473246135556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351.74166983665731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394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7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15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5.2049339999999997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5.2049339999999997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3" ht="13" x14ac:dyDescent="0.15">
      <c r="B36" s="15" t="s">
        <v>395</v>
      </c>
      <c r="C36" s="46"/>
    </row>
    <row r="37" spans="1:23" ht="13" x14ac:dyDescent="0.15">
      <c r="A37" s="1"/>
    </row>
  </sheetData>
  <conditionalFormatting sqref="C14:G14">
    <cfRule type="cellIs" dxfId="774" priority="1" operator="equal">
      <formula>"PRAV"</formula>
    </cfRule>
  </conditionalFormatting>
  <conditionalFormatting sqref="C14:G14">
    <cfRule type="cellIs" dxfId="773" priority="2" operator="equal">
      <formula>"AEHI"</formula>
    </cfRule>
  </conditionalFormatting>
  <conditionalFormatting sqref="C14:G14">
    <cfRule type="cellIs" dxfId="772" priority="3" operator="equal">
      <formula>"CRMO"</formula>
    </cfRule>
  </conditionalFormatting>
  <conditionalFormatting sqref="C14:G14">
    <cfRule type="cellIs" dxfId="771" priority="4" operator="equal">
      <formula>"ILAQ"</formula>
    </cfRule>
  </conditionalFormatting>
  <conditionalFormatting sqref="C14:G14">
    <cfRule type="cellIs" dxfId="770" priority="5" operator="equal">
      <formula>"PRLA"</formula>
    </cfRule>
  </conditionalFormatting>
  <conditionalFormatting sqref="C14:G14">
    <cfRule type="cellIs" dxfId="769" priority="6" operator="equal">
      <formula>"SOAU"</formula>
    </cfRule>
  </conditionalFormatting>
  <conditionalFormatting sqref="C3:S3">
    <cfRule type="cellIs" dxfId="768" priority="7" operator="equal">
      <formula>"DALA"</formula>
    </cfRule>
  </conditionalFormatting>
  <conditionalFormatting sqref="C3:S3">
    <cfRule type="cellIs" dxfId="767" priority="8" operator="equal">
      <formula>"ILAQ"</formula>
    </cfRule>
  </conditionalFormatting>
  <conditionalFormatting sqref="C3:S3">
    <cfRule type="cellIs" dxfId="766" priority="9" operator="equal">
      <formula>"PRLA"</formula>
    </cfRule>
  </conditionalFormatting>
  <conditionalFormatting sqref="C3:S3">
    <cfRule type="cellIs" dxfId="765" priority="10" operator="equal">
      <formula>"PRLU"</formula>
    </cfRule>
  </conditionalFormatting>
  <conditionalFormatting sqref="C3:S3">
    <cfRule type="cellIs" dxfId="764" priority="11" operator="equal">
      <formula>"ALPE"</formula>
    </cfRule>
  </conditionalFormatting>
  <conditionalFormatting sqref="C3:S3">
    <cfRule type="cellIs" dxfId="763" priority="12" operator="equal">
      <formula>"BRSY"</formula>
    </cfRule>
  </conditionalFormatting>
  <conditionalFormatting sqref="C3:S3">
    <cfRule type="cellIs" dxfId="762" priority="13" operator="equal">
      <formula>"THISTLE"</formula>
    </cfRule>
  </conditionalFormatting>
  <conditionalFormatting sqref="C3:S3">
    <cfRule type="cellIs" dxfId="761" priority="14" operator="equal">
      <formula>"CLVI"</formula>
    </cfRule>
  </conditionalFormatting>
  <conditionalFormatting sqref="C3:S3">
    <cfRule type="cellIs" dxfId="760" priority="15" operator="equal">
      <formula>"COML"</formula>
    </cfRule>
  </conditionalFormatting>
  <conditionalFormatting sqref="C3:S3">
    <cfRule type="cellIs" dxfId="759" priority="16" operator="equal">
      <formula>"COVU"</formula>
    </cfRule>
  </conditionalFormatting>
  <conditionalFormatting sqref="C3:S3">
    <cfRule type="cellIs" dxfId="758" priority="17" operator="equal">
      <formula>"CYSC"</formula>
    </cfRule>
  </conditionalFormatting>
  <conditionalFormatting sqref="C3:S3">
    <cfRule type="cellIs" dxfId="757" priority="18" operator="equal">
      <formula>"DISY"</formula>
    </cfRule>
  </conditionalFormatting>
  <conditionalFormatting sqref="C3:S3">
    <cfRule type="cellIs" dxfId="756" priority="19" operator="equal">
      <formula>"HEHE"</formula>
    </cfRule>
  </conditionalFormatting>
  <conditionalFormatting sqref="C3:S3">
    <cfRule type="cellIs" dxfId="755" priority="20" operator="equal">
      <formula>"HEHI"</formula>
    </cfRule>
  </conditionalFormatting>
  <conditionalFormatting sqref="C3:S3">
    <cfRule type="cellIs" dxfId="754" priority="21" operator="equal">
      <formula>"HEMA"</formula>
    </cfRule>
  </conditionalFormatting>
  <conditionalFormatting sqref="C3:S3">
    <cfRule type="cellIs" dxfId="753" priority="22" operator="equal">
      <formula>"IRPS"</formula>
    </cfRule>
  </conditionalFormatting>
  <conditionalFormatting sqref="C3:S3">
    <cfRule type="cellIs" dxfId="752" priority="23" operator="equal">
      <formula>"LYSA"</formula>
    </cfRule>
  </conditionalFormatting>
  <conditionalFormatting sqref="C3:S3">
    <cfRule type="cellIs" dxfId="751" priority="24" operator="equal">
      <formula>"PHAR"</formula>
    </cfRule>
  </conditionalFormatting>
  <conditionalFormatting sqref="C3:S3">
    <cfRule type="cellIs" dxfId="750" priority="25" operator="equal">
      <formula>"POCU"</formula>
    </cfRule>
  </conditionalFormatting>
  <conditionalFormatting sqref="C3:S3">
    <cfRule type="cellIs" dxfId="749" priority="26" operator="equal">
      <formula>"ROMU"</formula>
    </cfRule>
  </conditionalFormatting>
  <conditionalFormatting sqref="C3:S3">
    <cfRule type="cellIs" dxfId="748" priority="27" operator="equal">
      <formula>"RUAR"</formula>
    </cfRule>
  </conditionalFormatting>
  <conditionalFormatting sqref="C3:S3">
    <cfRule type="cellIs" dxfId="747" priority="28" operator="equal">
      <formula>"RULA"</formula>
    </cfRule>
  </conditionalFormatting>
  <conditionalFormatting sqref="C3:S3">
    <cfRule type="cellIs" dxfId="746" priority="29" operator="equal">
      <formula>"SODU"</formula>
    </cfRule>
  </conditionalFormatting>
  <conditionalFormatting sqref="C3:S3">
    <cfRule type="cellIs" dxfId="745" priority="30" operator="equal">
      <formula>"VIST"</formula>
    </cfRule>
  </conditionalFormatting>
  <conditionalFormatting sqref="C3:S3">
    <cfRule type="cellIs" dxfId="74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382</v>
      </c>
      <c r="E3" s="12" t="s">
        <v>123</v>
      </c>
      <c r="F3" s="13" t="s">
        <v>36</v>
      </c>
      <c r="G3" s="12" t="s">
        <v>366</v>
      </c>
      <c r="H3" s="12" t="s">
        <v>292</v>
      </c>
      <c r="I3" s="12" t="s">
        <v>65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4</v>
      </c>
      <c r="D4" s="12">
        <v>2</v>
      </c>
      <c r="E4" s="12">
        <v>6</v>
      </c>
      <c r="F4" s="12">
        <v>5</v>
      </c>
      <c r="G4" s="12">
        <v>6</v>
      </c>
      <c r="H4" s="12">
        <v>1</v>
      </c>
      <c r="I4" s="12">
        <v>7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0.12121212121212122</v>
      </c>
      <c r="D5" s="18">
        <f t="shared" si="0"/>
        <v>6.0606060606060608E-2</v>
      </c>
      <c r="E5" s="18">
        <f t="shared" si="0"/>
        <v>0.18181818181818182</v>
      </c>
      <c r="F5" s="18">
        <f t="shared" si="0"/>
        <v>0.15151515151515152</v>
      </c>
      <c r="G5" s="18">
        <f t="shared" si="0"/>
        <v>0.18181818181818182</v>
      </c>
      <c r="H5" s="18">
        <f t="shared" si="0"/>
        <v>3.0303030303030304E-2</v>
      </c>
      <c r="I5" s="18">
        <f t="shared" si="0"/>
        <v>0.21212121212121213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71</v>
      </c>
      <c r="E14" s="30" t="s">
        <v>15</v>
      </c>
      <c r="F14" s="30" t="s">
        <v>15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11.2</v>
      </c>
      <c r="D15" s="30">
        <v>58.8</v>
      </c>
      <c r="E15" s="30">
        <v>40.9</v>
      </c>
      <c r="F15" s="30">
        <v>33.200000000000003</v>
      </c>
      <c r="G15" s="30"/>
      <c r="H15" s="30">
        <f>AVERAGE(C15:G15)</f>
        <v>36.025000000000006</v>
      </c>
      <c r="I15" s="30">
        <f>H15*H15</f>
        <v>1297.8006250000003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4.5</v>
      </c>
      <c r="D16" s="30">
        <v>26.6</v>
      </c>
      <c r="E16" s="30">
        <v>12.7</v>
      </c>
      <c r="F16" s="30">
        <v>5.7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15.904312808799375</v>
      </c>
      <c r="D17" s="32">
        <f t="shared" si="2"/>
        <v>555.71632449353513</v>
      </c>
      <c r="E17" s="32">
        <f t="shared" si="2"/>
        <v>126.67686977438277</v>
      </c>
      <c r="F17" s="32">
        <f t="shared" si="2"/>
        <v>25.517586328784777</v>
      </c>
      <c r="G17" s="32">
        <f t="shared" si="2"/>
        <v>0</v>
      </c>
      <c r="H17" s="33">
        <f>AVERAGE(C17:G17)</f>
        <v>144.76301868110039</v>
      </c>
      <c r="I17" s="30">
        <f>H17*C20</f>
        <v>4858.895097040604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33.564477594545764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26.504300975337088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743" priority="1" operator="equal">
      <formula>"PRAV"</formula>
    </cfRule>
  </conditionalFormatting>
  <conditionalFormatting sqref="C14:G14">
    <cfRule type="cellIs" dxfId="742" priority="2" operator="equal">
      <formula>"AEHI"</formula>
    </cfRule>
  </conditionalFormatting>
  <conditionalFormatting sqref="C14:G14">
    <cfRule type="cellIs" dxfId="741" priority="3" operator="equal">
      <formula>"CRMO"</formula>
    </cfRule>
  </conditionalFormatting>
  <conditionalFormatting sqref="C14:G14">
    <cfRule type="cellIs" dxfId="740" priority="4" operator="equal">
      <formula>"ILAQ"</formula>
    </cfRule>
  </conditionalFormatting>
  <conditionalFormatting sqref="C14:G14">
    <cfRule type="cellIs" dxfId="739" priority="5" operator="equal">
      <formula>"PRLA"</formula>
    </cfRule>
  </conditionalFormatting>
  <conditionalFormatting sqref="C14:G14">
    <cfRule type="cellIs" dxfId="738" priority="6" operator="equal">
      <formula>"SOAU"</formula>
    </cfRule>
  </conditionalFormatting>
  <conditionalFormatting sqref="C3:S3">
    <cfRule type="cellIs" dxfId="737" priority="7" operator="equal">
      <formula>"DALA"</formula>
    </cfRule>
  </conditionalFormatting>
  <conditionalFormatting sqref="C3:S3">
    <cfRule type="cellIs" dxfId="736" priority="8" operator="equal">
      <formula>"ILAQ"</formula>
    </cfRule>
  </conditionalFormatting>
  <conditionalFormatting sqref="C3:S3">
    <cfRule type="cellIs" dxfId="735" priority="9" operator="equal">
      <formula>"PRLA"</formula>
    </cfRule>
  </conditionalFormatting>
  <conditionalFormatting sqref="C3:S3">
    <cfRule type="cellIs" dxfId="734" priority="10" operator="equal">
      <formula>"PRLU"</formula>
    </cfRule>
  </conditionalFormatting>
  <conditionalFormatting sqref="C3:S3">
    <cfRule type="cellIs" dxfId="733" priority="11" operator="equal">
      <formula>"ALPE"</formula>
    </cfRule>
  </conditionalFormatting>
  <conditionalFormatting sqref="C3:S3">
    <cfRule type="cellIs" dxfId="732" priority="12" operator="equal">
      <formula>"BRSY"</formula>
    </cfRule>
  </conditionalFormatting>
  <conditionalFormatting sqref="C3:S3">
    <cfRule type="cellIs" dxfId="731" priority="13" operator="equal">
      <formula>"THISTLE"</formula>
    </cfRule>
  </conditionalFormatting>
  <conditionalFormatting sqref="C3:S3">
    <cfRule type="cellIs" dxfId="730" priority="14" operator="equal">
      <formula>"CLVI"</formula>
    </cfRule>
  </conditionalFormatting>
  <conditionalFormatting sqref="C3:S3">
    <cfRule type="cellIs" dxfId="729" priority="15" operator="equal">
      <formula>"COML"</formula>
    </cfRule>
  </conditionalFormatting>
  <conditionalFormatting sqref="C3:S3">
    <cfRule type="cellIs" dxfId="728" priority="16" operator="equal">
      <formula>"COVU"</formula>
    </cfRule>
  </conditionalFormatting>
  <conditionalFormatting sqref="C3:S3">
    <cfRule type="cellIs" dxfId="727" priority="17" operator="equal">
      <formula>"CYSC"</formula>
    </cfRule>
  </conditionalFormatting>
  <conditionalFormatting sqref="C3:S3">
    <cfRule type="cellIs" dxfId="726" priority="18" operator="equal">
      <formula>"DISY"</formula>
    </cfRule>
  </conditionalFormatting>
  <conditionalFormatting sqref="C3:S3">
    <cfRule type="cellIs" dxfId="725" priority="19" operator="equal">
      <formula>"HEHE"</formula>
    </cfRule>
  </conditionalFormatting>
  <conditionalFormatting sqref="C3:S3">
    <cfRule type="cellIs" dxfId="724" priority="20" operator="equal">
      <formula>"HEHI"</formula>
    </cfRule>
  </conditionalFormatting>
  <conditionalFormatting sqref="C3:S3">
    <cfRule type="cellIs" dxfId="723" priority="21" operator="equal">
      <formula>"HEMA"</formula>
    </cfRule>
  </conditionalFormatting>
  <conditionalFormatting sqref="C3:S3">
    <cfRule type="cellIs" dxfId="722" priority="22" operator="equal">
      <formula>"IRPS"</formula>
    </cfRule>
  </conditionalFormatting>
  <conditionalFormatting sqref="C3:S3">
    <cfRule type="cellIs" dxfId="721" priority="23" operator="equal">
      <formula>"LYSA"</formula>
    </cfRule>
  </conditionalFormatting>
  <conditionalFormatting sqref="C3:S3">
    <cfRule type="cellIs" dxfId="720" priority="24" operator="equal">
      <formula>"PHAR"</formula>
    </cfRule>
  </conditionalFormatting>
  <conditionalFormatting sqref="C3:S3">
    <cfRule type="cellIs" dxfId="719" priority="25" operator="equal">
      <formula>"POCU"</formula>
    </cfRule>
  </conditionalFormatting>
  <conditionalFormatting sqref="C3:S3">
    <cfRule type="cellIs" dxfId="718" priority="26" operator="equal">
      <formula>"ROMU"</formula>
    </cfRule>
  </conditionalFormatting>
  <conditionalFormatting sqref="C3:S3">
    <cfRule type="cellIs" dxfId="717" priority="27" operator="equal">
      <formula>"RUAR"</formula>
    </cfRule>
  </conditionalFormatting>
  <conditionalFormatting sqref="C3:S3">
    <cfRule type="cellIs" dxfId="716" priority="28" operator="equal">
      <formula>"RULA"</formula>
    </cfRule>
  </conditionalFormatting>
  <conditionalFormatting sqref="C3:S3">
    <cfRule type="cellIs" dxfId="715" priority="29" operator="equal">
      <formula>"SODU"</formula>
    </cfRule>
  </conditionalFormatting>
  <conditionalFormatting sqref="C3:S3">
    <cfRule type="cellIs" dxfId="714" priority="30" operator="equal">
      <formula>"VIST"</formula>
    </cfRule>
  </conditionalFormatting>
  <conditionalFormatting sqref="C3:S3">
    <cfRule type="cellIs" dxfId="71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>
      <selection activeCell="H5" sqref="H5"/>
    </sheetView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36</v>
      </c>
      <c r="E3" s="12" t="s">
        <v>292</v>
      </c>
      <c r="F3" s="13" t="s">
        <v>366</v>
      </c>
      <c r="G3" s="12" t="s">
        <v>71</v>
      </c>
      <c r="H3" s="12" t="s">
        <v>27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29</v>
      </c>
      <c r="D4" s="12">
        <v>17</v>
      </c>
      <c r="E4" s="12">
        <v>7</v>
      </c>
      <c r="F4" s="12">
        <v>1</v>
      </c>
      <c r="G4" s="12">
        <v>1</v>
      </c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0.87878787878787878</v>
      </c>
      <c r="D5" s="18">
        <f t="shared" si="0"/>
        <v>0.51515151515151514</v>
      </c>
      <c r="E5" s="18">
        <f t="shared" si="0"/>
        <v>0.21212121212121213</v>
      </c>
      <c r="F5" s="18">
        <f t="shared" si="0"/>
        <v>3.0303030303030304E-2</v>
      </c>
      <c r="G5" s="18">
        <f t="shared" si="0"/>
        <v>3.0303030303030304E-2</v>
      </c>
      <c r="H5" s="18">
        <f t="shared" si="0"/>
        <v>3.0303030303030304E-2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0.87878787878787878</v>
      </c>
      <c r="D8" s="24">
        <f t="shared" si="1"/>
        <v>0.87878787878787878</v>
      </c>
      <c r="E8" s="24">
        <f t="shared" si="1"/>
        <v>0.87878787878787878</v>
      </c>
      <c r="F8" s="24">
        <f t="shared" si="1"/>
        <v>0.87878787878787878</v>
      </c>
      <c r="G8" s="24">
        <f t="shared" si="1"/>
        <v>0.87878787878787878</v>
      </c>
      <c r="H8" s="24">
        <f t="shared" si="1"/>
        <v>0.87878787878787878</v>
      </c>
      <c r="I8" s="24">
        <f t="shared" si="1"/>
        <v>0.87878787878787878</v>
      </c>
      <c r="J8" s="24">
        <f t="shared" si="1"/>
        <v>0.87878787878787878</v>
      </c>
      <c r="K8" s="24">
        <f t="shared" si="1"/>
        <v>0.87878787878787878</v>
      </c>
      <c r="L8" s="24">
        <f t="shared" si="1"/>
        <v>0.87878787878787878</v>
      </c>
      <c r="M8" s="24">
        <f t="shared" si="1"/>
        <v>0.87878787878787878</v>
      </c>
      <c r="N8" s="24">
        <f t="shared" si="1"/>
        <v>0.87878787878787878</v>
      </c>
      <c r="O8" s="24">
        <f t="shared" si="1"/>
        <v>0.87878787878787878</v>
      </c>
      <c r="P8" s="24">
        <f t="shared" si="1"/>
        <v>0.87878787878787878</v>
      </c>
      <c r="Q8" s="24">
        <f t="shared" si="1"/>
        <v>0.87878787878787878</v>
      </c>
      <c r="R8" s="24">
        <f t="shared" si="1"/>
        <v>0.87878787878787878</v>
      </c>
      <c r="S8" s="24">
        <f t="shared" si="1"/>
        <v>0.87878787878787878</v>
      </c>
      <c r="W8" s="4"/>
    </row>
    <row r="9" spans="1:23" ht="13" x14ac:dyDescent="0.15">
      <c r="A9" s="6"/>
      <c r="B9" s="22" t="s">
        <v>313</v>
      </c>
      <c r="C9" s="24">
        <f>S8</f>
        <v>0.87878787878787878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71</v>
      </c>
      <c r="D14" s="30" t="s">
        <v>8</v>
      </c>
      <c r="E14" s="30" t="s">
        <v>8</v>
      </c>
      <c r="F14" s="15" t="s">
        <v>11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17.8</v>
      </c>
      <c r="D15" s="30">
        <v>7.8</v>
      </c>
      <c r="E15" s="30">
        <v>40</v>
      </c>
      <c r="F15" s="30">
        <v>4.8</v>
      </c>
      <c r="G15" s="30"/>
      <c r="H15" s="30">
        <f>AVERAGE(C15:G15)</f>
        <v>17.599999999999998</v>
      </c>
      <c r="I15" s="30">
        <f>H15*H15</f>
        <v>309.75999999999993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7.1</v>
      </c>
      <c r="D16" s="30">
        <v>49.7</v>
      </c>
      <c r="E16" s="30">
        <v>28.5</v>
      </c>
      <c r="F16" s="30">
        <v>5.2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39.591921416867976</v>
      </c>
      <c r="D17" s="32">
        <f t="shared" si="2"/>
        <v>1940.0041494265308</v>
      </c>
      <c r="E17" s="32">
        <f t="shared" si="2"/>
        <v>637.93965821961933</v>
      </c>
      <c r="F17" s="32">
        <f t="shared" si="2"/>
        <v>21.237166338268402</v>
      </c>
      <c r="G17" s="32">
        <f t="shared" si="2"/>
        <v>0</v>
      </c>
      <c r="H17" s="33">
        <f>AVERAGE(C17:G17)</f>
        <v>527.75457908025726</v>
      </c>
      <c r="I17" s="30">
        <f>H17*C20</f>
        <v>74215.487683161191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140.62500000000003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404.83064221410768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828" priority="1" operator="equal">
      <formula>"PRAV"</formula>
    </cfRule>
  </conditionalFormatting>
  <conditionalFormatting sqref="C14:G14">
    <cfRule type="cellIs" dxfId="1827" priority="2" operator="equal">
      <formula>"AEHI"</formula>
    </cfRule>
  </conditionalFormatting>
  <conditionalFormatting sqref="C14:G14">
    <cfRule type="cellIs" dxfId="1826" priority="3" operator="equal">
      <formula>"CRMO"</formula>
    </cfRule>
  </conditionalFormatting>
  <conditionalFormatting sqref="C14:G14">
    <cfRule type="cellIs" dxfId="1825" priority="4" operator="equal">
      <formula>"ILAQ"</formula>
    </cfRule>
  </conditionalFormatting>
  <conditionalFormatting sqref="C14:G14">
    <cfRule type="cellIs" dxfId="1824" priority="5" operator="equal">
      <formula>"PRLA"</formula>
    </cfRule>
  </conditionalFormatting>
  <conditionalFormatting sqref="C14:G14">
    <cfRule type="cellIs" dxfId="1823" priority="6" operator="equal">
      <formula>"SOAU"</formula>
    </cfRule>
  </conditionalFormatting>
  <conditionalFormatting sqref="C3:S3">
    <cfRule type="cellIs" dxfId="1822" priority="7" operator="equal">
      <formula>"DALA"</formula>
    </cfRule>
  </conditionalFormatting>
  <conditionalFormatting sqref="C3:S3">
    <cfRule type="cellIs" dxfId="1821" priority="8" operator="equal">
      <formula>"ILAQ"</formula>
    </cfRule>
  </conditionalFormatting>
  <conditionalFormatting sqref="C3:S3">
    <cfRule type="cellIs" dxfId="1820" priority="9" operator="equal">
      <formula>"PRLA"</formula>
    </cfRule>
  </conditionalFormatting>
  <conditionalFormatting sqref="C3:S3">
    <cfRule type="cellIs" dxfId="1819" priority="10" operator="equal">
      <formula>"PRLU"</formula>
    </cfRule>
  </conditionalFormatting>
  <conditionalFormatting sqref="C3:S3">
    <cfRule type="cellIs" dxfId="1818" priority="11" operator="equal">
      <formula>"ALPE"</formula>
    </cfRule>
  </conditionalFormatting>
  <conditionalFormatting sqref="C3:S3">
    <cfRule type="cellIs" dxfId="1817" priority="12" operator="equal">
      <formula>"BRSY"</formula>
    </cfRule>
  </conditionalFormatting>
  <conditionalFormatting sqref="C3:S3">
    <cfRule type="cellIs" dxfId="1816" priority="13" operator="equal">
      <formula>"THISTLE"</formula>
    </cfRule>
  </conditionalFormatting>
  <conditionalFormatting sqref="C3:S3">
    <cfRule type="cellIs" dxfId="1815" priority="14" operator="equal">
      <formula>"CLVI"</formula>
    </cfRule>
  </conditionalFormatting>
  <conditionalFormatting sqref="C3:S3">
    <cfRule type="cellIs" dxfId="1814" priority="15" operator="equal">
      <formula>"COML"</formula>
    </cfRule>
  </conditionalFormatting>
  <conditionalFormatting sqref="C3:S3">
    <cfRule type="cellIs" dxfId="1813" priority="16" operator="equal">
      <formula>"COVU"</formula>
    </cfRule>
  </conditionalFormatting>
  <conditionalFormatting sqref="C3:S3">
    <cfRule type="cellIs" dxfId="1812" priority="17" operator="equal">
      <formula>"CYSC"</formula>
    </cfRule>
  </conditionalFormatting>
  <conditionalFormatting sqref="C3:S3">
    <cfRule type="cellIs" dxfId="1811" priority="18" operator="equal">
      <formula>"DISY"</formula>
    </cfRule>
  </conditionalFormatting>
  <conditionalFormatting sqref="C3:S3">
    <cfRule type="cellIs" dxfId="1810" priority="19" operator="equal">
      <formula>"HEHE"</formula>
    </cfRule>
  </conditionalFormatting>
  <conditionalFormatting sqref="C3:S3">
    <cfRule type="cellIs" dxfId="1809" priority="20" operator="equal">
      <formula>"HEHI"</formula>
    </cfRule>
  </conditionalFormatting>
  <conditionalFormatting sqref="C3:S3">
    <cfRule type="cellIs" dxfId="1808" priority="21" operator="equal">
      <formula>"HEMA"</formula>
    </cfRule>
  </conditionalFormatting>
  <conditionalFormatting sqref="C3:S3">
    <cfRule type="cellIs" dxfId="1807" priority="22" operator="equal">
      <formula>"IRPS"</formula>
    </cfRule>
  </conditionalFormatting>
  <conditionalFormatting sqref="C3:S3">
    <cfRule type="cellIs" dxfId="1806" priority="23" operator="equal">
      <formula>"LYSA"</formula>
    </cfRule>
  </conditionalFormatting>
  <conditionalFormatting sqref="C3:S3">
    <cfRule type="cellIs" dxfId="1805" priority="24" operator="equal">
      <formula>"PHAR"</formula>
    </cfRule>
  </conditionalFormatting>
  <conditionalFormatting sqref="C3:S3">
    <cfRule type="cellIs" dxfId="1804" priority="25" operator="equal">
      <formula>"POCU"</formula>
    </cfRule>
  </conditionalFormatting>
  <conditionalFormatting sqref="C3:S3">
    <cfRule type="cellIs" dxfId="1803" priority="26" operator="equal">
      <formula>"ROMU"</formula>
    </cfRule>
  </conditionalFormatting>
  <conditionalFormatting sqref="C3:S3">
    <cfRule type="cellIs" dxfId="1802" priority="27" operator="equal">
      <formula>"RUAR"</formula>
    </cfRule>
  </conditionalFormatting>
  <conditionalFormatting sqref="C3:S3">
    <cfRule type="cellIs" dxfId="1801" priority="28" operator="equal">
      <formula>"RULA"</formula>
    </cfRule>
  </conditionalFormatting>
  <conditionalFormatting sqref="C3:S3">
    <cfRule type="cellIs" dxfId="1800" priority="29" operator="equal">
      <formula>"SODU"</formula>
    </cfRule>
  </conditionalFormatting>
  <conditionalFormatting sqref="C3:S3">
    <cfRule type="cellIs" dxfId="1799" priority="30" operator="equal">
      <formula>"VIST"</formula>
    </cfRule>
  </conditionalFormatting>
  <conditionalFormatting sqref="C3:S3">
    <cfRule type="cellIs" dxfId="179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50</v>
      </c>
      <c r="D3" s="12" t="s">
        <v>292</v>
      </c>
      <c r="E3" s="12" t="s">
        <v>378</v>
      </c>
      <c r="F3" s="13" t="s">
        <v>36</v>
      </c>
      <c r="G3" s="12" t="s">
        <v>26</v>
      </c>
      <c r="H3" s="12" t="s">
        <v>366</v>
      </c>
      <c r="I3" s="12" t="s">
        <v>295</v>
      </c>
      <c r="J3" s="12" t="s">
        <v>187</v>
      </c>
      <c r="K3" s="12" t="s">
        <v>274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23</v>
      </c>
      <c r="D4" s="12">
        <v>14</v>
      </c>
      <c r="E4" s="12">
        <v>3</v>
      </c>
      <c r="F4" s="12">
        <v>2</v>
      </c>
      <c r="G4" s="12">
        <v>4</v>
      </c>
      <c r="H4" s="12">
        <v>1</v>
      </c>
      <c r="I4" s="12">
        <v>1</v>
      </c>
      <c r="J4" s="12">
        <v>1</v>
      </c>
      <c r="K4" s="12">
        <v>2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0.69696969696969702</v>
      </c>
      <c r="D5" s="18">
        <f t="shared" si="0"/>
        <v>0.42424242424242425</v>
      </c>
      <c r="E5" s="18">
        <f t="shared" si="0"/>
        <v>9.0909090909090912E-2</v>
      </c>
      <c r="F5" s="18">
        <f t="shared" si="0"/>
        <v>6.0606060606060608E-2</v>
      </c>
      <c r="G5" s="18">
        <f t="shared" si="0"/>
        <v>0.12121212121212122</v>
      </c>
      <c r="H5" s="18">
        <f t="shared" si="0"/>
        <v>3.0303030303030304E-2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6.0606060606060608E-2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0.69696969696969702</v>
      </c>
      <c r="D8" s="24">
        <f t="shared" si="1"/>
        <v>0.69696969696969702</v>
      </c>
      <c r="E8" s="24">
        <f t="shared" si="1"/>
        <v>0.69696969696969702</v>
      </c>
      <c r="F8" s="24">
        <f t="shared" si="1"/>
        <v>0.69696969696969702</v>
      </c>
      <c r="G8" s="24">
        <f t="shared" si="1"/>
        <v>0.69696969696969702</v>
      </c>
      <c r="H8" s="24">
        <f t="shared" si="1"/>
        <v>0.69696969696969702</v>
      </c>
      <c r="I8" s="24">
        <f t="shared" si="1"/>
        <v>0.69696969696969702</v>
      </c>
      <c r="J8" s="24">
        <f t="shared" si="1"/>
        <v>0.69696969696969702</v>
      </c>
      <c r="K8" s="24">
        <f t="shared" si="1"/>
        <v>0.69696969696969702</v>
      </c>
      <c r="L8" s="24">
        <f t="shared" si="1"/>
        <v>0.69696969696969702</v>
      </c>
      <c r="M8" s="24">
        <f t="shared" si="1"/>
        <v>0.69696969696969702</v>
      </c>
      <c r="N8" s="24">
        <f t="shared" si="1"/>
        <v>0.69696969696969702</v>
      </c>
      <c r="O8" s="24">
        <f t="shared" si="1"/>
        <v>0.69696969696969702</v>
      </c>
      <c r="P8" s="24">
        <f t="shared" si="1"/>
        <v>0.69696969696969702</v>
      </c>
      <c r="Q8" s="24">
        <f t="shared" si="1"/>
        <v>0.69696969696969702</v>
      </c>
      <c r="R8" s="24">
        <f t="shared" si="1"/>
        <v>0.69696969696969702</v>
      </c>
      <c r="S8" s="24">
        <f t="shared" si="1"/>
        <v>0.69696969696969702</v>
      </c>
      <c r="W8" s="4"/>
    </row>
    <row r="9" spans="1:23" ht="13" x14ac:dyDescent="0.15">
      <c r="A9" s="6"/>
      <c r="B9" s="22" t="s">
        <v>313</v>
      </c>
      <c r="C9" s="24">
        <f>S8</f>
        <v>0.69696969696969702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74</v>
      </c>
      <c r="E14" s="30" t="s">
        <v>74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12.6</v>
      </c>
      <c r="D15" s="30">
        <v>9.4</v>
      </c>
      <c r="E15" s="30">
        <v>21.9</v>
      </c>
      <c r="F15" s="30">
        <v>34.5</v>
      </c>
      <c r="G15" s="30"/>
      <c r="H15" s="30">
        <f>AVERAGE(C15:G15)</f>
        <v>19.600000000000001</v>
      </c>
      <c r="I15" s="30">
        <f>H15*H15</f>
        <v>384.16000000000008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16.2</v>
      </c>
      <c r="D16" s="30">
        <v>35.799999999999997</v>
      </c>
      <c r="E16" s="30">
        <v>21.4</v>
      </c>
      <c r="F16" s="30">
        <v>23.2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206.1198940020399</v>
      </c>
      <c r="D17" s="32">
        <f t="shared" si="2"/>
        <v>1006.5977021367718</v>
      </c>
      <c r="E17" s="32">
        <f t="shared" si="2"/>
        <v>359.68094290951905</v>
      </c>
      <c r="F17" s="32">
        <f t="shared" si="2"/>
        <v>422.73270746707044</v>
      </c>
      <c r="G17" s="32">
        <f t="shared" si="2"/>
        <v>0</v>
      </c>
      <c r="H17" s="33">
        <f>AVERAGE(C17:G17)</f>
        <v>399.02624930308019</v>
      </c>
      <c r="I17" s="30">
        <f>H17*C20</f>
        <v>45245.687785407565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113.39025406080798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246.80617773184119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712" priority="1" operator="equal">
      <formula>"PRAV"</formula>
    </cfRule>
  </conditionalFormatting>
  <conditionalFormatting sqref="C14:G14">
    <cfRule type="cellIs" dxfId="711" priority="2" operator="equal">
      <formula>"AEHI"</formula>
    </cfRule>
  </conditionalFormatting>
  <conditionalFormatting sqref="C14:G14">
    <cfRule type="cellIs" dxfId="710" priority="3" operator="equal">
      <formula>"CRMO"</formula>
    </cfRule>
  </conditionalFormatting>
  <conditionalFormatting sqref="C14:G14">
    <cfRule type="cellIs" dxfId="709" priority="4" operator="equal">
      <formula>"ILAQ"</formula>
    </cfRule>
  </conditionalFormatting>
  <conditionalFormatting sqref="C14:G14">
    <cfRule type="cellIs" dxfId="708" priority="5" operator="equal">
      <formula>"PRLA"</formula>
    </cfRule>
  </conditionalFormatting>
  <conditionalFormatting sqref="C14:G14">
    <cfRule type="cellIs" dxfId="707" priority="6" operator="equal">
      <formula>"SOAU"</formula>
    </cfRule>
  </conditionalFormatting>
  <conditionalFormatting sqref="C3:S3">
    <cfRule type="cellIs" dxfId="706" priority="7" operator="equal">
      <formula>"DALA"</formula>
    </cfRule>
  </conditionalFormatting>
  <conditionalFormatting sqref="C3:S3">
    <cfRule type="cellIs" dxfId="705" priority="8" operator="equal">
      <formula>"ILAQ"</formula>
    </cfRule>
  </conditionalFormatting>
  <conditionalFormatting sqref="C3:S3">
    <cfRule type="cellIs" dxfId="704" priority="9" operator="equal">
      <formula>"PRLA"</formula>
    </cfRule>
  </conditionalFormatting>
  <conditionalFormatting sqref="C3:S3">
    <cfRule type="cellIs" dxfId="703" priority="10" operator="equal">
      <formula>"PRLU"</formula>
    </cfRule>
  </conditionalFormatting>
  <conditionalFormatting sqref="C3:S3">
    <cfRule type="cellIs" dxfId="702" priority="11" operator="equal">
      <formula>"ALPE"</formula>
    </cfRule>
  </conditionalFormatting>
  <conditionalFormatting sqref="C3:S3">
    <cfRule type="cellIs" dxfId="701" priority="12" operator="equal">
      <formula>"BRSY"</formula>
    </cfRule>
  </conditionalFormatting>
  <conditionalFormatting sqref="C3:S3">
    <cfRule type="cellIs" dxfId="700" priority="13" operator="equal">
      <formula>"THISTLE"</formula>
    </cfRule>
  </conditionalFormatting>
  <conditionalFormatting sqref="C3:S3">
    <cfRule type="cellIs" dxfId="699" priority="14" operator="equal">
      <formula>"CLVI"</formula>
    </cfRule>
  </conditionalFormatting>
  <conditionalFormatting sqref="C3:S3">
    <cfRule type="cellIs" dxfId="698" priority="15" operator="equal">
      <formula>"COML"</formula>
    </cfRule>
  </conditionalFormatting>
  <conditionalFormatting sqref="C3:S3">
    <cfRule type="cellIs" dxfId="697" priority="16" operator="equal">
      <formula>"COVU"</formula>
    </cfRule>
  </conditionalFormatting>
  <conditionalFormatting sqref="C3:S3">
    <cfRule type="cellIs" dxfId="696" priority="17" operator="equal">
      <formula>"CYSC"</formula>
    </cfRule>
  </conditionalFormatting>
  <conditionalFormatting sqref="C3:S3">
    <cfRule type="cellIs" dxfId="695" priority="18" operator="equal">
      <formula>"DISY"</formula>
    </cfRule>
  </conditionalFormatting>
  <conditionalFormatting sqref="C3:S3">
    <cfRule type="cellIs" dxfId="694" priority="19" operator="equal">
      <formula>"HEHE"</formula>
    </cfRule>
  </conditionalFormatting>
  <conditionalFormatting sqref="C3:S3">
    <cfRule type="cellIs" dxfId="693" priority="20" operator="equal">
      <formula>"HEHI"</formula>
    </cfRule>
  </conditionalFormatting>
  <conditionalFormatting sqref="C3:S3">
    <cfRule type="cellIs" dxfId="692" priority="21" operator="equal">
      <formula>"HEMA"</formula>
    </cfRule>
  </conditionalFormatting>
  <conditionalFormatting sqref="C3:S3">
    <cfRule type="cellIs" dxfId="691" priority="22" operator="equal">
      <formula>"IRPS"</formula>
    </cfRule>
  </conditionalFormatting>
  <conditionalFormatting sqref="C3:S3">
    <cfRule type="cellIs" dxfId="690" priority="23" operator="equal">
      <formula>"LYSA"</formula>
    </cfRule>
  </conditionalFormatting>
  <conditionalFormatting sqref="C3:S3">
    <cfRule type="cellIs" dxfId="689" priority="24" operator="equal">
      <formula>"PHAR"</formula>
    </cfRule>
  </conditionalFormatting>
  <conditionalFormatting sqref="C3:S3">
    <cfRule type="cellIs" dxfId="688" priority="25" operator="equal">
      <formula>"POCU"</formula>
    </cfRule>
  </conditionalFormatting>
  <conditionalFormatting sqref="C3:S3">
    <cfRule type="cellIs" dxfId="687" priority="26" operator="equal">
      <formula>"ROMU"</formula>
    </cfRule>
  </conditionalFormatting>
  <conditionalFormatting sqref="C3:S3">
    <cfRule type="cellIs" dxfId="686" priority="27" operator="equal">
      <formula>"RUAR"</formula>
    </cfRule>
  </conditionalFormatting>
  <conditionalFormatting sqref="C3:S3">
    <cfRule type="cellIs" dxfId="685" priority="28" operator="equal">
      <formula>"RULA"</formula>
    </cfRule>
  </conditionalFormatting>
  <conditionalFormatting sqref="C3:S3">
    <cfRule type="cellIs" dxfId="684" priority="29" operator="equal">
      <formula>"SODU"</formula>
    </cfRule>
  </conditionalFormatting>
  <conditionalFormatting sqref="C3:S3">
    <cfRule type="cellIs" dxfId="683" priority="30" operator="equal">
      <formula>"VIST"</formula>
    </cfRule>
  </conditionalFormatting>
  <conditionalFormatting sqref="C3:S3">
    <cfRule type="cellIs" dxfId="68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36</v>
      </c>
      <c r="F3" s="13" t="s">
        <v>310</v>
      </c>
      <c r="G3" s="12" t="s">
        <v>147</v>
      </c>
      <c r="H3" s="15" t="s">
        <v>366</v>
      </c>
      <c r="I3" s="12" t="s">
        <v>50</v>
      </c>
      <c r="J3" s="12" t="s">
        <v>260</v>
      </c>
      <c r="K3" s="12" t="s">
        <v>135</v>
      </c>
      <c r="L3" s="12" t="s">
        <v>187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5</v>
      </c>
      <c r="D4" s="12">
        <v>22</v>
      </c>
      <c r="E4" s="12">
        <v>1</v>
      </c>
      <c r="F4" s="12">
        <v>2</v>
      </c>
      <c r="G4" s="12">
        <v>2</v>
      </c>
      <c r="H4" s="12">
        <v>2</v>
      </c>
      <c r="I4" s="12">
        <v>6</v>
      </c>
      <c r="J4" s="12">
        <v>3</v>
      </c>
      <c r="K4" s="12">
        <v>1</v>
      </c>
      <c r="L4" s="12">
        <v>2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0.15151515151515152</v>
      </c>
      <c r="D5" s="18">
        <f t="shared" si="0"/>
        <v>0.66666666666666663</v>
      </c>
      <c r="E5" s="18">
        <f t="shared" si="0"/>
        <v>3.0303030303030304E-2</v>
      </c>
      <c r="F5" s="18">
        <f t="shared" si="0"/>
        <v>6.0606060606060608E-2</v>
      </c>
      <c r="G5" s="18">
        <f t="shared" si="0"/>
        <v>6.0606060606060608E-2</v>
      </c>
      <c r="H5" s="18">
        <f t="shared" si="0"/>
        <v>6.0606060606060608E-2</v>
      </c>
      <c r="I5" s="18">
        <f t="shared" si="0"/>
        <v>0.18181818181818182</v>
      </c>
      <c r="J5" s="18">
        <f t="shared" si="0"/>
        <v>9.0909090909090912E-2</v>
      </c>
      <c r="K5" s="18">
        <f t="shared" si="0"/>
        <v>3.0303030303030304E-2</v>
      </c>
      <c r="L5" s="18">
        <f t="shared" si="0"/>
        <v>6.0606060606060608E-2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0.66666666666666663</v>
      </c>
      <c r="E8" s="24">
        <f t="shared" si="1"/>
        <v>0.66666666666666663</v>
      </c>
      <c r="F8" s="24">
        <f t="shared" si="1"/>
        <v>0.66666666666666663</v>
      </c>
      <c r="G8" s="24">
        <f t="shared" si="1"/>
        <v>0.66666666666666663</v>
      </c>
      <c r="H8" s="24">
        <f t="shared" si="1"/>
        <v>0.66666666666666663</v>
      </c>
      <c r="I8" s="24">
        <f t="shared" si="1"/>
        <v>0.8484848484848484</v>
      </c>
      <c r="J8" s="24">
        <f t="shared" si="1"/>
        <v>0.93939393939393934</v>
      </c>
      <c r="K8" s="24">
        <f t="shared" si="1"/>
        <v>0.93939393939393934</v>
      </c>
      <c r="L8" s="24">
        <f t="shared" si="1"/>
        <v>0.93939393939393934</v>
      </c>
      <c r="M8" s="24">
        <f t="shared" si="1"/>
        <v>0.93939393939393934</v>
      </c>
      <c r="N8" s="24">
        <f t="shared" si="1"/>
        <v>0.93939393939393934</v>
      </c>
      <c r="O8" s="24">
        <f t="shared" si="1"/>
        <v>0.93939393939393934</v>
      </c>
      <c r="P8" s="24">
        <f t="shared" si="1"/>
        <v>0.93939393939393934</v>
      </c>
      <c r="Q8" s="24">
        <f t="shared" si="1"/>
        <v>0.93939393939393934</v>
      </c>
      <c r="R8" s="24">
        <f t="shared" si="1"/>
        <v>0.93939393939393934</v>
      </c>
      <c r="S8" s="24">
        <f t="shared" si="1"/>
        <v>0.93939393939393934</v>
      </c>
      <c r="W8" s="4"/>
    </row>
    <row r="9" spans="1:23" ht="13" x14ac:dyDescent="0.15">
      <c r="A9" s="6"/>
      <c r="B9" s="22" t="s">
        <v>313</v>
      </c>
      <c r="C9" s="24">
        <f>S8</f>
        <v>0.93939393939393934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74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12.5</v>
      </c>
      <c r="D15" s="30">
        <v>33.4</v>
      </c>
      <c r="E15" s="30">
        <v>14.9</v>
      </c>
      <c r="F15" s="30">
        <v>38.1</v>
      </c>
      <c r="G15" s="30"/>
      <c r="H15" s="30">
        <f>AVERAGE(C15:G15)</f>
        <v>24.725000000000001</v>
      </c>
      <c r="I15" s="30">
        <f>H15*H15</f>
        <v>611.32562500000006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41.2</v>
      </c>
      <c r="D16" s="30">
        <v>13.6</v>
      </c>
      <c r="E16" s="30">
        <v>24.3</v>
      </c>
      <c r="F16" s="30">
        <v>17.5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1333.1662584774526</v>
      </c>
      <c r="D17" s="32">
        <f t="shared" si="2"/>
        <v>145.26724430200159</v>
      </c>
      <c r="E17" s="32">
        <f t="shared" si="2"/>
        <v>463.76976150458978</v>
      </c>
      <c r="F17" s="32">
        <f t="shared" si="2"/>
        <v>240.52818754048437</v>
      </c>
      <c r="G17" s="32">
        <f t="shared" si="2"/>
        <v>0</v>
      </c>
      <c r="H17" s="33">
        <f>AVERAGE(C17:G17)</f>
        <v>436.54629036490559</v>
      </c>
      <c r="I17" s="30">
        <f>H17*C20</f>
        <v>31106.10062893288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71.254987879822636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169.67755771070307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681" priority="1" operator="equal">
      <formula>"PRAV"</formula>
    </cfRule>
  </conditionalFormatting>
  <conditionalFormatting sqref="C14:G14">
    <cfRule type="cellIs" dxfId="680" priority="2" operator="equal">
      <formula>"AEHI"</formula>
    </cfRule>
  </conditionalFormatting>
  <conditionalFormatting sqref="C14:G14">
    <cfRule type="cellIs" dxfId="679" priority="3" operator="equal">
      <formula>"CRMO"</formula>
    </cfRule>
  </conditionalFormatting>
  <conditionalFormatting sqref="C14:G14">
    <cfRule type="cellIs" dxfId="678" priority="4" operator="equal">
      <formula>"ILAQ"</formula>
    </cfRule>
  </conditionalFormatting>
  <conditionalFormatting sqref="C14:G14">
    <cfRule type="cellIs" dxfId="677" priority="5" operator="equal">
      <formula>"PRLA"</formula>
    </cfRule>
  </conditionalFormatting>
  <conditionalFormatting sqref="C14:G14">
    <cfRule type="cellIs" dxfId="676" priority="6" operator="equal">
      <formula>"SOAU"</formula>
    </cfRule>
  </conditionalFormatting>
  <conditionalFormatting sqref="C3:S3">
    <cfRule type="cellIs" dxfId="675" priority="7" operator="equal">
      <formula>"DALA"</formula>
    </cfRule>
  </conditionalFormatting>
  <conditionalFormatting sqref="C3:S3">
    <cfRule type="cellIs" dxfId="674" priority="8" operator="equal">
      <formula>"ILAQ"</formula>
    </cfRule>
  </conditionalFormatting>
  <conditionalFormatting sqref="C3:S3">
    <cfRule type="cellIs" dxfId="673" priority="9" operator="equal">
      <formula>"PRLA"</formula>
    </cfRule>
  </conditionalFormatting>
  <conditionalFormatting sqref="C3:S3">
    <cfRule type="cellIs" dxfId="672" priority="10" operator="equal">
      <formula>"PRLU"</formula>
    </cfRule>
  </conditionalFormatting>
  <conditionalFormatting sqref="C3:S3">
    <cfRule type="cellIs" dxfId="671" priority="11" operator="equal">
      <formula>"ALPE"</formula>
    </cfRule>
  </conditionalFormatting>
  <conditionalFormatting sqref="C3:S3">
    <cfRule type="cellIs" dxfId="670" priority="12" operator="equal">
      <formula>"BRSY"</formula>
    </cfRule>
  </conditionalFormatting>
  <conditionalFormatting sqref="C3:S3">
    <cfRule type="cellIs" dxfId="669" priority="13" operator="equal">
      <formula>"THISTLE"</formula>
    </cfRule>
  </conditionalFormatting>
  <conditionalFormatting sqref="C3:S3">
    <cfRule type="cellIs" dxfId="668" priority="14" operator="equal">
      <formula>"CLVI"</formula>
    </cfRule>
  </conditionalFormatting>
  <conditionalFormatting sqref="C3:S3">
    <cfRule type="cellIs" dxfId="667" priority="15" operator="equal">
      <formula>"COML"</formula>
    </cfRule>
  </conditionalFormatting>
  <conditionalFormatting sqref="C3:S3">
    <cfRule type="cellIs" dxfId="666" priority="16" operator="equal">
      <formula>"COVU"</formula>
    </cfRule>
  </conditionalFormatting>
  <conditionalFormatting sqref="C3:S3">
    <cfRule type="cellIs" dxfId="665" priority="17" operator="equal">
      <formula>"CYSC"</formula>
    </cfRule>
  </conditionalFormatting>
  <conditionalFormatting sqref="C3:S3">
    <cfRule type="cellIs" dxfId="664" priority="18" operator="equal">
      <formula>"DISY"</formula>
    </cfRule>
  </conditionalFormatting>
  <conditionalFormatting sqref="C3:S3">
    <cfRule type="cellIs" dxfId="663" priority="19" operator="equal">
      <formula>"HEHE"</formula>
    </cfRule>
  </conditionalFormatting>
  <conditionalFormatting sqref="C3:S3">
    <cfRule type="cellIs" dxfId="662" priority="20" operator="equal">
      <formula>"HEHI"</formula>
    </cfRule>
  </conditionalFormatting>
  <conditionalFormatting sqref="C3:S3">
    <cfRule type="cellIs" dxfId="661" priority="21" operator="equal">
      <formula>"HEMA"</formula>
    </cfRule>
  </conditionalFormatting>
  <conditionalFormatting sqref="C3:S3">
    <cfRule type="cellIs" dxfId="660" priority="22" operator="equal">
      <formula>"IRPS"</formula>
    </cfRule>
  </conditionalFormatting>
  <conditionalFormatting sqref="C3:S3">
    <cfRule type="cellIs" dxfId="659" priority="23" operator="equal">
      <formula>"LYSA"</formula>
    </cfRule>
  </conditionalFormatting>
  <conditionalFormatting sqref="C3:S3">
    <cfRule type="cellIs" dxfId="658" priority="24" operator="equal">
      <formula>"PHAR"</formula>
    </cfRule>
  </conditionalFormatting>
  <conditionalFormatting sqref="C3:S3">
    <cfRule type="cellIs" dxfId="657" priority="25" operator="equal">
      <formula>"POCU"</formula>
    </cfRule>
  </conditionalFormatting>
  <conditionalFormatting sqref="C3:S3">
    <cfRule type="cellIs" dxfId="656" priority="26" operator="equal">
      <formula>"ROMU"</formula>
    </cfRule>
  </conditionalFormatting>
  <conditionalFormatting sqref="C3:S3">
    <cfRule type="cellIs" dxfId="655" priority="27" operator="equal">
      <formula>"RUAR"</formula>
    </cfRule>
  </conditionalFormatting>
  <conditionalFormatting sqref="C3:S3">
    <cfRule type="cellIs" dxfId="654" priority="28" operator="equal">
      <formula>"RULA"</formula>
    </cfRule>
  </conditionalFormatting>
  <conditionalFormatting sqref="C3:S3">
    <cfRule type="cellIs" dxfId="653" priority="29" operator="equal">
      <formula>"SODU"</formula>
    </cfRule>
  </conditionalFormatting>
  <conditionalFormatting sqref="C3:S3">
    <cfRule type="cellIs" dxfId="652" priority="30" operator="equal">
      <formula>"VIST"</formula>
    </cfRule>
  </conditionalFormatting>
  <conditionalFormatting sqref="C3:S3">
    <cfRule type="cellIs" dxfId="65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396</v>
      </c>
      <c r="E3" s="15" t="s">
        <v>378</v>
      </c>
      <c r="F3" s="13"/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7</v>
      </c>
      <c r="D4" s="12">
        <v>1</v>
      </c>
      <c r="E4" s="12">
        <v>27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0.21212121212121213</v>
      </c>
      <c r="D5" s="18">
        <f t="shared" si="0"/>
        <v>3.0303030303030304E-2</v>
      </c>
      <c r="E5" s="18">
        <f t="shared" si="0"/>
        <v>0.81818181818181823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8</v>
      </c>
      <c r="E14" s="30" t="s">
        <v>8</v>
      </c>
      <c r="F14" s="30" t="s">
        <v>18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17.3</v>
      </c>
      <c r="D15" s="30">
        <v>13.1</v>
      </c>
      <c r="E15" s="30">
        <v>16.100000000000001</v>
      </c>
      <c r="F15" s="30">
        <v>12.2</v>
      </c>
      <c r="G15" s="30"/>
      <c r="H15" s="30">
        <f>AVERAGE(C15:G15)</f>
        <v>14.675000000000001</v>
      </c>
      <c r="I15" s="30">
        <f>H15*H15</f>
        <v>215.35562500000003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6.9</v>
      </c>
      <c r="D16" s="30">
        <v>21.3</v>
      </c>
      <c r="E16" s="30">
        <v>10</v>
      </c>
      <c r="F16" s="30">
        <v>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37.39280655935498</v>
      </c>
      <c r="D17" s="32">
        <f t="shared" si="2"/>
        <v>356.3272927518118</v>
      </c>
      <c r="E17" s="32">
        <f t="shared" si="2"/>
        <v>78.539816339750004</v>
      </c>
      <c r="F17" s="32">
        <f t="shared" si="2"/>
        <v>28.27433388231</v>
      </c>
      <c r="G17" s="32">
        <f t="shared" si="2"/>
        <v>0</v>
      </c>
      <c r="H17" s="33">
        <f>AVERAGE(C17:G17)</f>
        <v>100.10684990664535</v>
      </c>
      <c r="I17" s="30">
        <f>H17*C20</f>
        <v>20248.620772888895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202.2700823347428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110.45217659195434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359</v>
      </c>
      <c r="D25" s="39" t="s">
        <v>359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30</v>
      </c>
      <c r="D26" s="39">
        <v>33.9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15</v>
      </c>
      <c r="D27" s="39">
        <v>6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15</v>
      </c>
      <c r="D28" s="39">
        <v>22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36.814499999999995</v>
      </c>
      <c r="D30" s="41">
        <f t="shared" si="3"/>
        <v>40.182890399999998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76.9973904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650" priority="1" operator="equal">
      <formula>"PRAV"</formula>
    </cfRule>
  </conditionalFormatting>
  <conditionalFormatting sqref="C14:G14">
    <cfRule type="cellIs" dxfId="649" priority="2" operator="equal">
      <formula>"AEHI"</formula>
    </cfRule>
  </conditionalFormatting>
  <conditionalFormatting sqref="C14:G14">
    <cfRule type="cellIs" dxfId="648" priority="3" operator="equal">
      <formula>"CRMO"</formula>
    </cfRule>
  </conditionalFormatting>
  <conditionalFormatting sqref="C14:G14">
    <cfRule type="cellIs" dxfId="647" priority="4" operator="equal">
      <formula>"ILAQ"</formula>
    </cfRule>
  </conditionalFormatting>
  <conditionalFormatting sqref="C14:G14">
    <cfRule type="cellIs" dxfId="646" priority="5" operator="equal">
      <formula>"PRLA"</formula>
    </cfRule>
  </conditionalFormatting>
  <conditionalFormatting sqref="C14:G14">
    <cfRule type="cellIs" dxfId="645" priority="6" operator="equal">
      <formula>"SOAU"</formula>
    </cfRule>
  </conditionalFormatting>
  <conditionalFormatting sqref="C3:S3">
    <cfRule type="cellIs" dxfId="644" priority="7" operator="equal">
      <formula>"DALA"</formula>
    </cfRule>
  </conditionalFormatting>
  <conditionalFormatting sqref="C3:S3">
    <cfRule type="cellIs" dxfId="643" priority="8" operator="equal">
      <formula>"ILAQ"</formula>
    </cfRule>
  </conditionalFormatting>
  <conditionalFormatting sqref="C3:S3">
    <cfRule type="cellIs" dxfId="642" priority="9" operator="equal">
      <formula>"PRLA"</formula>
    </cfRule>
  </conditionalFormatting>
  <conditionalFormatting sqref="C3:S3">
    <cfRule type="cellIs" dxfId="641" priority="10" operator="equal">
      <formula>"PRLU"</formula>
    </cfRule>
  </conditionalFormatting>
  <conditionalFormatting sqref="C3:S3">
    <cfRule type="cellIs" dxfId="640" priority="11" operator="equal">
      <formula>"ALPE"</formula>
    </cfRule>
  </conditionalFormatting>
  <conditionalFormatting sqref="C3:S3">
    <cfRule type="cellIs" dxfId="639" priority="12" operator="equal">
      <formula>"BRSY"</formula>
    </cfRule>
  </conditionalFormatting>
  <conditionalFormatting sqref="C3:S3">
    <cfRule type="cellIs" dxfId="638" priority="13" operator="equal">
      <formula>"THISTLE"</formula>
    </cfRule>
  </conditionalFormatting>
  <conditionalFormatting sqref="C3:S3">
    <cfRule type="cellIs" dxfId="637" priority="14" operator="equal">
      <formula>"CLVI"</formula>
    </cfRule>
  </conditionalFormatting>
  <conditionalFormatting sqref="C3:S3">
    <cfRule type="cellIs" dxfId="636" priority="15" operator="equal">
      <formula>"COML"</formula>
    </cfRule>
  </conditionalFormatting>
  <conditionalFormatting sqref="C3:S3">
    <cfRule type="cellIs" dxfId="635" priority="16" operator="equal">
      <formula>"COVU"</formula>
    </cfRule>
  </conditionalFormatting>
  <conditionalFormatting sqref="C3:S3">
    <cfRule type="cellIs" dxfId="634" priority="17" operator="equal">
      <formula>"CYSC"</formula>
    </cfRule>
  </conditionalFormatting>
  <conditionalFormatting sqref="C3:S3">
    <cfRule type="cellIs" dxfId="633" priority="18" operator="equal">
      <formula>"DISY"</formula>
    </cfRule>
  </conditionalFormatting>
  <conditionalFormatting sqref="C3:S3">
    <cfRule type="cellIs" dxfId="632" priority="19" operator="equal">
      <formula>"HEHE"</formula>
    </cfRule>
  </conditionalFormatting>
  <conditionalFormatting sqref="C3:S3">
    <cfRule type="cellIs" dxfId="631" priority="20" operator="equal">
      <formula>"HEHI"</formula>
    </cfRule>
  </conditionalFormatting>
  <conditionalFormatting sqref="C3:S3">
    <cfRule type="cellIs" dxfId="630" priority="21" operator="equal">
      <formula>"HEMA"</formula>
    </cfRule>
  </conditionalFormatting>
  <conditionalFormatting sqref="C3:S3">
    <cfRule type="cellIs" dxfId="629" priority="22" operator="equal">
      <formula>"IRPS"</formula>
    </cfRule>
  </conditionalFormatting>
  <conditionalFormatting sqref="C3:S3">
    <cfRule type="cellIs" dxfId="628" priority="23" operator="equal">
      <formula>"LYSA"</formula>
    </cfRule>
  </conditionalFormatting>
  <conditionalFormatting sqref="C3:S3">
    <cfRule type="cellIs" dxfId="627" priority="24" operator="equal">
      <formula>"PHAR"</formula>
    </cfRule>
  </conditionalFormatting>
  <conditionalFormatting sqref="C3:S3">
    <cfRule type="cellIs" dxfId="626" priority="25" operator="equal">
      <formula>"POCU"</formula>
    </cfRule>
  </conditionalFormatting>
  <conditionalFormatting sqref="C3:S3">
    <cfRule type="cellIs" dxfId="625" priority="26" operator="equal">
      <formula>"ROMU"</formula>
    </cfRule>
  </conditionalFormatting>
  <conditionalFormatting sqref="C3:S3">
    <cfRule type="cellIs" dxfId="624" priority="27" operator="equal">
      <formula>"RUAR"</formula>
    </cfRule>
  </conditionalFormatting>
  <conditionalFormatting sqref="C3:S3">
    <cfRule type="cellIs" dxfId="623" priority="28" operator="equal">
      <formula>"RULA"</formula>
    </cfRule>
  </conditionalFormatting>
  <conditionalFormatting sqref="C3:S3">
    <cfRule type="cellIs" dxfId="622" priority="29" operator="equal">
      <formula>"SODU"</formula>
    </cfRule>
  </conditionalFormatting>
  <conditionalFormatting sqref="C3:S3">
    <cfRule type="cellIs" dxfId="621" priority="30" operator="equal">
      <formula>"VIST"</formula>
    </cfRule>
  </conditionalFormatting>
  <conditionalFormatting sqref="C3:S3">
    <cfRule type="cellIs" dxfId="62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5" t="s">
        <v>378</v>
      </c>
      <c r="D3" s="12" t="s">
        <v>36</v>
      </c>
      <c r="E3" s="12" t="s">
        <v>123</v>
      </c>
      <c r="F3" s="13" t="s">
        <v>397</v>
      </c>
      <c r="G3" s="12" t="s">
        <v>292</v>
      </c>
      <c r="H3" s="12" t="s">
        <v>187</v>
      </c>
      <c r="I3" s="12" t="s">
        <v>307</v>
      </c>
      <c r="J3" s="12" t="s">
        <v>332</v>
      </c>
      <c r="K3" s="12" t="s">
        <v>310</v>
      </c>
      <c r="L3" s="12" t="s">
        <v>49</v>
      </c>
      <c r="M3" s="12" t="s">
        <v>44</v>
      </c>
      <c r="N3" s="12" t="s">
        <v>207</v>
      </c>
      <c r="O3" s="12" t="s">
        <v>210</v>
      </c>
      <c r="P3" s="12" t="s">
        <v>342</v>
      </c>
      <c r="Q3" s="12" t="s">
        <v>26</v>
      </c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3</v>
      </c>
      <c r="D4" s="12">
        <v>6</v>
      </c>
      <c r="E4" s="12">
        <v>5</v>
      </c>
      <c r="F4" s="12">
        <v>4</v>
      </c>
      <c r="G4" s="12">
        <v>8</v>
      </c>
      <c r="H4" s="12">
        <v>2</v>
      </c>
      <c r="I4" s="12">
        <v>1</v>
      </c>
      <c r="J4" s="12">
        <v>1</v>
      </c>
      <c r="K4" s="12">
        <v>4</v>
      </c>
      <c r="L4" s="12">
        <v>4</v>
      </c>
      <c r="M4" s="12">
        <v>1</v>
      </c>
      <c r="N4" s="12">
        <v>4</v>
      </c>
      <c r="O4" s="12">
        <v>6</v>
      </c>
      <c r="P4" s="12">
        <v>1</v>
      </c>
      <c r="Q4" s="12">
        <v>1</v>
      </c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9.0909090909090912E-2</v>
      </c>
      <c r="D5" s="18">
        <f t="shared" si="0"/>
        <v>0.18181818181818182</v>
      </c>
      <c r="E5" s="18">
        <f t="shared" si="0"/>
        <v>0.15151515151515152</v>
      </c>
      <c r="F5" s="18">
        <f t="shared" si="0"/>
        <v>0.12121212121212122</v>
      </c>
      <c r="G5" s="18">
        <f t="shared" si="0"/>
        <v>0.24242424242424243</v>
      </c>
      <c r="H5" s="18">
        <f t="shared" si="0"/>
        <v>6.0606060606060608E-2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0.12121212121212122</v>
      </c>
      <c r="L5" s="18">
        <f t="shared" si="0"/>
        <v>0.12121212121212122</v>
      </c>
      <c r="M5" s="18">
        <f t="shared" si="0"/>
        <v>3.0303030303030304E-2</v>
      </c>
      <c r="N5" s="18">
        <f t="shared" si="0"/>
        <v>0.12121212121212122</v>
      </c>
      <c r="O5" s="18">
        <f t="shared" si="0"/>
        <v>0.18181818181818182</v>
      </c>
      <c r="P5" s="18">
        <f t="shared" si="0"/>
        <v>3.0303030303030304E-2</v>
      </c>
      <c r="Q5" s="18">
        <f t="shared" si="0"/>
        <v>3.0303030303030304E-2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3.0303030303030304E-2</v>
      </c>
      <c r="J8" s="24">
        <f t="shared" si="1"/>
        <v>3.0303030303030304E-2</v>
      </c>
      <c r="K8" s="24">
        <f t="shared" si="1"/>
        <v>3.0303030303030304E-2</v>
      </c>
      <c r="L8" s="24">
        <f t="shared" si="1"/>
        <v>3.0303030303030304E-2</v>
      </c>
      <c r="M8" s="24">
        <f t="shared" si="1"/>
        <v>6.0606060606060608E-2</v>
      </c>
      <c r="N8" s="24">
        <f t="shared" si="1"/>
        <v>6.0606060606060608E-2</v>
      </c>
      <c r="O8" s="24">
        <f t="shared" si="1"/>
        <v>6.0606060606060608E-2</v>
      </c>
      <c r="P8" s="24">
        <f t="shared" si="1"/>
        <v>6.0606060606060608E-2</v>
      </c>
      <c r="Q8" s="24">
        <f t="shared" si="1"/>
        <v>6.0606060606060608E-2</v>
      </c>
      <c r="R8" s="24">
        <f t="shared" si="1"/>
        <v>6.0606060606060608E-2</v>
      </c>
      <c r="S8" s="24">
        <f t="shared" si="1"/>
        <v>6.0606060606060608E-2</v>
      </c>
      <c r="W8" s="4"/>
    </row>
    <row r="9" spans="1:23" ht="13" x14ac:dyDescent="0.15">
      <c r="A9" s="6"/>
      <c r="B9" s="22" t="s">
        <v>313</v>
      </c>
      <c r="C9" s="24">
        <f>S8</f>
        <v>6.0606060606060608E-2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74</v>
      </c>
      <c r="E14" s="30" t="s">
        <v>56</v>
      </c>
      <c r="F14" s="15" t="s">
        <v>387</v>
      </c>
      <c r="G14" s="30" t="s">
        <v>56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21.2</v>
      </c>
      <c r="D15" s="30">
        <v>7.7</v>
      </c>
      <c r="E15" s="30">
        <v>3.8</v>
      </c>
      <c r="F15" s="30">
        <v>28.5</v>
      </c>
      <c r="G15" s="30">
        <v>14.8</v>
      </c>
      <c r="H15" s="30">
        <f>AVERAGE(C15:G15)</f>
        <v>15.2</v>
      </c>
      <c r="I15" s="30">
        <f>H15*H15</f>
        <v>231.04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8.3000000000000007</v>
      </c>
      <c r="D16" s="30">
        <v>12.1</v>
      </c>
      <c r="E16" s="30">
        <v>45.7</v>
      </c>
      <c r="F16" s="30">
        <v>9.3000000000000007</v>
      </c>
      <c r="G16" s="30">
        <v>54.5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54.106079476453786</v>
      </c>
      <c r="D17" s="32">
        <f t="shared" si="2"/>
        <v>114.99014510302797</v>
      </c>
      <c r="E17" s="32">
        <f t="shared" si="2"/>
        <v>1640.2962102740451</v>
      </c>
      <c r="F17" s="32">
        <f t="shared" si="2"/>
        <v>67.929087152249778</v>
      </c>
      <c r="G17" s="32">
        <f t="shared" si="2"/>
        <v>2332.8288948314243</v>
      </c>
      <c r="H17" s="33">
        <f>AVERAGE(C17:G17)</f>
        <v>842.03008336744028</v>
      </c>
      <c r="I17" s="30">
        <f>H17*C20</f>
        <v>158755.32562104269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188.53878116343492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865.97855019766371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379</v>
      </c>
      <c r="D25" s="39" t="s">
        <v>379</v>
      </c>
      <c r="E25" s="39" t="s">
        <v>359</v>
      </c>
      <c r="F25" s="39" t="s">
        <v>359</v>
      </c>
      <c r="G25" s="39" t="s">
        <v>359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13</v>
      </c>
      <c r="D26" s="39">
        <v>58.9</v>
      </c>
      <c r="E26" s="39">
        <v>47</v>
      </c>
      <c r="F26" s="39">
        <v>58.2</v>
      </c>
      <c r="G26" s="39">
        <v>148.69999999999999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6</v>
      </c>
      <c r="D27" s="39">
        <v>4</v>
      </c>
      <c r="E27" s="39">
        <v>9</v>
      </c>
      <c r="F27" s="39">
        <v>11</v>
      </c>
      <c r="G27" s="39">
        <v>14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13</v>
      </c>
      <c r="D28" s="39">
        <v>13</v>
      </c>
      <c r="E28" s="39">
        <v>18</v>
      </c>
      <c r="F28" s="39">
        <v>16</v>
      </c>
      <c r="G28" s="39">
        <v>30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9">
        <v>2</v>
      </c>
      <c r="E29" s="39">
        <v>2</v>
      </c>
      <c r="F29" s="39">
        <v>3</v>
      </c>
      <c r="G29" s="39">
        <v>2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6.6884219999999992</v>
      </c>
      <c r="D30" s="41">
        <f t="shared" si="3"/>
        <v>25.378007400000001</v>
      </c>
      <c r="E30" s="41">
        <f t="shared" si="3"/>
        <v>48.447882</v>
      </c>
      <c r="F30" s="41">
        <f t="shared" si="3"/>
        <v>58.511602799999999</v>
      </c>
      <c r="G30" s="41">
        <f t="shared" si="3"/>
        <v>409.83028559999997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548.85619980000001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619" priority="1" operator="equal">
      <formula>"PRAV"</formula>
    </cfRule>
  </conditionalFormatting>
  <conditionalFormatting sqref="C14:G14">
    <cfRule type="cellIs" dxfId="618" priority="2" operator="equal">
      <formula>"AEHI"</formula>
    </cfRule>
  </conditionalFormatting>
  <conditionalFormatting sqref="C14:G14">
    <cfRule type="cellIs" dxfId="617" priority="3" operator="equal">
      <formula>"CRMO"</formula>
    </cfRule>
  </conditionalFormatting>
  <conditionalFormatting sqref="C14:G14">
    <cfRule type="cellIs" dxfId="616" priority="4" operator="equal">
      <formula>"ILAQ"</formula>
    </cfRule>
  </conditionalFormatting>
  <conditionalFormatting sqref="C14:G14">
    <cfRule type="cellIs" dxfId="615" priority="5" operator="equal">
      <formula>"PRLA"</formula>
    </cfRule>
  </conditionalFormatting>
  <conditionalFormatting sqref="C14:G14">
    <cfRule type="cellIs" dxfId="614" priority="6" operator="equal">
      <formula>"SOAU"</formula>
    </cfRule>
  </conditionalFormatting>
  <conditionalFormatting sqref="C3:S3">
    <cfRule type="cellIs" dxfId="613" priority="7" operator="equal">
      <formula>"DALA"</formula>
    </cfRule>
  </conditionalFormatting>
  <conditionalFormatting sqref="C3:S3">
    <cfRule type="cellIs" dxfId="612" priority="8" operator="equal">
      <formula>"ILAQ"</formula>
    </cfRule>
  </conditionalFormatting>
  <conditionalFormatting sqref="C3:S3">
    <cfRule type="cellIs" dxfId="611" priority="9" operator="equal">
      <formula>"PRLA"</formula>
    </cfRule>
  </conditionalFormatting>
  <conditionalFormatting sqref="C3:S3">
    <cfRule type="cellIs" dxfId="610" priority="10" operator="equal">
      <formula>"PRLU"</formula>
    </cfRule>
  </conditionalFormatting>
  <conditionalFormatting sqref="C3:S3">
    <cfRule type="cellIs" dxfId="609" priority="11" operator="equal">
      <formula>"ALPE"</formula>
    </cfRule>
  </conditionalFormatting>
  <conditionalFormatting sqref="C3:S3">
    <cfRule type="cellIs" dxfId="608" priority="12" operator="equal">
      <formula>"BRSY"</formula>
    </cfRule>
  </conditionalFormatting>
  <conditionalFormatting sqref="C3:S3">
    <cfRule type="cellIs" dxfId="607" priority="13" operator="equal">
      <formula>"THISTLE"</formula>
    </cfRule>
  </conditionalFormatting>
  <conditionalFormatting sqref="C3:S3">
    <cfRule type="cellIs" dxfId="606" priority="14" operator="equal">
      <formula>"CLVI"</formula>
    </cfRule>
  </conditionalFormatting>
  <conditionalFormatting sqref="C3:S3">
    <cfRule type="cellIs" dxfId="605" priority="15" operator="equal">
      <formula>"COML"</formula>
    </cfRule>
  </conditionalFormatting>
  <conditionalFormatting sqref="C3:S3">
    <cfRule type="cellIs" dxfId="604" priority="16" operator="equal">
      <formula>"COVU"</formula>
    </cfRule>
  </conditionalFormatting>
  <conditionalFormatting sqref="C3:S3">
    <cfRule type="cellIs" dxfId="603" priority="17" operator="equal">
      <formula>"CYSC"</formula>
    </cfRule>
  </conditionalFormatting>
  <conditionalFormatting sqref="C3:S3">
    <cfRule type="cellIs" dxfId="602" priority="18" operator="equal">
      <formula>"DISY"</formula>
    </cfRule>
  </conditionalFormatting>
  <conditionalFormatting sqref="C3:S3">
    <cfRule type="cellIs" dxfId="601" priority="19" operator="equal">
      <formula>"HEHE"</formula>
    </cfRule>
  </conditionalFormatting>
  <conditionalFormatting sqref="C3:S3">
    <cfRule type="cellIs" dxfId="600" priority="20" operator="equal">
      <formula>"HEHI"</formula>
    </cfRule>
  </conditionalFormatting>
  <conditionalFormatting sqref="C3:S3">
    <cfRule type="cellIs" dxfId="599" priority="21" operator="equal">
      <formula>"HEMA"</formula>
    </cfRule>
  </conditionalFormatting>
  <conditionalFormatting sqref="C3:S3">
    <cfRule type="cellIs" dxfId="598" priority="22" operator="equal">
      <formula>"IRPS"</formula>
    </cfRule>
  </conditionalFormatting>
  <conditionalFormatting sqref="C3:S3">
    <cfRule type="cellIs" dxfId="597" priority="23" operator="equal">
      <formula>"LYSA"</formula>
    </cfRule>
  </conditionalFormatting>
  <conditionalFormatting sqref="C3:S3">
    <cfRule type="cellIs" dxfId="596" priority="24" operator="equal">
      <formula>"PHAR"</formula>
    </cfRule>
  </conditionalFormatting>
  <conditionalFormatting sqref="C3:S3">
    <cfRule type="cellIs" dxfId="595" priority="25" operator="equal">
      <formula>"POCU"</formula>
    </cfRule>
  </conditionalFormatting>
  <conditionalFormatting sqref="C3:S3">
    <cfRule type="cellIs" dxfId="594" priority="26" operator="equal">
      <formula>"ROMU"</formula>
    </cfRule>
  </conditionalFormatting>
  <conditionalFormatting sqref="C3:S3">
    <cfRule type="cellIs" dxfId="593" priority="27" operator="equal">
      <formula>"RUAR"</formula>
    </cfRule>
  </conditionalFormatting>
  <conditionalFormatting sqref="C3:S3">
    <cfRule type="cellIs" dxfId="592" priority="28" operator="equal">
      <formula>"RULA"</formula>
    </cfRule>
  </conditionalFormatting>
  <conditionalFormatting sqref="C3:S3">
    <cfRule type="cellIs" dxfId="591" priority="29" operator="equal">
      <formula>"SODU"</formula>
    </cfRule>
  </conditionalFormatting>
  <conditionalFormatting sqref="C3:S3">
    <cfRule type="cellIs" dxfId="590" priority="30" operator="equal">
      <formula>"VIST"</formula>
    </cfRule>
  </conditionalFormatting>
  <conditionalFormatting sqref="C3:S3">
    <cfRule type="cellIs" dxfId="58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5" t="s">
        <v>147</v>
      </c>
      <c r="E3" s="12" t="s">
        <v>8</v>
      </c>
      <c r="F3" s="13" t="s">
        <v>171</v>
      </c>
      <c r="G3" s="12" t="s">
        <v>44</v>
      </c>
      <c r="H3" s="12" t="s">
        <v>150</v>
      </c>
      <c r="I3" s="12" t="s">
        <v>310</v>
      </c>
      <c r="J3" s="12" t="s">
        <v>378</v>
      </c>
      <c r="K3" s="12" t="s">
        <v>232</v>
      </c>
      <c r="L3" s="12" t="s">
        <v>36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20</v>
      </c>
      <c r="D4" s="12">
        <v>2</v>
      </c>
      <c r="E4" s="12">
        <v>3</v>
      </c>
      <c r="F4" s="12">
        <v>4</v>
      </c>
      <c r="G4" s="12">
        <v>17</v>
      </c>
      <c r="H4" s="12">
        <v>2</v>
      </c>
      <c r="I4" s="12">
        <v>3</v>
      </c>
      <c r="J4" s="12">
        <v>2</v>
      </c>
      <c r="K4" s="12">
        <v>5</v>
      </c>
      <c r="L4" s="12">
        <v>1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0.60606060606060608</v>
      </c>
      <c r="D5" s="18">
        <f t="shared" si="0"/>
        <v>6.0606060606060608E-2</v>
      </c>
      <c r="E5" s="18">
        <f t="shared" si="0"/>
        <v>9.0909090909090912E-2</v>
      </c>
      <c r="F5" s="18">
        <f t="shared" si="0"/>
        <v>0.12121212121212122</v>
      </c>
      <c r="G5" s="18">
        <f t="shared" si="0"/>
        <v>0.51515151515151514</v>
      </c>
      <c r="H5" s="18">
        <f t="shared" si="0"/>
        <v>6.0606060606060608E-2</v>
      </c>
      <c r="I5" s="18">
        <f t="shared" si="0"/>
        <v>9.0909090909090912E-2</v>
      </c>
      <c r="J5" s="18">
        <f t="shared" si="0"/>
        <v>6.0606060606060608E-2</v>
      </c>
      <c r="K5" s="18">
        <f t="shared" si="0"/>
        <v>0.15151515151515152</v>
      </c>
      <c r="L5" s="18">
        <f t="shared" si="0"/>
        <v>3.0303030303030304E-2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0.51515151515151514</v>
      </c>
      <c r="H8" s="24">
        <f t="shared" si="1"/>
        <v>0.51515151515151514</v>
      </c>
      <c r="I8" s="24">
        <f t="shared" si="1"/>
        <v>0.51515151515151514</v>
      </c>
      <c r="J8" s="24">
        <f t="shared" si="1"/>
        <v>0.51515151515151514</v>
      </c>
      <c r="K8" s="24">
        <f t="shared" si="1"/>
        <v>0.66666666666666663</v>
      </c>
      <c r="L8" s="24">
        <f t="shared" si="1"/>
        <v>0.66666666666666663</v>
      </c>
      <c r="M8" s="24">
        <f t="shared" si="1"/>
        <v>0.66666666666666663</v>
      </c>
      <c r="N8" s="24">
        <f t="shared" si="1"/>
        <v>0.66666666666666663</v>
      </c>
      <c r="O8" s="24">
        <f t="shared" si="1"/>
        <v>0.66666666666666663</v>
      </c>
      <c r="P8" s="24">
        <f t="shared" si="1"/>
        <v>0.66666666666666663</v>
      </c>
      <c r="Q8" s="24">
        <f t="shared" si="1"/>
        <v>0.66666666666666663</v>
      </c>
      <c r="R8" s="24">
        <f t="shared" si="1"/>
        <v>0.66666666666666663</v>
      </c>
      <c r="S8" s="24">
        <f t="shared" si="1"/>
        <v>0.66666666666666663</v>
      </c>
      <c r="W8" s="4"/>
    </row>
    <row r="9" spans="1:23" ht="13" x14ac:dyDescent="0.15">
      <c r="A9" s="6"/>
      <c r="B9" s="22" t="s">
        <v>313</v>
      </c>
      <c r="C9" s="24">
        <f>S8</f>
        <v>0.66666666666666663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71</v>
      </c>
      <c r="D14" s="30" t="s">
        <v>56</v>
      </c>
      <c r="E14" s="30" t="s">
        <v>56</v>
      </c>
      <c r="F14" s="30" t="s">
        <v>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7.4</v>
      </c>
      <c r="D15" s="30">
        <v>33.299999999999997</v>
      </c>
      <c r="E15" s="30">
        <v>9.6</v>
      </c>
      <c r="F15" s="30">
        <v>12.3</v>
      </c>
      <c r="G15" s="30"/>
      <c r="H15" s="30">
        <f>AVERAGE(C15:G15)</f>
        <v>15.649999999999999</v>
      </c>
      <c r="I15" s="30">
        <f>H15*H15</f>
        <v>244.92249999999996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4.8</v>
      </c>
      <c r="D16" s="30">
        <v>18.399999999999999</v>
      </c>
      <c r="E16" s="30">
        <v>38.4</v>
      </c>
      <c r="F16" s="30">
        <v>7.7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18.095573684678399</v>
      </c>
      <c r="D17" s="32">
        <f t="shared" si="2"/>
        <v>265.90440219985754</v>
      </c>
      <c r="E17" s="32">
        <f t="shared" si="2"/>
        <v>1158.1167158194175</v>
      </c>
      <c r="F17" s="32">
        <f t="shared" si="2"/>
        <v>46.566257107837778</v>
      </c>
      <c r="G17" s="32">
        <f t="shared" si="2"/>
        <v>0</v>
      </c>
      <c r="H17" s="33">
        <f>AVERAGE(C17:G17)</f>
        <v>297.73658976235828</v>
      </c>
      <c r="I17" s="30">
        <f>H17*C20</f>
        <v>52953.100879046753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177.85217772969003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288.84857467502422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 t="s">
        <v>389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118.5</v>
      </c>
      <c r="D26" s="39">
        <v>12.8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16</v>
      </c>
      <c r="D27" s="39">
        <v>7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20</v>
      </c>
      <c r="D28" s="39">
        <v>13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2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210.262608</v>
      </c>
      <c r="D30" s="41">
        <f t="shared" si="3"/>
        <v>7.1905536000000003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217.45316159999999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588" priority="1" operator="equal">
      <formula>"PRAV"</formula>
    </cfRule>
  </conditionalFormatting>
  <conditionalFormatting sqref="C14:G14">
    <cfRule type="cellIs" dxfId="587" priority="2" operator="equal">
      <formula>"AEHI"</formula>
    </cfRule>
  </conditionalFormatting>
  <conditionalFormatting sqref="C14:G14">
    <cfRule type="cellIs" dxfId="586" priority="3" operator="equal">
      <formula>"CRMO"</formula>
    </cfRule>
  </conditionalFormatting>
  <conditionalFormatting sqref="C14:G14">
    <cfRule type="cellIs" dxfId="585" priority="4" operator="equal">
      <formula>"ILAQ"</formula>
    </cfRule>
  </conditionalFormatting>
  <conditionalFormatting sqref="C14:G14">
    <cfRule type="cellIs" dxfId="584" priority="5" operator="equal">
      <formula>"PRLA"</formula>
    </cfRule>
  </conditionalFormatting>
  <conditionalFormatting sqref="C14:G14">
    <cfRule type="cellIs" dxfId="583" priority="6" operator="equal">
      <formula>"SOAU"</formula>
    </cfRule>
  </conditionalFormatting>
  <conditionalFormatting sqref="C3:S3">
    <cfRule type="cellIs" dxfId="582" priority="7" operator="equal">
      <formula>"DALA"</formula>
    </cfRule>
  </conditionalFormatting>
  <conditionalFormatting sqref="C3:S3">
    <cfRule type="cellIs" dxfId="581" priority="8" operator="equal">
      <formula>"ILAQ"</formula>
    </cfRule>
  </conditionalFormatting>
  <conditionalFormatting sqref="C3:S3">
    <cfRule type="cellIs" dxfId="580" priority="9" operator="equal">
      <formula>"PRLA"</formula>
    </cfRule>
  </conditionalFormatting>
  <conditionalFormatting sqref="C3:S3">
    <cfRule type="cellIs" dxfId="579" priority="10" operator="equal">
      <formula>"PRLU"</formula>
    </cfRule>
  </conditionalFormatting>
  <conditionalFormatting sqref="C3:S3">
    <cfRule type="cellIs" dxfId="578" priority="11" operator="equal">
      <formula>"ALPE"</formula>
    </cfRule>
  </conditionalFormatting>
  <conditionalFormatting sqref="C3:S3">
    <cfRule type="cellIs" dxfId="577" priority="12" operator="equal">
      <formula>"BRSY"</formula>
    </cfRule>
  </conditionalFormatting>
  <conditionalFormatting sqref="C3:S3">
    <cfRule type="cellIs" dxfId="576" priority="13" operator="equal">
      <formula>"THISTLE"</formula>
    </cfRule>
  </conditionalFormatting>
  <conditionalFormatting sqref="C3:S3">
    <cfRule type="cellIs" dxfId="575" priority="14" operator="equal">
      <formula>"CLVI"</formula>
    </cfRule>
  </conditionalFormatting>
  <conditionalFormatting sqref="C3:S3">
    <cfRule type="cellIs" dxfId="574" priority="15" operator="equal">
      <formula>"COML"</formula>
    </cfRule>
  </conditionalFormatting>
  <conditionalFormatting sqref="C3:S3">
    <cfRule type="cellIs" dxfId="573" priority="16" operator="equal">
      <formula>"COVU"</formula>
    </cfRule>
  </conditionalFormatting>
  <conditionalFormatting sqref="C3:S3">
    <cfRule type="cellIs" dxfId="572" priority="17" operator="equal">
      <formula>"CYSC"</formula>
    </cfRule>
  </conditionalFormatting>
  <conditionalFormatting sqref="C3:S3">
    <cfRule type="cellIs" dxfId="571" priority="18" operator="equal">
      <formula>"DISY"</formula>
    </cfRule>
  </conditionalFormatting>
  <conditionalFormatting sqref="C3:S3">
    <cfRule type="cellIs" dxfId="570" priority="19" operator="equal">
      <formula>"HEHE"</formula>
    </cfRule>
  </conditionalFormatting>
  <conditionalFormatting sqref="C3:S3">
    <cfRule type="cellIs" dxfId="569" priority="20" operator="equal">
      <formula>"HEHI"</formula>
    </cfRule>
  </conditionalFormatting>
  <conditionalFormatting sqref="C3:S3">
    <cfRule type="cellIs" dxfId="568" priority="21" operator="equal">
      <formula>"HEMA"</formula>
    </cfRule>
  </conditionalFormatting>
  <conditionalFormatting sqref="C3:S3">
    <cfRule type="cellIs" dxfId="567" priority="22" operator="equal">
      <formula>"IRPS"</formula>
    </cfRule>
  </conditionalFormatting>
  <conditionalFormatting sqref="C3:S3">
    <cfRule type="cellIs" dxfId="566" priority="23" operator="equal">
      <formula>"LYSA"</formula>
    </cfRule>
  </conditionalFormatting>
  <conditionalFormatting sqref="C3:S3">
    <cfRule type="cellIs" dxfId="565" priority="24" operator="equal">
      <formula>"PHAR"</formula>
    </cfRule>
  </conditionalFormatting>
  <conditionalFormatting sqref="C3:S3">
    <cfRule type="cellIs" dxfId="564" priority="25" operator="equal">
      <formula>"POCU"</formula>
    </cfRule>
  </conditionalFormatting>
  <conditionalFormatting sqref="C3:S3">
    <cfRule type="cellIs" dxfId="563" priority="26" operator="equal">
      <formula>"ROMU"</formula>
    </cfRule>
  </conditionalFormatting>
  <conditionalFormatting sqref="C3:S3">
    <cfRule type="cellIs" dxfId="562" priority="27" operator="equal">
      <formula>"RUAR"</formula>
    </cfRule>
  </conditionalFormatting>
  <conditionalFormatting sqref="C3:S3">
    <cfRule type="cellIs" dxfId="561" priority="28" operator="equal">
      <formula>"RULA"</formula>
    </cfRule>
  </conditionalFormatting>
  <conditionalFormatting sqref="C3:S3">
    <cfRule type="cellIs" dxfId="560" priority="29" operator="equal">
      <formula>"SODU"</formula>
    </cfRule>
  </conditionalFormatting>
  <conditionalFormatting sqref="C3:S3">
    <cfRule type="cellIs" dxfId="559" priority="30" operator="equal">
      <formula>"VIST"</formula>
    </cfRule>
  </conditionalFormatting>
  <conditionalFormatting sqref="C3:S3">
    <cfRule type="cellIs" dxfId="55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210</v>
      </c>
      <c r="E3" s="12" t="s">
        <v>44</v>
      </c>
      <c r="F3" s="45" t="s">
        <v>49</v>
      </c>
      <c r="G3" s="12" t="s">
        <v>292</v>
      </c>
      <c r="H3" s="12" t="s">
        <v>197</v>
      </c>
      <c r="I3" s="12" t="s">
        <v>36</v>
      </c>
      <c r="J3" s="12" t="s">
        <v>295</v>
      </c>
      <c r="K3" s="12" t="s">
        <v>326</v>
      </c>
      <c r="L3" s="12" t="s">
        <v>336</v>
      </c>
      <c r="M3" s="12" t="s">
        <v>310</v>
      </c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</v>
      </c>
      <c r="D4" s="12">
        <v>19</v>
      </c>
      <c r="E4" s="12">
        <v>18</v>
      </c>
      <c r="F4" s="12">
        <v>2</v>
      </c>
      <c r="G4" s="12">
        <v>12</v>
      </c>
      <c r="H4" s="12">
        <v>2</v>
      </c>
      <c r="I4" s="12">
        <v>5</v>
      </c>
      <c r="J4" s="12">
        <v>2</v>
      </c>
      <c r="K4" s="12">
        <v>1</v>
      </c>
      <c r="L4" s="12">
        <v>2</v>
      </c>
      <c r="M4" s="12">
        <v>1</v>
      </c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3.0303030303030304E-2</v>
      </c>
      <c r="D5" s="18">
        <f t="shared" si="0"/>
        <v>0.5757575757575758</v>
      </c>
      <c r="E5" s="18">
        <f t="shared" si="0"/>
        <v>0.54545454545454541</v>
      </c>
      <c r="F5" s="18">
        <f t="shared" si="0"/>
        <v>6.0606060606060608E-2</v>
      </c>
      <c r="G5" s="18">
        <f t="shared" si="0"/>
        <v>0.36363636363636365</v>
      </c>
      <c r="H5" s="18">
        <f t="shared" si="0"/>
        <v>6.0606060606060608E-2</v>
      </c>
      <c r="I5" s="18">
        <f t="shared" si="0"/>
        <v>0.15151515151515152</v>
      </c>
      <c r="J5" s="18">
        <f t="shared" si="0"/>
        <v>6.0606060606060608E-2</v>
      </c>
      <c r="K5" s="18">
        <f t="shared" si="0"/>
        <v>3.0303030303030304E-2</v>
      </c>
      <c r="L5" s="18">
        <f t="shared" si="0"/>
        <v>6.0606060606060608E-2</v>
      </c>
      <c r="M5" s="18">
        <f t="shared" si="0"/>
        <v>3.0303030303030304E-2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0.54545454545454541</v>
      </c>
      <c r="F8" s="24">
        <f t="shared" si="1"/>
        <v>0.54545454545454541</v>
      </c>
      <c r="G8" s="24">
        <f t="shared" si="1"/>
        <v>0.54545454545454541</v>
      </c>
      <c r="H8" s="24">
        <f t="shared" si="1"/>
        <v>0.54545454545454541</v>
      </c>
      <c r="I8" s="24">
        <f t="shared" si="1"/>
        <v>0.54545454545454541</v>
      </c>
      <c r="J8" s="24">
        <f t="shared" si="1"/>
        <v>0.54545454545454541</v>
      </c>
      <c r="K8" s="24">
        <f t="shared" si="1"/>
        <v>0.54545454545454541</v>
      </c>
      <c r="L8" s="24">
        <f t="shared" si="1"/>
        <v>0.54545454545454541</v>
      </c>
      <c r="M8" s="24">
        <f t="shared" si="1"/>
        <v>0.54545454545454541</v>
      </c>
      <c r="N8" s="24">
        <f t="shared" si="1"/>
        <v>0.54545454545454541</v>
      </c>
      <c r="O8" s="24">
        <f t="shared" si="1"/>
        <v>0.54545454545454541</v>
      </c>
      <c r="P8" s="24">
        <f t="shared" si="1"/>
        <v>0.54545454545454541</v>
      </c>
      <c r="Q8" s="24">
        <f t="shared" si="1"/>
        <v>0.54545454545454541</v>
      </c>
      <c r="R8" s="24">
        <f t="shared" si="1"/>
        <v>0.54545454545454541</v>
      </c>
      <c r="S8" s="24">
        <f t="shared" si="1"/>
        <v>0.54545454545454541</v>
      </c>
      <c r="W8" s="4"/>
    </row>
    <row r="9" spans="1:23" ht="13" x14ac:dyDescent="0.15">
      <c r="A9" s="6"/>
      <c r="B9" s="22" t="s">
        <v>313</v>
      </c>
      <c r="C9" s="24">
        <f>S8</f>
        <v>0.54545454545454541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8</v>
      </c>
      <c r="E14" s="30" t="s">
        <v>74</v>
      </c>
      <c r="F14" s="30" t="s">
        <v>74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36.1</v>
      </c>
      <c r="D15" s="30">
        <v>11</v>
      </c>
      <c r="E15" s="30">
        <v>21.7</v>
      </c>
      <c r="F15" s="30">
        <v>16.899999999999999</v>
      </c>
      <c r="G15" s="30"/>
      <c r="H15" s="30">
        <f>AVERAGE(C15:G15)</f>
        <v>21.424999999999997</v>
      </c>
      <c r="I15" s="30">
        <f>H15*H15</f>
        <v>459.03062499999987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4</v>
      </c>
      <c r="D16" s="30">
        <v>16.3</v>
      </c>
      <c r="E16" s="30">
        <v>13</v>
      </c>
      <c r="F16" s="30">
        <v>34.700000000000003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12.56637061436</v>
      </c>
      <c r="D17" s="32">
        <f t="shared" si="2"/>
        <v>208.67243803308179</v>
      </c>
      <c r="E17" s="32">
        <f t="shared" si="2"/>
        <v>132.73228961417749</v>
      </c>
      <c r="F17" s="32">
        <f t="shared" si="2"/>
        <v>945.69007456529596</v>
      </c>
      <c r="G17" s="32">
        <f t="shared" si="2"/>
        <v>0</v>
      </c>
      <c r="H17" s="33">
        <f>AVERAGE(C17:G17)</f>
        <v>259.93223456538306</v>
      </c>
      <c r="I17" s="30">
        <f>H17*C20</f>
        <v>24666.432958951464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94.895629240423801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134.55045850448843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49.9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15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13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53.43301979999999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53.43301979999999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557" priority="1" operator="equal">
      <formula>"PRAV"</formula>
    </cfRule>
  </conditionalFormatting>
  <conditionalFormatting sqref="C14:G14">
    <cfRule type="cellIs" dxfId="556" priority="2" operator="equal">
      <formula>"AEHI"</formula>
    </cfRule>
  </conditionalFormatting>
  <conditionalFormatting sqref="C14:G14">
    <cfRule type="cellIs" dxfId="555" priority="3" operator="equal">
      <formula>"CRMO"</formula>
    </cfRule>
  </conditionalFormatting>
  <conditionalFormatting sqref="C14:G14">
    <cfRule type="cellIs" dxfId="554" priority="4" operator="equal">
      <formula>"ILAQ"</formula>
    </cfRule>
  </conditionalFormatting>
  <conditionalFormatting sqref="C14:G14">
    <cfRule type="cellIs" dxfId="553" priority="5" operator="equal">
      <formula>"PRLA"</formula>
    </cfRule>
  </conditionalFormatting>
  <conditionalFormatting sqref="C14:G14">
    <cfRule type="cellIs" dxfId="552" priority="6" operator="equal">
      <formula>"SOAU"</formula>
    </cfRule>
  </conditionalFormatting>
  <conditionalFormatting sqref="C3:S3">
    <cfRule type="cellIs" dxfId="551" priority="7" operator="equal">
      <formula>"DALA"</formula>
    </cfRule>
  </conditionalFormatting>
  <conditionalFormatting sqref="C3:S3">
    <cfRule type="cellIs" dxfId="550" priority="8" operator="equal">
      <formula>"ILAQ"</formula>
    </cfRule>
  </conditionalFormatting>
  <conditionalFormatting sqref="C3:S3">
    <cfRule type="cellIs" dxfId="549" priority="9" operator="equal">
      <formula>"PRLA"</formula>
    </cfRule>
  </conditionalFormatting>
  <conditionalFormatting sqref="C3:S3">
    <cfRule type="cellIs" dxfId="548" priority="10" operator="equal">
      <formula>"PRLU"</formula>
    </cfRule>
  </conditionalFormatting>
  <conditionalFormatting sqref="C3:S3">
    <cfRule type="cellIs" dxfId="547" priority="11" operator="equal">
      <formula>"ALPE"</formula>
    </cfRule>
  </conditionalFormatting>
  <conditionalFormatting sqref="C3:S3">
    <cfRule type="cellIs" dxfId="546" priority="12" operator="equal">
      <formula>"BRSY"</formula>
    </cfRule>
  </conditionalFormatting>
  <conditionalFormatting sqref="C3:S3">
    <cfRule type="cellIs" dxfId="545" priority="13" operator="equal">
      <formula>"THISTLE"</formula>
    </cfRule>
  </conditionalFormatting>
  <conditionalFormatting sqref="C3:S3">
    <cfRule type="cellIs" dxfId="544" priority="14" operator="equal">
      <formula>"CLVI"</formula>
    </cfRule>
  </conditionalFormatting>
  <conditionalFormatting sqref="C3:S3">
    <cfRule type="cellIs" dxfId="543" priority="15" operator="equal">
      <formula>"COML"</formula>
    </cfRule>
  </conditionalFormatting>
  <conditionalFormatting sqref="C3:S3">
    <cfRule type="cellIs" dxfId="542" priority="16" operator="equal">
      <formula>"COVU"</formula>
    </cfRule>
  </conditionalFormatting>
  <conditionalFormatting sqref="C3:S3">
    <cfRule type="cellIs" dxfId="541" priority="17" operator="equal">
      <formula>"CYSC"</formula>
    </cfRule>
  </conditionalFormatting>
  <conditionalFormatting sqref="C3:S3">
    <cfRule type="cellIs" dxfId="540" priority="18" operator="equal">
      <formula>"DISY"</formula>
    </cfRule>
  </conditionalFormatting>
  <conditionalFormatting sqref="C3:S3">
    <cfRule type="cellIs" dxfId="539" priority="19" operator="equal">
      <formula>"HEHE"</formula>
    </cfRule>
  </conditionalFormatting>
  <conditionalFormatting sqref="C3:S3">
    <cfRule type="cellIs" dxfId="538" priority="20" operator="equal">
      <formula>"HEHI"</formula>
    </cfRule>
  </conditionalFormatting>
  <conditionalFormatting sqref="C3:S3">
    <cfRule type="cellIs" dxfId="537" priority="21" operator="equal">
      <formula>"HEMA"</formula>
    </cfRule>
  </conditionalFormatting>
  <conditionalFormatting sqref="C3:S3">
    <cfRule type="cellIs" dxfId="536" priority="22" operator="equal">
      <formula>"IRPS"</formula>
    </cfRule>
  </conditionalFormatting>
  <conditionalFormatting sqref="C3:S3">
    <cfRule type="cellIs" dxfId="535" priority="23" operator="equal">
      <formula>"LYSA"</formula>
    </cfRule>
  </conditionalFormatting>
  <conditionalFormatting sqref="C3:S3">
    <cfRule type="cellIs" dxfId="534" priority="24" operator="equal">
      <formula>"PHAR"</formula>
    </cfRule>
  </conditionalFormatting>
  <conditionalFormatting sqref="C3:S3">
    <cfRule type="cellIs" dxfId="533" priority="25" operator="equal">
      <formula>"POCU"</formula>
    </cfRule>
  </conditionalFormatting>
  <conditionalFormatting sqref="C3:S3">
    <cfRule type="cellIs" dxfId="532" priority="26" operator="equal">
      <formula>"ROMU"</formula>
    </cfRule>
  </conditionalFormatting>
  <conditionalFormatting sqref="C3:S3">
    <cfRule type="cellIs" dxfId="531" priority="27" operator="equal">
      <formula>"RUAR"</formula>
    </cfRule>
  </conditionalFormatting>
  <conditionalFormatting sqref="C3:S3">
    <cfRule type="cellIs" dxfId="530" priority="28" operator="equal">
      <formula>"RULA"</formula>
    </cfRule>
  </conditionalFormatting>
  <conditionalFormatting sqref="C3:S3">
    <cfRule type="cellIs" dxfId="529" priority="29" operator="equal">
      <formula>"SODU"</formula>
    </cfRule>
  </conditionalFormatting>
  <conditionalFormatting sqref="C3:S3">
    <cfRule type="cellIs" dxfId="528" priority="30" operator="equal">
      <formula>"VIST"</formula>
    </cfRule>
  </conditionalFormatting>
  <conditionalFormatting sqref="C3:S3">
    <cfRule type="cellIs" dxfId="52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210</v>
      </c>
      <c r="D3" s="12" t="s">
        <v>36</v>
      </c>
      <c r="E3" s="12" t="s">
        <v>44</v>
      </c>
      <c r="F3" s="13" t="s">
        <v>292</v>
      </c>
      <c r="G3" s="15" t="s">
        <v>49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11</v>
      </c>
      <c r="D4" s="12">
        <v>13</v>
      </c>
      <c r="E4" s="12">
        <v>26</v>
      </c>
      <c r="F4" s="12">
        <v>22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0.33333333333333331</v>
      </c>
      <c r="D5" s="18">
        <f t="shared" si="0"/>
        <v>0.39393939393939392</v>
      </c>
      <c r="E5" s="18">
        <f t="shared" si="0"/>
        <v>0.78787878787878785</v>
      </c>
      <c r="F5" s="18">
        <f t="shared" si="0"/>
        <v>0.66666666666666663</v>
      </c>
      <c r="G5" s="18">
        <f t="shared" si="0"/>
        <v>3.0303030303030304E-2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0.78787878787878785</v>
      </c>
      <c r="F8" s="24">
        <f t="shared" si="1"/>
        <v>0.78787878787878785</v>
      </c>
      <c r="G8" s="24">
        <f t="shared" si="1"/>
        <v>0.78787878787878785</v>
      </c>
      <c r="H8" s="24">
        <f t="shared" si="1"/>
        <v>0.78787878787878785</v>
      </c>
      <c r="I8" s="24">
        <f t="shared" si="1"/>
        <v>0.78787878787878785</v>
      </c>
      <c r="J8" s="24">
        <f t="shared" si="1"/>
        <v>0.78787878787878785</v>
      </c>
      <c r="K8" s="24">
        <f t="shared" si="1"/>
        <v>0.78787878787878785</v>
      </c>
      <c r="L8" s="24">
        <f t="shared" si="1"/>
        <v>0.78787878787878785</v>
      </c>
      <c r="M8" s="24">
        <f t="shared" si="1"/>
        <v>0.78787878787878785</v>
      </c>
      <c r="N8" s="24">
        <f t="shared" si="1"/>
        <v>0.78787878787878785</v>
      </c>
      <c r="O8" s="24">
        <f t="shared" si="1"/>
        <v>0.78787878787878785</v>
      </c>
      <c r="P8" s="24">
        <f t="shared" si="1"/>
        <v>0.78787878787878785</v>
      </c>
      <c r="Q8" s="24">
        <f t="shared" si="1"/>
        <v>0.78787878787878785</v>
      </c>
      <c r="R8" s="24">
        <f t="shared" si="1"/>
        <v>0.78787878787878785</v>
      </c>
      <c r="S8" s="24">
        <f t="shared" si="1"/>
        <v>0.78787878787878785</v>
      </c>
      <c r="W8" s="4"/>
    </row>
    <row r="9" spans="1:23" ht="13" x14ac:dyDescent="0.15">
      <c r="A9" s="6"/>
      <c r="B9" s="22" t="s">
        <v>313</v>
      </c>
      <c r="C9" s="24">
        <f>S8</f>
        <v>0.78787878787878785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74</v>
      </c>
      <c r="F14" s="30" t="s">
        <v>74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7.5</v>
      </c>
      <c r="D15" s="30">
        <v>47.8</v>
      </c>
      <c r="E15" s="30">
        <v>26.9</v>
      </c>
      <c r="F15" s="30">
        <v>27.5</v>
      </c>
      <c r="G15" s="30"/>
      <c r="H15" s="30">
        <f>AVERAGE(C15:G15)</f>
        <v>27.424999999999997</v>
      </c>
      <c r="I15" s="30">
        <f>H15*H15</f>
        <v>752.1306249999999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17.2</v>
      </c>
      <c r="D16" s="30">
        <v>21.4</v>
      </c>
      <c r="E16" s="30">
        <v>24.8</v>
      </c>
      <c r="F16" s="30">
        <v>26.5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232.35219265951639</v>
      </c>
      <c r="D17" s="32">
        <f t="shared" si="2"/>
        <v>359.68094290951905</v>
      </c>
      <c r="E17" s="32">
        <f t="shared" si="2"/>
        <v>483.05128641599845</v>
      </c>
      <c r="F17" s="32">
        <f t="shared" si="2"/>
        <v>551.54586024589435</v>
      </c>
      <c r="G17" s="32">
        <f t="shared" si="2"/>
        <v>0</v>
      </c>
      <c r="H17" s="33">
        <f>AVERAGE(C17:G17)</f>
        <v>325.32605644618565</v>
      </c>
      <c r="I17" s="30">
        <f>H17*C20</f>
        <v>18841.412047004269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57.915471797202791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102.77613443399889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 t="s">
        <v>389</v>
      </c>
      <c r="E25" s="39" t="s">
        <v>389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43.4</v>
      </c>
      <c r="D26" s="39">
        <v>29.3</v>
      </c>
      <c r="E26" s="39">
        <v>6.3</v>
      </c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16</v>
      </c>
      <c r="D27" s="39">
        <v>7</v>
      </c>
      <c r="E27" s="39">
        <v>3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9</v>
      </c>
      <c r="D28" s="39">
        <v>5</v>
      </c>
      <c r="E28" s="39">
        <v>5.5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9">
        <v>2</v>
      </c>
      <c r="E29" s="39">
        <v>2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37.951477199999999</v>
      </c>
      <c r="D30" s="41">
        <f t="shared" si="3"/>
        <v>5.8061466000000008</v>
      </c>
      <c r="E30" s="41">
        <f t="shared" si="3"/>
        <v>0.63852704999999987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44.396150849999998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526" priority="1" operator="equal">
      <formula>"PRAV"</formula>
    </cfRule>
  </conditionalFormatting>
  <conditionalFormatting sqref="C14:G14">
    <cfRule type="cellIs" dxfId="525" priority="2" operator="equal">
      <formula>"AEHI"</formula>
    </cfRule>
  </conditionalFormatting>
  <conditionalFormatting sqref="C14:G14">
    <cfRule type="cellIs" dxfId="524" priority="3" operator="equal">
      <formula>"CRMO"</formula>
    </cfRule>
  </conditionalFormatting>
  <conditionalFormatting sqref="C14:G14">
    <cfRule type="cellIs" dxfId="523" priority="4" operator="equal">
      <formula>"ILAQ"</formula>
    </cfRule>
  </conditionalFormatting>
  <conditionalFormatting sqref="C14:G14">
    <cfRule type="cellIs" dxfId="522" priority="5" operator="equal">
      <formula>"PRLA"</formula>
    </cfRule>
  </conditionalFormatting>
  <conditionalFormatting sqref="C14:G14">
    <cfRule type="cellIs" dxfId="521" priority="6" operator="equal">
      <formula>"SOAU"</formula>
    </cfRule>
  </conditionalFormatting>
  <conditionalFormatting sqref="C3:S3">
    <cfRule type="cellIs" dxfId="520" priority="7" operator="equal">
      <formula>"DALA"</formula>
    </cfRule>
  </conditionalFormatting>
  <conditionalFormatting sqref="C3:S3">
    <cfRule type="cellIs" dxfId="519" priority="8" operator="equal">
      <formula>"ILAQ"</formula>
    </cfRule>
  </conditionalFormatting>
  <conditionalFormatting sqref="C3:S3">
    <cfRule type="cellIs" dxfId="518" priority="9" operator="equal">
      <formula>"PRLA"</formula>
    </cfRule>
  </conditionalFormatting>
  <conditionalFormatting sqref="C3:S3">
    <cfRule type="cellIs" dxfId="517" priority="10" operator="equal">
      <formula>"PRLU"</formula>
    </cfRule>
  </conditionalFormatting>
  <conditionalFormatting sqref="C3:S3">
    <cfRule type="cellIs" dxfId="516" priority="11" operator="equal">
      <formula>"ALPE"</formula>
    </cfRule>
  </conditionalFormatting>
  <conditionalFormatting sqref="C3:S3">
    <cfRule type="cellIs" dxfId="515" priority="12" operator="equal">
      <formula>"BRSY"</formula>
    </cfRule>
  </conditionalFormatting>
  <conditionalFormatting sqref="C3:S3">
    <cfRule type="cellIs" dxfId="514" priority="13" operator="equal">
      <formula>"THISTLE"</formula>
    </cfRule>
  </conditionalFormatting>
  <conditionalFormatting sqref="C3:S3">
    <cfRule type="cellIs" dxfId="513" priority="14" operator="equal">
      <formula>"CLVI"</formula>
    </cfRule>
  </conditionalFormatting>
  <conditionalFormatting sqref="C3:S3">
    <cfRule type="cellIs" dxfId="512" priority="15" operator="equal">
      <formula>"COML"</formula>
    </cfRule>
  </conditionalFormatting>
  <conditionalFormatting sqref="C3:S3">
    <cfRule type="cellIs" dxfId="511" priority="16" operator="equal">
      <formula>"COVU"</formula>
    </cfRule>
  </conditionalFormatting>
  <conditionalFormatting sqref="C3:S3">
    <cfRule type="cellIs" dxfId="510" priority="17" operator="equal">
      <formula>"CYSC"</formula>
    </cfRule>
  </conditionalFormatting>
  <conditionalFormatting sqref="C3:S3">
    <cfRule type="cellIs" dxfId="509" priority="18" operator="equal">
      <formula>"DISY"</formula>
    </cfRule>
  </conditionalFormatting>
  <conditionalFormatting sqref="C3:S3">
    <cfRule type="cellIs" dxfId="508" priority="19" operator="equal">
      <formula>"HEHE"</formula>
    </cfRule>
  </conditionalFormatting>
  <conditionalFormatting sqref="C3:S3">
    <cfRule type="cellIs" dxfId="507" priority="20" operator="equal">
      <formula>"HEHI"</formula>
    </cfRule>
  </conditionalFormatting>
  <conditionalFormatting sqref="C3:S3">
    <cfRule type="cellIs" dxfId="506" priority="21" operator="equal">
      <formula>"HEMA"</formula>
    </cfRule>
  </conditionalFormatting>
  <conditionalFormatting sqref="C3:S3">
    <cfRule type="cellIs" dxfId="505" priority="22" operator="equal">
      <formula>"IRPS"</formula>
    </cfRule>
  </conditionalFormatting>
  <conditionalFormatting sqref="C3:S3">
    <cfRule type="cellIs" dxfId="504" priority="23" operator="equal">
      <formula>"LYSA"</formula>
    </cfRule>
  </conditionalFormatting>
  <conditionalFormatting sqref="C3:S3">
    <cfRule type="cellIs" dxfId="503" priority="24" operator="equal">
      <formula>"PHAR"</formula>
    </cfRule>
  </conditionalFormatting>
  <conditionalFormatting sqref="C3:S3">
    <cfRule type="cellIs" dxfId="502" priority="25" operator="equal">
      <formula>"POCU"</formula>
    </cfRule>
  </conditionalFormatting>
  <conditionalFormatting sqref="C3:S3">
    <cfRule type="cellIs" dxfId="501" priority="26" operator="equal">
      <formula>"ROMU"</formula>
    </cfRule>
  </conditionalFormatting>
  <conditionalFormatting sqref="C3:S3">
    <cfRule type="cellIs" dxfId="500" priority="27" operator="equal">
      <formula>"RUAR"</formula>
    </cfRule>
  </conditionalFormatting>
  <conditionalFormatting sqref="C3:S3">
    <cfRule type="cellIs" dxfId="499" priority="28" operator="equal">
      <formula>"RULA"</formula>
    </cfRule>
  </conditionalFormatting>
  <conditionalFormatting sqref="C3:S3">
    <cfRule type="cellIs" dxfId="498" priority="29" operator="equal">
      <formula>"SODU"</formula>
    </cfRule>
  </conditionalFormatting>
  <conditionalFormatting sqref="C3:S3">
    <cfRule type="cellIs" dxfId="497" priority="30" operator="equal">
      <formula>"VIST"</formula>
    </cfRule>
  </conditionalFormatting>
  <conditionalFormatting sqref="C3:S3">
    <cfRule type="cellIs" dxfId="49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274</v>
      </c>
      <c r="F3" s="13" t="s">
        <v>378</v>
      </c>
      <c r="G3" s="12" t="s">
        <v>342</v>
      </c>
      <c r="H3" s="12" t="s">
        <v>180</v>
      </c>
      <c r="I3" s="12" t="s">
        <v>384</v>
      </c>
      <c r="J3" s="12" t="s">
        <v>295</v>
      </c>
      <c r="K3" s="12" t="s">
        <v>336</v>
      </c>
      <c r="L3" s="12" t="s">
        <v>36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20</v>
      </c>
      <c r="D4" s="12">
        <v>23</v>
      </c>
      <c r="E4" s="12">
        <v>1</v>
      </c>
      <c r="F4" s="12">
        <v>2</v>
      </c>
      <c r="G4" s="12">
        <v>3</v>
      </c>
      <c r="H4" s="12">
        <v>4</v>
      </c>
      <c r="I4" s="12">
        <v>2</v>
      </c>
      <c r="J4" s="12">
        <v>6</v>
      </c>
      <c r="K4" s="12">
        <v>1</v>
      </c>
      <c r="L4" s="12">
        <v>3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0.60606060606060608</v>
      </c>
      <c r="D5" s="18">
        <f t="shared" si="0"/>
        <v>0.69696969696969702</v>
      </c>
      <c r="E5" s="18">
        <f t="shared" si="0"/>
        <v>3.0303030303030304E-2</v>
      </c>
      <c r="F5" s="18">
        <f t="shared" si="0"/>
        <v>6.0606060606060608E-2</v>
      </c>
      <c r="G5" s="18">
        <f t="shared" si="0"/>
        <v>9.0909090909090912E-2</v>
      </c>
      <c r="H5" s="18">
        <f t="shared" si="0"/>
        <v>0.12121212121212122</v>
      </c>
      <c r="I5" s="18">
        <f t="shared" si="0"/>
        <v>6.0606060606060608E-2</v>
      </c>
      <c r="J5" s="18">
        <f t="shared" si="0"/>
        <v>0.18181818181818182</v>
      </c>
      <c r="K5" s="18">
        <f t="shared" si="0"/>
        <v>3.0303030303030304E-2</v>
      </c>
      <c r="L5" s="18">
        <f t="shared" si="0"/>
        <v>9.0909090909090912E-2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0.69696969696969702</v>
      </c>
      <c r="E8" s="24">
        <f t="shared" si="1"/>
        <v>0.69696969696969702</v>
      </c>
      <c r="F8" s="24">
        <f t="shared" si="1"/>
        <v>0.69696969696969702</v>
      </c>
      <c r="G8" s="24">
        <f t="shared" si="1"/>
        <v>0.69696969696969702</v>
      </c>
      <c r="H8" s="24">
        <f t="shared" si="1"/>
        <v>0.69696969696969702</v>
      </c>
      <c r="I8" s="24">
        <f t="shared" si="1"/>
        <v>0.69696969696969702</v>
      </c>
      <c r="J8" s="24">
        <f t="shared" si="1"/>
        <v>0.69696969696969702</v>
      </c>
      <c r="K8" s="24">
        <f t="shared" si="1"/>
        <v>0.69696969696969702</v>
      </c>
      <c r="L8" s="24">
        <f t="shared" si="1"/>
        <v>0.69696969696969702</v>
      </c>
      <c r="M8" s="24">
        <f t="shared" si="1"/>
        <v>0.69696969696969702</v>
      </c>
      <c r="N8" s="24">
        <f t="shared" si="1"/>
        <v>0.69696969696969702</v>
      </c>
      <c r="O8" s="24">
        <f t="shared" si="1"/>
        <v>0.69696969696969702</v>
      </c>
      <c r="P8" s="24">
        <f t="shared" si="1"/>
        <v>0.69696969696969702</v>
      </c>
      <c r="Q8" s="24">
        <f t="shared" si="1"/>
        <v>0.69696969696969702</v>
      </c>
      <c r="R8" s="24">
        <f t="shared" si="1"/>
        <v>0.69696969696969702</v>
      </c>
      <c r="S8" s="24">
        <f t="shared" si="1"/>
        <v>0.69696969696969702</v>
      </c>
      <c r="W8" s="4"/>
    </row>
    <row r="9" spans="1:23" ht="13" x14ac:dyDescent="0.15">
      <c r="A9" s="6"/>
      <c r="B9" s="22" t="s">
        <v>313</v>
      </c>
      <c r="C9" s="24">
        <f>S8</f>
        <v>0.69696969696969702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74</v>
      </c>
      <c r="E14" s="30" t="s">
        <v>56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27.7</v>
      </c>
      <c r="D15" s="30">
        <v>37.200000000000003</v>
      </c>
      <c r="E15" s="30">
        <v>29.7</v>
      </c>
      <c r="F15" s="30">
        <v>11.8</v>
      </c>
      <c r="G15" s="30"/>
      <c r="H15" s="30">
        <f>AVERAGE(C15:G15)</f>
        <v>26.6</v>
      </c>
      <c r="I15" s="30">
        <f>H15*H15</f>
        <v>707.56000000000006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18.600000000000001</v>
      </c>
      <c r="D16" s="30">
        <v>10.7</v>
      </c>
      <c r="E16" s="30">
        <v>37.799999999999997</v>
      </c>
      <c r="F16" s="30">
        <v>13.5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271.71634860899911</v>
      </c>
      <c r="D17" s="32">
        <f t="shared" si="2"/>
        <v>89.920235727379762</v>
      </c>
      <c r="E17" s="32">
        <f t="shared" si="2"/>
        <v>1122.2083117888837</v>
      </c>
      <c r="F17" s="32">
        <f t="shared" si="2"/>
        <v>143.13881527919438</v>
      </c>
      <c r="G17" s="32">
        <f t="shared" si="2"/>
        <v>0</v>
      </c>
      <c r="H17" s="33">
        <f>AVERAGE(C17:G17)</f>
        <v>325.39674228089137</v>
      </c>
      <c r="I17" s="30">
        <f>H17*C20</f>
        <v>20032.622100960521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61.563683645203227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109.27394703631946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495" priority="1" operator="equal">
      <formula>"PRAV"</formula>
    </cfRule>
  </conditionalFormatting>
  <conditionalFormatting sqref="C14:G14">
    <cfRule type="cellIs" dxfId="494" priority="2" operator="equal">
      <formula>"AEHI"</formula>
    </cfRule>
  </conditionalFormatting>
  <conditionalFormatting sqref="C14:G14">
    <cfRule type="cellIs" dxfId="493" priority="3" operator="equal">
      <formula>"CRMO"</formula>
    </cfRule>
  </conditionalFormatting>
  <conditionalFormatting sqref="C14:G14">
    <cfRule type="cellIs" dxfId="492" priority="4" operator="equal">
      <formula>"ILAQ"</formula>
    </cfRule>
  </conditionalFormatting>
  <conditionalFormatting sqref="C14:G14">
    <cfRule type="cellIs" dxfId="491" priority="5" operator="equal">
      <formula>"PRLA"</formula>
    </cfRule>
  </conditionalFormatting>
  <conditionalFormatting sqref="C14:G14">
    <cfRule type="cellIs" dxfId="490" priority="6" operator="equal">
      <formula>"SOAU"</formula>
    </cfRule>
  </conditionalFormatting>
  <conditionalFormatting sqref="C3:S3">
    <cfRule type="cellIs" dxfId="489" priority="7" operator="equal">
      <formula>"DALA"</formula>
    </cfRule>
  </conditionalFormatting>
  <conditionalFormatting sqref="C3:S3">
    <cfRule type="cellIs" dxfId="488" priority="8" operator="equal">
      <formula>"ILAQ"</formula>
    </cfRule>
  </conditionalFormatting>
  <conditionalFormatting sqref="C3:S3">
    <cfRule type="cellIs" dxfId="487" priority="9" operator="equal">
      <formula>"PRLA"</formula>
    </cfRule>
  </conditionalFormatting>
  <conditionalFormatting sqref="C3:S3">
    <cfRule type="cellIs" dxfId="486" priority="10" operator="equal">
      <formula>"PRLU"</formula>
    </cfRule>
  </conditionalFormatting>
  <conditionalFormatting sqref="C3:S3">
    <cfRule type="cellIs" dxfId="485" priority="11" operator="equal">
      <formula>"ALPE"</formula>
    </cfRule>
  </conditionalFormatting>
  <conditionalFormatting sqref="C3:S3">
    <cfRule type="cellIs" dxfId="484" priority="12" operator="equal">
      <formula>"BRSY"</formula>
    </cfRule>
  </conditionalFormatting>
  <conditionalFormatting sqref="C3:S3">
    <cfRule type="cellIs" dxfId="483" priority="13" operator="equal">
      <formula>"THISTLE"</formula>
    </cfRule>
  </conditionalFormatting>
  <conditionalFormatting sqref="C3:S3">
    <cfRule type="cellIs" dxfId="482" priority="14" operator="equal">
      <formula>"CLVI"</formula>
    </cfRule>
  </conditionalFormatting>
  <conditionalFormatting sqref="C3:S3">
    <cfRule type="cellIs" dxfId="481" priority="15" operator="equal">
      <formula>"COML"</formula>
    </cfRule>
  </conditionalFormatting>
  <conditionalFormatting sqref="C3:S3">
    <cfRule type="cellIs" dxfId="480" priority="16" operator="equal">
      <formula>"COVU"</formula>
    </cfRule>
  </conditionalFormatting>
  <conditionalFormatting sqref="C3:S3">
    <cfRule type="cellIs" dxfId="479" priority="17" operator="equal">
      <formula>"CYSC"</formula>
    </cfRule>
  </conditionalFormatting>
  <conditionalFormatting sqref="C3:S3">
    <cfRule type="cellIs" dxfId="478" priority="18" operator="equal">
      <formula>"DISY"</formula>
    </cfRule>
  </conditionalFormatting>
  <conditionalFormatting sqref="C3:S3">
    <cfRule type="cellIs" dxfId="477" priority="19" operator="equal">
      <formula>"HEHE"</formula>
    </cfRule>
  </conditionalFormatting>
  <conditionalFormatting sqref="C3:S3">
    <cfRule type="cellIs" dxfId="476" priority="20" operator="equal">
      <formula>"HEHI"</formula>
    </cfRule>
  </conditionalFormatting>
  <conditionalFormatting sqref="C3:S3">
    <cfRule type="cellIs" dxfId="475" priority="21" operator="equal">
      <formula>"HEMA"</formula>
    </cfRule>
  </conditionalFormatting>
  <conditionalFormatting sqref="C3:S3">
    <cfRule type="cellIs" dxfId="474" priority="22" operator="equal">
      <formula>"IRPS"</formula>
    </cfRule>
  </conditionalFormatting>
  <conditionalFormatting sqref="C3:S3">
    <cfRule type="cellIs" dxfId="473" priority="23" operator="equal">
      <formula>"LYSA"</formula>
    </cfRule>
  </conditionalFormatting>
  <conditionalFormatting sqref="C3:S3">
    <cfRule type="cellIs" dxfId="472" priority="24" operator="equal">
      <formula>"PHAR"</formula>
    </cfRule>
  </conditionalFormatting>
  <conditionalFormatting sqref="C3:S3">
    <cfRule type="cellIs" dxfId="471" priority="25" operator="equal">
      <formula>"POCU"</formula>
    </cfRule>
  </conditionalFormatting>
  <conditionalFormatting sqref="C3:S3">
    <cfRule type="cellIs" dxfId="470" priority="26" operator="equal">
      <formula>"ROMU"</formula>
    </cfRule>
  </conditionalFormatting>
  <conditionalFormatting sqref="C3:S3">
    <cfRule type="cellIs" dxfId="469" priority="27" operator="equal">
      <formula>"RUAR"</formula>
    </cfRule>
  </conditionalFormatting>
  <conditionalFormatting sqref="C3:S3">
    <cfRule type="cellIs" dxfId="468" priority="28" operator="equal">
      <formula>"RULA"</formula>
    </cfRule>
  </conditionalFormatting>
  <conditionalFormatting sqref="C3:S3">
    <cfRule type="cellIs" dxfId="467" priority="29" operator="equal">
      <formula>"SODU"</formula>
    </cfRule>
  </conditionalFormatting>
  <conditionalFormatting sqref="C3:S3">
    <cfRule type="cellIs" dxfId="466" priority="30" operator="equal">
      <formula>"VIST"</formula>
    </cfRule>
  </conditionalFormatting>
  <conditionalFormatting sqref="C3:S3">
    <cfRule type="cellIs" dxfId="46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71</v>
      </c>
      <c r="E3" s="12" t="s">
        <v>378</v>
      </c>
      <c r="F3" s="13" t="s">
        <v>292</v>
      </c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28</v>
      </c>
      <c r="D4" s="12">
        <v>5</v>
      </c>
      <c r="E4" s="12">
        <v>2</v>
      </c>
      <c r="F4" s="12">
        <v>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0.84848484848484851</v>
      </c>
      <c r="D5" s="18">
        <f t="shared" si="0"/>
        <v>0.15151515151515152</v>
      </c>
      <c r="E5" s="18">
        <f t="shared" si="0"/>
        <v>6.0606060606060608E-2</v>
      </c>
      <c r="F5" s="18">
        <f t="shared" si="0"/>
        <v>0.18181818181818182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0.84848484848484851</v>
      </c>
      <c r="D8" s="24">
        <f t="shared" si="1"/>
        <v>0.84848484848484851</v>
      </c>
      <c r="E8" s="24">
        <f t="shared" si="1"/>
        <v>0.84848484848484851</v>
      </c>
      <c r="F8" s="24">
        <f t="shared" si="1"/>
        <v>0.84848484848484851</v>
      </c>
      <c r="G8" s="24">
        <f t="shared" si="1"/>
        <v>0.84848484848484851</v>
      </c>
      <c r="H8" s="24">
        <f t="shared" si="1"/>
        <v>0.84848484848484851</v>
      </c>
      <c r="I8" s="24">
        <f t="shared" si="1"/>
        <v>0.84848484848484851</v>
      </c>
      <c r="J8" s="24">
        <f t="shared" si="1"/>
        <v>0.84848484848484851</v>
      </c>
      <c r="K8" s="24">
        <f t="shared" si="1"/>
        <v>0.84848484848484851</v>
      </c>
      <c r="L8" s="24">
        <f t="shared" si="1"/>
        <v>0.84848484848484851</v>
      </c>
      <c r="M8" s="24">
        <f t="shared" si="1"/>
        <v>0.84848484848484851</v>
      </c>
      <c r="N8" s="24">
        <f t="shared" si="1"/>
        <v>0.84848484848484851</v>
      </c>
      <c r="O8" s="24">
        <f t="shared" si="1"/>
        <v>0.84848484848484851</v>
      </c>
      <c r="P8" s="24">
        <f t="shared" si="1"/>
        <v>0.84848484848484851</v>
      </c>
      <c r="Q8" s="24">
        <f t="shared" si="1"/>
        <v>0.84848484848484851</v>
      </c>
      <c r="R8" s="24">
        <f t="shared" si="1"/>
        <v>0.84848484848484851</v>
      </c>
      <c r="S8" s="24">
        <f t="shared" si="1"/>
        <v>0.84848484848484851</v>
      </c>
      <c r="W8" s="4"/>
    </row>
    <row r="9" spans="1:23" ht="13" x14ac:dyDescent="0.15">
      <c r="A9" s="6"/>
      <c r="B9" s="22" t="s">
        <v>313</v>
      </c>
      <c r="C9" s="24">
        <f>S8</f>
        <v>0.84848484848484851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15" t="s">
        <v>398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40</v>
      </c>
      <c r="D14" s="30" t="s">
        <v>71</v>
      </c>
      <c r="E14" s="30" t="s">
        <v>71</v>
      </c>
      <c r="F14" s="30" t="s">
        <v>387</v>
      </c>
      <c r="G14" s="30" t="s">
        <v>71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4.4000000000000004</v>
      </c>
      <c r="D15" s="30">
        <v>8.5</v>
      </c>
      <c r="E15" s="30">
        <v>20.7</v>
      </c>
      <c r="F15" s="30">
        <v>6</v>
      </c>
      <c r="G15" s="30">
        <v>3</v>
      </c>
      <c r="H15" s="30">
        <f>AVERAGE(C15:G15)</f>
        <v>8.52</v>
      </c>
      <c r="I15" s="30">
        <f>H15*H15</f>
        <v>72.590399999999988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10.7</v>
      </c>
      <c r="D16" s="30">
        <v>36.1</v>
      </c>
      <c r="E16" s="30">
        <v>13.6</v>
      </c>
      <c r="F16" s="30">
        <v>9.3000000000000007</v>
      </c>
      <c r="G16" s="30">
        <v>33.5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89.920235727379762</v>
      </c>
      <c r="D17" s="32">
        <f t="shared" si="2"/>
        <v>1023.538740521256</v>
      </c>
      <c r="E17" s="32">
        <f t="shared" si="2"/>
        <v>145.26724430200159</v>
      </c>
      <c r="F17" s="32">
        <f t="shared" si="2"/>
        <v>67.929087152249778</v>
      </c>
      <c r="G17" s="32">
        <f t="shared" si="2"/>
        <v>881.41308887284436</v>
      </c>
      <c r="H17" s="33">
        <f>AVERAGE(C17:G17)</f>
        <v>441.61367931514633</v>
      </c>
      <c r="I17" s="30">
        <f>H17*C20</f>
        <v>265003.24934106681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600.07934933544936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1445.5397245056513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464" priority="1" operator="equal">
      <formula>"PRAV"</formula>
    </cfRule>
  </conditionalFormatting>
  <conditionalFormatting sqref="C14:G14">
    <cfRule type="cellIs" dxfId="463" priority="2" operator="equal">
      <formula>"AEHI"</formula>
    </cfRule>
  </conditionalFormatting>
  <conditionalFormatting sqref="C14:G14">
    <cfRule type="cellIs" dxfId="462" priority="3" operator="equal">
      <formula>"CRMO"</formula>
    </cfRule>
  </conditionalFormatting>
  <conditionalFormatting sqref="C14:G14">
    <cfRule type="cellIs" dxfId="461" priority="4" operator="equal">
      <formula>"ILAQ"</formula>
    </cfRule>
  </conditionalFormatting>
  <conditionalFormatting sqref="C14:G14">
    <cfRule type="cellIs" dxfId="460" priority="5" operator="equal">
      <formula>"PRLA"</formula>
    </cfRule>
  </conditionalFormatting>
  <conditionalFormatting sqref="C14:G14">
    <cfRule type="cellIs" dxfId="459" priority="6" operator="equal">
      <formula>"SOAU"</formula>
    </cfRule>
  </conditionalFormatting>
  <conditionalFormatting sqref="C3:S3">
    <cfRule type="cellIs" dxfId="458" priority="7" operator="equal">
      <formula>"DALA"</formula>
    </cfRule>
  </conditionalFormatting>
  <conditionalFormatting sqref="C3:S3">
    <cfRule type="cellIs" dxfId="457" priority="8" operator="equal">
      <formula>"ILAQ"</formula>
    </cfRule>
  </conditionalFormatting>
  <conditionalFormatting sqref="C3:S3">
    <cfRule type="cellIs" dxfId="456" priority="9" operator="equal">
      <formula>"PRLA"</formula>
    </cfRule>
  </conditionalFormatting>
  <conditionalFormatting sqref="C3:S3">
    <cfRule type="cellIs" dxfId="455" priority="10" operator="equal">
      <formula>"PRLU"</formula>
    </cfRule>
  </conditionalFormatting>
  <conditionalFormatting sqref="C3:S3">
    <cfRule type="cellIs" dxfId="454" priority="11" operator="equal">
      <formula>"ALPE"</formula>
    </cfRule>
  </conditionalFormatting>
  <conditionalFormatting sqref="C3:S3">
    <cfRule type="cellIs" dxfId="453" priority="12" operator="equal">
      <formula>"BRSY"</formula>
    </cfRule>
  </conditionalFormatting>
  <conditionalFormatting sqref="C3:S3">
    <cfRule type="cellIs" dxfId="452" priority="13" operator="equal">
      <formula>"THISTLE"</formula>
    </cfRule>
  </conditionalFormatting>
  <conditionalFormatting sqref="C3:S3">
    <cfRule type="cellIs" dxfId="451" priority="14" operator="equal">
      <formula>"CLVI"</formula>
    </cfRule>
  </conditionalFormatting>
  <conditionalFormatting sqref="C3:S3">
    <cfRule type="cellIs" dxfId="450" priority="15" operator="equal">
      <formula>"COML"</formula>
    </cfRule>
  </conditionalFormatting>
  <conditionalFormatting sqref="C3:S3">
    <cfRule type="cellIs" dxfId="449" priority="16" operator="equal">
      <formula>"COVU"</formula>
    </cfRule>
  </conditionalFormatting>
  <conditionalFormatting sqref="C3:S3">
    <cfRule type="cellIs" dxfId="448" priority="17" operator="equal">
      <formula>"CYSC"</formula>
    </cfRule>
  </conditionalFormatting>
  <conditionalFormatting sqref="C3:S3">
    <cfRule type="cellIs" dxfId="447" priority="18" operator="equal">
      <formula>"DISY"</formula>
    </cfRule>
  </conditionalFormatting>
  <conditionalFormatting sqref="C3:S3">
    <cfRule type="cellIs" dxfId="446" priority="19" operator="equal">
      <formula>"HEHE"</formula>
    </cfRule>
  </conditionalFormatting>
  <conditionalFormatting sqref="C3:S3">
    <cfRule type="cellIs" dxfId="445" priority="20" operator="equal">
      <formula>"HEHI"</formula>
    </cfRule>
  </conditionalFormatting>
  <conditionalFormatting sqref="C3:S3">
    <cfRule type="cellIs" dxfId="444" priority="21" operator="equal">
      <formula>"HEMA"</formula>
    </cfRule>
  </conditionalFormatting>
  <conditionalFormatting sqref="C3:S3">
    <cfRule type="cellIs" dxfId="443" priority="22" operator="equal">
      <formula>"IRPS"</formula>
    </cfRule>
  </conditionalFormatting>
  <conditionalFormatting sqref="C3:S3">
    <cfRule type="cellIs" dxfId="442" priority="23" operator="equal">
      <formula>"LYSA"</formula>
    </cfRule>
  </conditionalFormatting>
  <conditionalFormatting sqref="C3:S3">
    <cfRule type="cellIs" dxfId="441" priority="24" operator="equal">
      <formula>"PHAR"</formula>
    </cfRule>
  </conditionalFormatting>
  <conditionalFormatting sqref="C3:S3">
    <cfRule type="cellIs" dxfId="440" priority="25" operator="equal">
      <formula>"POCU"</formula>
    </cfRule>
  </conditionalFormatting>
  <conditionalFormatting sqref="C3:S3">
    <cfRule type="cellIs" dxfId="439" priority="26" operator="equal">
      <formula>"ROMU"</formula>
    </cfRule>
  </conditionalFormatting>
  <conditionalFormatting sqref="C3:S3">
    <cfRule type="cellIs" dxfId="438" priority="27" operator="equal">
      <formula>"RUAR"</formula>
    </cfRule>
  </conditionalFormatting>
  <conditionalFormatting sqref="C3:S3">
    <cfRule type="cellIs" dxfId="437" priority="28" operator="equal">
      <formula>"RULA"</formula>
    </cfRule>
  </conditionalFormatting>
  <conditionalFormatting sqref="C3:S3">
    <cfRule type="cellIs" dxfId="436" priority="29" operator="equal">
      <formula>"SODU"</formula>
    </cfRule>
  </conditionalFormatting>
  <conditionalFormatting sqref="C3:S3">
    <cfRule type="cellIs" dxfId="435" priority="30" operator="equal">
      <formula>"VIST"</formula>
    </cfRule>
  </conditionalFormatting>
  <conditionalFormatting sqref="C3:S3">
    <cfRule type="cellIs" dxfId="43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292</v>
      </c>
      <c r="E3" s="12" t="s">
        <v>298</v>
      </c>
      <c r="F3" s="13" t="s">
        <v>26</v>
      </c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13</v>
      </c>
      <c r="D4" s="12">
        <v>13</v>
      </c>
      <c r="E4" s="12">
        <v>1</v>
      </c>
      <c r="F4" s="12">
        <v>11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0.39393939393939392</v>
      </c>
      <c r="D5" s="18">
        <f t="shared" si="0"/>
        <v>0.39393939393939392</v>
      </c>
      <c r="E5" s="18">
        <f t="shared" si="0"/>
        <v>3.0303030303030304E-2</v>
      </c>
      <c r="F5" s="18">
        <f t="shared" si="0"/>
        <v>0.33333333333333331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387</v>
      </c>
      <c r="D14" s="30" t="s">
        <v>8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19.3</v>
      </c>
      <c r="D15" s="30">
        <v>27</v>
      </c>
      <c r="E15" s="30">
        <v>24</v>
      </c>
      <c r="F15" s="30">
        <v>34.700000000000003</v>
      </c>
      <c r="G15" s="30"/>
      <c r="H15" s="30">
        <f>AVERAGE(C15:G15)</f>
        <v>26.25</v>
      </c>
      <c r="I15" s="30">
        <f>H15*H15</f>
        <v>689.0625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12.8</v>
      </c>
      <c r="D16" s="30">
        <v>25.4</v>
      </c>
      <c r="E16" s="30">
        <v>19.100000000000001</v>
      </c>
      <c r="F16" s="30">
        <v>10.1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128.67963509104644</v>
      </c>
      <c r="D17" s="32">
        <f t="shared" si="2"/>
        <v>506.70747909753106</v>
      </c>
      <c r="E17" s="32">
        <f t="shared" si="2"/>
        <v>286.52110398904205</v>
      </c>
      <c r="F17" s="32">
        <f t="shared" si="2"/>
        <v>80.118466648178966</v>
      </c>
      <c r="G17" s="32">
        <f t="shared" si="2"/>
        <v>0</v>
      </c>
      <c r="H17" s="33">
        <f>AVERAGE(C17:G17)</f>
        <v>200.40533696515971</v>
      </c>
      <c r="I17" s="30">
        <f>H17*C20</f>
        <v>12668.889220066912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63.216326530612243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69.106256917620996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433" priority="1" operator="equal">
      <formula>"PRAV"</formula>
    </cfRule>
  </conditionalFormatting>
  <conditionalFormatting sqref="C14:G14">
    <cfRule type="cellIs" dxfId="432" priority="2" operator="equal">
      <formula>"AEHI"</formula>
    </cfRule>
  </conditionalFormatting>
  <conditionalFormatting sqref="C14:G14">
    <cfRule type="cellIs" dxfId="431" priority="3" operator="equal">
      <formula>"CRMO"</formula>
    </cfRule>
  </conditionalFormatting>
  <conditionalFormatting sqref="C14:G14">
    <cfRule type="cellIs" dxfId="430" priority="4" operator="equal">
      <formula>"ILAQ"</formula>
    </cfRule>
  </conditionalFormatting>
  <conditionalFormatting sqref="C14:G14">
    <cfRule type="cellIs" dxfId="429" priority="5" operator="equal">
      <formula>"PRLA"</formula>
    </cfRule>
  </conditionalFormatting>
  <conditionalFormatting sqref="C14:G14">
    <cfRule type="cellIs" dxfId="428" priority="6" operator="equal">
      <formula>"SOAU"</formula>
    </cfRule>
  </conditionalFormatting>
  <conditionalFormatting sqref="C3:S3">
    <cfRule type="cellIs" dxfId="427" priority="7" operator="equal">
      <formula>"DALA"</formula>
    </cfRule>
  </conditionalFormatting>
  <conditionalFormatting sqref="C3:S3">
    <cfRule type="cellIs" dxfId="426" priority="8" operator="equal">
      <formula>"ILAQ"</formula>
    </cfRule>
  </conditionalFormatting>
  <conditionalFormatting sqref="C3:S3">
    <cfRule type="cellIs" dxfId="425" priority="9" operator="equal">
      <formula>"PRLA"</formula>
    </cfRule>
  </conditionalFormatting>
  <conditionalFormatting sqref="C3:S3">
    <cfRule type="cellIs" dxfId="424" priority="10" operator="equal">
      <formula>"PRLU"</formula>
    </cfRule>
  </conditionalFormatting>
  <conditionalFormatting sqref="C3:S3">
    <cfRule type="cellIs" dxfId="423" priority="11" operator="equal">
      <formula>"ALPE"</formula>
    </cfRule>
  </conditionalFormatting>
  <conditionalFormatting sqref="C3:S3">
    <cfRule type="cellIs" dxfId="422" priority="12" operator="equal">
      <formula>"BRSY"</formula>
    </cfRule>
  </conditionalFormatting>
  <conditionalFormatting sqref="C3:S3">
    <cfRule type="cellIs" dxfId="421" priority="13" operator="equal">
      <formula>"THISTLE"</formula>
    </cfRule>
  </conditionalFormatting>
  <conditionalFormatting sqref="C3:S3">
    <cfRule type="cellIs" dxfId="420" priority="14" operator="equal">
      <formula>"CLVI"</formula>
    </cfRule>
  </conditionalFormatting>
  <conditionalFormatting sqref="C3:S3">
    <cfRule type="cellIs" dxfId="419" priority="15" operator="equal">
      <formula>"COML"</formula>
    </cfRule>
  </conditionalFormatting>
  <conditionalFormatting sqref="C3:S3">
    <cfRule type="cellIs" dxfId="418" priority="16" operator="equal">
      <formula>"COVU"</formula>
    </cfRule>
  </conditionalFormatting>
  <conditionalFormatting sqref="C3:S3">
    <cfRule type="cellIs" dxfId="417" priority="17" operator="equal">
      <formula>"CYSC"</formula>
    </cfRule>
  </conditionalFormatting>
  <conditionalFormatting sqref="C3:S3">
    <cfRule type="cellIs" dxfId="416" priority="18" operator="equal">
      <formula>"DISY"</formula>
    </cfRule>
  </conditionalFormatting>
  <conditionalFormatting sqref="C3:S3">
    <cfRule type="cellIs" dxfId="415" priority="19" operator="equal">
      <formula>"HEHE"</formula>
    </cfRule>
  </conditionalFormatting>
  <conditionalFormatting sqref="C3:S3">
    <cfRule type="cellIs" dxfId="414" priority="20" operator="equal">
      <formula>"HEHI"</formula>
    </cfRule>
  </conditionalFormatting>
  <conditionalFormatting sqref="C3:S3">
    <cfRule type="cellIs" dxfId="413" priority="21" operator="equal">
      <formula>"HEMA"</formula>
    </cfRule>
  </conditionalFormatting>
  <conditionalFormatting sqref="C3:S3">
    <cfRule type="cellIs" dxfId="412" priority="22" operator="equal">
      <formula>"IRPS"</formula>
    </cfRule>
  </conditionalFormatting>
  <conditionalFormatting sqref="C3:S3">
    <cfRule type="cellIs" dxfId="411" priority="23" operator="equal">
      <formula>"LYSA"</formula>
    </cfRule>
  </conditionalFormatting>
  <conditionalFormatting sqref="C3:S3">
    <cfRule type="cellIs" dxfId="410" priority="24" operator="equal">
      <formula>"PHAR"</formula>
    </cfRule>
  </conditionalFormatting>
  <conditionalFormatting sqref="C3:S3">
    <cfRule type="cellIs" dxfId="409" priority="25" operator="equal">
      <formula>"POCU"</formula>
    </cfRule>
  </conditionalFormatting>
  <conditionalFormatting sqref="C3:S3">
    <cfRule type="cellIs" dxfId="408" priority="26" operator="equal">
      <formula>"ROMU"</formula>
    </cfRule>
  </conditionalFormatting>
  <conditionalFormatting sqref="C3:S3">
    <cfRule type="cellIs" dxfId="407" priority="27" operator="equal">
      <formula>"RUAR"</formula>
    </cfRule>
  </conditionalFormatting>
  <conditionalFormatting sqref="C3:S3">
    <cfRule type="cellIs" dxfId="406" priority="28" operator="equal">
      <formula>"RULA"</formula>
    </cfRule>
  </conditionalFormatting>
  <conditionalFormatting sqref="C3:S3">
    <cfRule type="cellIs" dxfId="405" priority="29" operator="equal">
      <formula>"SODU"</formula>
    </cfRule>
  </conditionalFormatting>
  <conditionalFormatting sqref="C3:S3">
    <cfRule type="cellIs" dxfId="404" priority="30" operator="equal">
      <formula>"VIST"</formula>
    </cfRule>
  </conditionalFormatting>
  <conditionalFormatting sqref="C3:S3">
    <cfRule type="cellIs" dxfId="40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5" t="s">
        <v>369</v>
      </c>
      <c r="D3" s="15" t="s">
        <v>370</v>
      </c>
      <c r="E3" s="15" t="s">
        <v>371</v>
      </c>
      <c r="F3" s="45" t="s">
        <v>372</v>
      </c>
      <c r="G3" s="15" t="s">
        <v>375</v>
      </c>
      <c r="H3" s="15" t="s">
        <v>376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22</v>
      </c>
      <c r="D4" s="12">
        <v>16</v>
      </c>
      <c r="E4" s="12">
        <v>30</v>
      </c>
      <c r="F4" s="12">
        <v>6</v>
      </c>
      <c r="G4" s="12">
        <v>16</v>
      </c>
      <c r="H4" s="12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0.66666666666666663</v>
      </c>
      <c r="D5" s="18">
        <f t="shared" si="0"/>
        <v>0.48484848484848486</v>
      </c>
      <c r="E5" s="18">
        <f t="shared" si="0"/>
        <v>0.90909090909090906</v>
      </c>
      <c r="F5" s="18">
        <f t="shared" si="0"/>
        <v>0.18181818181818182</v>
      </c>
      <c r="G5" s="18">
        <f t="shared" si="0"/>
        <v>0.48484848484848486</v>
      </c>
      <c r="H5" s="18">
        <f t="shared" si="0"/>
        <v>0.42424242424242425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77.8</v>
      </c>
      <c r="D15" s="30">
        <v>1.6</v>
      </c>
      <c r="E15" s="30">
        <v>23.3</v>
      </c>
      <c r="F15" s="30">
        <v>23.5</v>
      </c>
      <c r="G15" s="30"/>
      <c r="H15" s="30">
        <f>AVERAGE(C15:G15)</f>
        <v>31.549999999999997</v>
      </c>
      <c r="I15" s="30">
        <f>H15*H15</f>
        <v>995.4024999999998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11.5</v>
      </c>
      <c r="D16" s="30">
        <v>10.199999999999999</v>
      </c>
      <c r="E16" s="30">
        <v>3.1</v>
      </c>
      <c r="F16" s="30">
        <v>9.1999999999999993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103.86890710931938</v>
      </c>
      <c r="D17" s="32">
        <f t="shared" si="2"/>
        <v>81.712824919875899</v>
      </c>
      <c r="E17" s="32">
        <f t="shared" si="2"/>
        <v>7.5476763502499757</v>
      </c>
      <c r="F17" s="32">
        <f t="shared" si="2"/>
        <v>66.476100549964386</v>
      </c>
      <c r="G17" s="32">
        <f t="shared" si="2"/>
        <v>0</v>
      </c>
      <c r="H17" s="33">
        <f>AVERAGE(C17:G17)</f>
        <v>51.92110178588193</v>
      </c>
      <c r="I17" s="30">
        <f>H17*C20</f>
        <v>2272.129308287871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43.761192080590526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12.39401095084868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797" priority="1" operator="equal">
      <formula>"PRAV"</formula>
    </cfRule>
  </conditionalFormatting>
  <conditionalFormatting sqref="C14:G14">
    <cfRule type="cellIs" dxfId="1796" priority="2" operator="equal">
      <formula>"AEHI"</formula>
    </cfRule>
  </conditionalFormatting>
  <conditionalFormatting sqref="C14:G14">
    <cfRule type="cellIs" dxfId="1795" priority="3" operator="equal">
      <formula>"CRMO"</formula>
    </cfRule>
  </conditionalFormatting>
  <conditionalFormatting sqref="C14:G14">
    <cfRule type="cellIs" dxfId="1794" priority="4" operator="equal">
      <formula>"ILAQ"</formula>
    </cfRule>
  </conditionalFormatting>
  <conditionalFormatting sqref="C14:G14">
    <cfRule type="cellIs" dxfId="1793" priority="5" operator="equal">
      <formula>"PRLA"</formula>
    </cfRule>
  </conditionalFormatting>
  <conditionalFormatting sqref="C14:G14">
    <cfRule type="cellIs" dxfId="1792" priority="6" operator="equal">
      <formula>"SOAU"</formula>
    </cfRule>
  </conditionalFormatting>
  <conditionalFormatting sqref="C3:S3">
    <cfRule type="cellIs" dxfId="1791" priority="7" operator="equal">
      <formula>"DALA"</formula>
    </cfRule>
  </conditionalFormatting>
  <conditionalFormatting sqref="C3:S3">
    <cfRule type="cellIs" dxfId="1790" priority="8" operator="equal">
      <formula>"ILAQ"</formula>
    </cfRule>
  </conditionalFormatting>
  <conditionalFormatting sqref="C3:S3">
    <cfRule type="cellIs" dxfId="1789" priority="9" operator="equal">
      <formula>"PRLA"</formula>
    </cfRule>
  </conditionalFormatting>
  <conditionalFormatting sqref="C3:S3">
    <cfRule type="cellIs" dxfId="1788" priority="10" operator="equal">
      <formula>"PRLU"</formula>
    </cfRule>
  </conditionalFormatting>
  <conditionalFormatting sqref="C3:S3">
    <cfRule type="cellIs" dxfId="1787" priority="11" operator="equal">
      <formula>"ALPE"</formula>
    </cfRule>
  </conditionalFormatting>
  <conditionalFormatting sqref="C3:S3">
    <cfRule type="cellIs" dxfId="1786" priority="12" operator="equal">
      <formula>"BRSY"</formula>
    </cfRule>
  </conditionalFormatting>
  <conditionalFormatting sqref="C3:S3">
    <cfRule type="cellIs" dxfId="1785" priority="13" operator="equal">
      <formula>"THISTLE"</formula>
    </cfRule>
  </conditionalFormatting>
  <conditionalFormatting sqref="C3:S3">
    <cfRule type="cellIs" dxfId="1784" priority="14" operator="equal">
      <formula>"CLVI"</formula>
    </cfRule>
  </conditionalFormatting>
  <conditionalFormatting sqref="C3:S3">
    <cfRule type="cellIs" dxfId="1783" priority="15" operator="equal">
      <formula>"COML"</formula>
    </cfRule>
  </conditionalFormatting>
  <conditionalFormatting sqref="C3:S3">
    <cfRule type="cellIs" dxfId="1782" priority="16" operator="equal">
      <formula>"COVU"</formula>
    </cfRule>
  </conditionalFormatting>
  <conditionalFormatting sqref="C3:S3">
    <cfRule type="cellIs" dxfId="1781" priority="17" operator="equal">
      <formula>"CYSC"</formula>
    </cfRule>
  </conditionalFormatting>
  <conditionalFormatting sqref="C3:S3">
    <cfRule type="cellIs" dxfId="1780" priority="18" operator="equal">
      <formula>"DISY"</formula>
    </cfRule>
  </conditionalFormatting>
  <conditionalFormatting sqref="C3:S3">
    <cfRule type="cellIs" dxfId="1779" priority="19" operator="equal">
      <formula>"HEHE"</formula>
    </cfRule>
  </conditionalFormatting>
  <conditionalFormatting sqref="C3:S3">
    <cfRule type="cellIs" dxfId="1778" priority="20" operator="equal">
      <formula>"HEHI"</formula>
    </cfRule>
  </conditionalFormatting>
  <conditionalFormatting sqref="C3:S3">
    <cfRule type="cellIs" dxfId="1777" priority="21" operator="equal">
      <formula>"HEMA"</formula>
    </cfRule>
  </conditionalFormatting>
  <conditionalFormatting sqref="C3:S3">
    <cfRule type="cellIs" dxfId="1776" priority="22" operator="equal">
      <formula>"IRPS"</formula>
    </cfRule>
  </conditionalFormatting>
  <conditionalFormatting sqref="C3:S3">
    <cfRule type="cellIs" dxfId="1775" priority="23" operator="equal">
      <formula>"LYSA"</formula>
    </cfRule>
  </conditionalFormatting>
  <conditionalFormatting sqref="C3:S3">
    <cfRule type="cellIs" dxfId="1774" priority="24" operator="equal">
      <formula>"PHAR"</formula>
    </cfRule>
  </conditionalFormatting>
  <conditionalFormatting sqref="C3:S3">
    <cfRule type="cellIs" dxfId="1773" priority="25" operator="equal">
      <formula>"POCU"</formula>
    </cfRule>
  </conditionalFormatting>
  <conditionalFormatting sqref="C3:S3">
    <cfRule type="cellIs" dxfId="1772" priority="26" operator="equal">
      <formula>"ROMU"</formula>
    </cfRule>
  </conditionalFormatting>
  <conditionalFormatting sqref="C3:S3">
    <cfRule type="cellIs" dxfId="1771" priority="27" operator="equal">
      <formula>"RUAR"</formula>
    </cfRule>
  </conditionalFormatting>
  <conditionalFormatting sqref="C3:S3">
    <cfRule type="cellIs" dxfId="1770" priority="28" operator="equal">
      <formula>"RULA"</formula>
    </cfRule>
  </conditionalFormatting>
  <conditionalFormatting sqref="C3:S3">
    <cfRule type="cellIs" dxfId="1769" priority="29" operator="equal">
      <formula>"SODU"</formula>
    </cfRule>
  </conditionalFormatting>
  <conditionalFormatting sqref="C3:S3">
    <cfRule type="cellIs" dxfId="1768" priority="30" operator="equal">
      <formula>"VIST"</formula>
    </cfRule>
  </conditionalFormatting>
  <conditionalFormatting sqref="C3:S3">
    <cfRule type="cellIs" dxfId="176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378</v>
      </c>
      <c r="F3" s="13" t="s">
        <v>295</v>
      </c>
      <c r="G3" s="12" t="s">
        <v>207</v>
      </c>
      <c r="H3" s="12" t="s">
        <v>397</v>
      </c>
      <c r="I3" s="12" t="s">
        <v>336</v>
      </c>
      <c r="J3" s="12" t="s">
        <v>50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15</v>
      </c>
      <c r="D4" s="12">
        <v>4</v>
      </c>
      <c r="E4" s="12">
        <v>14</v>
      </c>
      <c r="F4" s="12">
        <v>1</v>
      </c>
      <c r="G4" s="12">
        <v>2</v>
      </c>
      <c r="H4" s="12">
        <v>1</v>
      </c>
      <c r="I4" s="12">
        <v>1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0.45454545454545453</v>
      </c>
      <c r="D5" s="18">
        <f t="shared" si="0"/>
        <v>0.12121212121212122</v>
      </c>
      <c r="E5" s="18">
        <f t="shared" si="0"/>
        <v>0.42424242424242425</v>
      </c>
      <c r="F5" s="18">
        <f t="shared" si="0"/>
        <v>3.0303030303030304E-2</v>
      </c>
      <c r="G5" s="18">
        <f t="shared" si="0"/>
        <v>6.0606060606060608E-2</v>
      </c>
      <c r="H5" s="18">
        <f t="shared" si="0"/>
        <v>3.0303030303030304E-2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0.12121212121212122</v>
      </c>
      <c r="E8" s="24">
        <f t="shared" si="1"/>
        <v>0.12121212121212122</v>
      </c>
      <c r="F8" s="24">
        <f t="shared" si="1"/>
        <v>0.12121212121212122</v>
      </c>
      <c r="G8" s="24">
        <f t="shared" si="1"/>
        <v>0.12121212121212122</v>
      </c>
      <c r="H8" s="24">
        <f t="shared" si="1"/>
        <v>0.12121212121212122</v>
      </c>
      <c r="I8" s="24">
        <f t="shared" si="1"/>
        <v>0.12121212121212122</v>
      </c>
      <c r="J8" s="24">
        <f t="shared" si="1"/>
        <v>0.15151515151515152</v>
      </c>
      <c r="K8" s="24">
        <f t="shared" si="1"/>
        <v>0.15151515151515152</v>
      </c>
      <c r="L8" s="24">
        <f t="shared" si="1"/>
        <v>0.15151515151515152</v>
      </c>
      <c r="M8" s="24">
        <f t="shared" si="1"/>
        <v>0.15151515151515152</v>
      </c>
      <c r="N8" s="24">
        <f t="shared" si="1"/>
        <v>0.15151515151515152</v>
      </c>
      <c r="O8" s="24">
        <f t="shared" si="1"/>
        <v>0.15151515151515152</v>
      </c>
      <c r="P8" s="24">
        <f t="shared" si="1"/>
        <v>0.15151515151515152</v>
      </c>
      <c r="Q8" s="24">
        <f t="shared" si="1"/>
        <v>0.15151515151515152</v>
      </c>
      <c r="R8" s="24">
        <f t="shared" si="1"/>
        <v>0.15151515151515152</v>
      </c>
      <c r="S8" s="24">
        <f t="shared" si="1"/>
        <v>0.15151515151515152</v>
      </c>
      <c r="W8" s="4"/>
    </row>
    <row r="9" spans="1:23" ht="13" x14ac:dyDescent="0.15">
      <c r="A9" s="6"/>
      <c r="B9" s="22" t="s">
        <v>313</v>
      </c>
      <c r="C9" s="24">
        <f>S8</f>
        <v>0.15151515151515152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74</v>
      </c>
      <c r="D14" s="30" t="s">
        <v>8</v>
      </c>
      <c r="E14" s="30" t="s">
        <v>387</v>
      </c>
      <c r="F14" s="30" t="s">
        <v>8</v>
      </c>
      <c r="G14" s="30" t="s">
        <v>8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20.7</v>
      </c>
      <c r="D15" s="30">
        <v>6.5</v>
      </c>
      <c r="E15" s="30">
        <v>2.5</v>
      </c>
      <c r="F15" s="30">
        <v>31</v>
      </c>
      <c r="G15" s="30">
        <v>22.8</v>
      </c>
      <c r="H15" s="30">
        <f>AVERAGE(C15:G15)</f>
        <v>16.7</v>
      </c>
      <c r="I15" s="30">
        <f>H15*H15</f>
        <v>278.89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14.1</v>
      </c>
      <c r="D16" s="30">
        <v>17.899999999999999</v>
      </c>
      <c r="E16" s="30">
        <v>9</v>
      </c>
      <c r="F16" s="30">
        <v>15</v>
      </c>
      <c r="G16" s="30">
        <v>11.3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156.14500886505698</v>
      </c>
      <c r="D17" s="32">
        <f t="shared" si="2"/>
        <v>251.64942553419294</v>
      </c>
      <c r="E17" s="32">
        <f t="shared" si="2"/>
        <v>63.6172512351975</v>
      </c>
      <c r="F17" s="32">
        <f t="shared" si="2"/>
        <v>176.71458676443751</v>
      </c>
      <c r="G17" s="32">
        <f t="shared" si="2"/>
        <v>100.28749148422679</v>
      </c>
      <c r="H17" s="33">
        <f>AVERAGE(C17:G17)</f>
        <v>149.68275277662232</v>
      </c>
      <c r="I17" s="30">
        <f>H17*C20</f>
        <v>23379.040879736342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156.19061278640325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127.5279921907858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7" t="s">
        <v>383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19.899999999999999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3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7.5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3.1746370499999994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3.1746370499999994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402" priority="1" operator="equal">
      <formula>"PRAV"</formula>
    </cfRule>
  </conditionalFormatting>
  <conditionalFormatting sqref="C14:G14">
    <cfRule type="cellIs" dxfId="401" priority="2" operator="equal">
      <formula>"AEHI"</formula>
    </cfRule>
  </conditionalFormatting>
  <conditionalFormatting sqref="C14:G14">
    <cfRule type="cellIs" dxfId="400" priority="3" operator="equal">
      <formula>"CRMO"</formula>
    </cfRule>
  </conditionalFormatting>
  <conditionalFormatting sqref="C14:G14">
    <cfRule type="cellIs" dxfId="399" priority="4" operator="equal">
      <formula>"ILAQ"</formula>
    </cfRule>
  </conditionalFormatting>
  <conditionalFormatting sqref="C14:G14">
    <cfRule type="cellIs" dxfId="398" priority="5" operator="equal">
      <formula>"PRLA"</formula>
    </cfRule>
  </conditionalFormatting>
  <conditionalFormatting sqref="C14:G14">
    <cfRule type="cellIs" dxfId="397" priority="6" operator="equal">
      <formula>"SOAU"</formula>
    </cfRule>
  </conditionalFormatting>
  <conditionalFormatting sqref="C3:S3">
    <cfRule type="cellIs" dxfId="396" priority="7" operator="equal">
      <formula>"DALA"</formula>
    </cfRule>
  </conditionalFormatting>
  <conditionalFormatting sqref="C3:S3">
    <cfRule type="cellIs" dxfId="395" priority="8" operator="equal">
      <formula>"ILAQ"</formula>
    </cfRule>
  </conditionalFormatting>
  <conditionalFormatting sqref="C3:S3">
    <cfRule type="cellIs" dxfId="394" priority="9" operator="equal">
      <formula>"PRLA"</formula>
    </cfRule>
  </conditionalFormatting>
  <conditionalFormatting sqref="C3:S3">
    <cfRule type="cellIs" dxfId="393" priority="10" operator="equal">
      <formula>"PRLU"</formula>
    </cfRule>
  </conditionalFormatting>
  <conditionalFormatting sqref="C3:S3">
    <cfRule type="cellIs" dxfId="392" priority="11" operator="equal">
      <formula>"ALPE"</formula>
    </cfRule>
  </conditionalFormatting>
  <conditionalFormatting sqref="C3:S3">
    <cfRule type="cellIs" dxfId="391" priority="12" operator="equal">
      <formula>"BRSY"</formula>
    </cfRule>
  </conditionalFormatting>
  <conditionalFormatting sqref="C3:S3">
    <cfRule type="cellIs" dxfId="390" priority="13" operator="equal">
      <formula>"THISTLE"</formula>
    </cfRule>
  </conditionalFormatting>
  <conditionalFormatting sqref="C3:S3">
    <cfRule type="cellIs" dxfId="389" priority="14" operator="equal">
      <formula>"CLVI"</formula>
    </cfRule>
  </conditionalFormatting>
  <conditionalFormatting sqref="C3:S3">
    <cfRule type="cellIs" dxfId="388" priority="15" operator="equal">
      <formula>"COML"</formula>
    </cfRule>
  </conditionalFormatting>
  <conditionalFormatting sqref="C3:S3">
    <cfRule type="cellIs" dxfId="387" priority="16" operator="equal">
      <formula>"COVU"</formula>
    </cfRule>
  </conditionalFormatting>
  <conditionalFormatting sqref="C3:S3">
    <cfRule type="cellIs" dxfId="386" priority="17" operator="equal">
      <formula>"CYSC"</formula>
    </cfRule>
  </conditionalFormatting>
  <conditionalFormatting sqref="C3:S3">
    <cfRule type="cellIs" dxfId="385" priority="18" operator="equal">
      <formula>"DISY"</formula>
    </cfRule>
  </conditionalFormatting>
  <conditionalFormatting sqref="C3:S3">
    <cfRule type="cellIs" dxfId="384" priority="19" operator="equal">
      <formula>"HEHE"</formula>
    </cfRule>
  </conditionalFormatting>
  <conditionalFormatting sqref="C3:S3">
    <cfRule type="cellIs" dxfId="383" priority="20" operator="equal">
      <formula>"HEHI"</formula>
    </cfRule>
  </conditionalFormatting>
  <conditionalFormatting sqref="C3:S3">
    <cfRule type="cellIs" dxfId="382" priority="21" operator="equal">
      <formula>"HEMA"</formula>
    </cfRule>
  </conditionalFormatting>
  <conditionalFormatting sqref="C3:S3">
    <cfRule type="cellIs" dxfId="381" priority="22" operator="equal">
      <formula>"IRPS"</formula>
    </cfRule>
  </conditionalFormatting>
  <conditionalFormatting sqref="C3:S3">
    <cfRule type="cellIs" dxfId="380" priority="23" operator="equal">
      <formula>"LYSA"</formula>
    </cfRule>
  </conditionalFormatting>
  <conditionalFormatting sqref="C3:S3">
    <cfRule type="cellIs" dxfId="379" priority="24" operator="equal">
      <formula>"PHAR"</formula>
    </cfRule>
  </conditionalFormatting>
  <conditionalFormatting sqref="C3:S3">
    <cfRule type="cellIs" dxfId="378" priority="25" operator="equal">
      <formula>"POCU"</formula>
    </cfRule>
  </conditionalFormatting>
  <conditionalFormatting sqref="C3:S3">
    <cfRule type="cellIs" dxfId="377" priority="26" operator="equal">
      <formula>"ROMU"</formula>
    </cfRule>
  </conditionalFormatting>
  <conditionalFormatting sqref="C3:S3">
    <cfRule type="cellIs" dxfId="376" priority="27" operator="equal">
      <formula>"RUAR"</formula>
    </cfRule>
  </conditionalFormatting>
  <conditionalFormatting sqref="C3:S3">
    <cfRule type="cellIs" dxfId="375" priority="28" operator="equal">
      <formula>"RULA"</formula>
    </cfRule>
  </conditionalFormatting>
  <conditionalFormatting sqref="C3:S3">
    <cfRule type="cellIs" dxfId="374" priority="29" operator="equal">
      <formula>"SODU"</formula>
    </cfRule>
  </conditionalFormatting>
  <conditionalFormatting sqref="C3:S3">
    <cfRule type="cellIs" dxfId="373" priority="30" operator="equal">
      <formula>"VIST"</formula>
    </cfRule>
  </conditionalFormatting>
  <conditionalFormatting sqref="C3:S3">
    <cfRule type="cellIs" dxfId="37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399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187</v>
      </c>
      <c r="F3" s="13" t="s">
        <v>378</v>
      </c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5</v>
      </c>
      <c r="D4" s="12">
        <v>31</v>
      </c>
      <c r="E4" s="12">
        <v>1</v>
      </c>
      <c r="F4" s="12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0.15151515151515152</v>
      </c>
      <c r="D5" s="18">
        <f t="shared" si="0"/>
        <v>0.93939393939393945</v>
      </c>
      <c r="E5" s="18">
        <f t="shared" si="0"/>
        <v>3.0303030303030304E-2</v>
      </c>
      <c r="F5" s="18">
        <f t="shared" si="0"/>
        <v>3.0303030303030304E-2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0.93939393939393945</v>
      </c>
      <c r="E8" s="24">
        <f t="shared" si="1"/>
        <v>0.93939393939393945</v>
      </c>
      <c r="F8" s="24">
        <f t="shared" si="1"/>
        <v>0.93939393939393945</v>
      </c>
      <c r="G8" s="24">
        <f t="shared" si="1"/>
        <v>0.93939393939393945</v>
      </c>
      <c r="H8" s="24">
        <f t="shared" si="1"/>
        <v>0.93939393939393945</v>
      </c>
      <c r="I8" s="24">
        <f t="shared" si="1"/>
        <v>0.93939393939393945</v>
      </c>
      <c r="J8" s="24">
        <f t="shared" si="1"/>
        <v>0.93939393939393945</v>
      </c>
      <c r="K8" s="24">
        <f t="shared" si="1"/>
        <v>0.93939393939393945</v>
      </c>
      <c r="L8" s="24">
        <f t="shared" si="1"/>
        <v>0.93939393939393945</v>
      </c>
      <c r="M8" s="24">
        <f t="shared" si="1"/>
        <v>0.93939393939393945</v>
      </c>
      <c r="N8" s="24">
        <f t="shared" si="1"/>
        <v>0.93939393939393945</v>
      </c>
      <c r="O8" s="24">
        <f t="shared" si="1"/>
        <v>0.93939393939393945</v>
      </c>
      <c r="P8" s="24">
        <f t="shared" si="1"/>
        <v>0.93939393939393945</v>
      </c>
      <c r="Q8" s="24">
        <f t="shared" si="1"/>
        <v>0.93939393939393945</v>
      </c>
      <c r="R8" s="24">
        <f t="shared" si="1"/>
        <v>0.93939393939393945</v>
      </c>
      <c r="S8" s="24">
        <f t="shared" si="1"/>
        <v>0.93939393939393945</v>
      </c>
      <c r="W8" s="4"/>
    </row>
    <row r="9" spans="1:23" ht="13" x14ac:dyDescent="0.15">
      <c r="A9" s="6"/>
      <c r="B9" s="22" t="s">
        <v>313</v>
      </c>
      <c r="C9" s="24">
        <f>S8</f>
        <v>0.93939393939393945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8</v>
      </c>
      <c r="F14" s="15" t="s">
        <v>387</v>
      </c>
      <c r="G14" s="30" t="s">
        <v>8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29.7</v>
      </c>
      <c r="D15" s="30">
        <v>16.2</v>
      </c>
      <c r="E15" s="30">
        <v>10.7</v>
      </c>
      <c r="F15" s="30">
        <v>23</v>
      </c>
      <c r="G15" s="30">
        <v>15.6</v>
      </c>
      <c r="H15" s="30">
        <f>AVERAGE(C15:G15)</f>
        <v>19.04</v>
      </c>
      <c r="I15" s="30">
        <f>H15*H15</f>
        <v>362.52159999999998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30.1</v>
      </c>
      <c r="D16" s="30">
        <v>13.5</v>
      </c>
      <c r="E16" s="30">
        <v>11.2</v>
      </c>
      <c r="F16" s="30">
        <v>6.5</v>
      </c>
      <c r="G16" s="30">
        <v>22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711.57859001976908</v>
      </c>
      <c r="D17" s="32">
        <f t="shared" si="2"/>
        <v>143.13881527919438</v>
      </c>
      <c r="E17" s="32">
        <f t="shared" si="2"/>
        <v>98.520345616582389</v>
      </c>
      <c r="F17" s="32">
        <f t="shared" si="2"/>
        <v>33.183072403544372</v>
      </c>
      <c r="G17" s="32">
        <f t="shared" si="2"/>
        <v>380.13271108439</v>
      </c>
      <c r="H17" s="33">
        <f>AVERAGE(C17:G17)</f>
        <v>273.31070688069605</v>
      </c>
      <c r="I17" s="30">
        <f>H17*C20</f>
        <v>32840.565615188505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120.15835746063132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179.13871731773025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9.6999999999999993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7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8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2.9802473999999997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2.9802473999999997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371" priority="1" operator="equal">
      <formula>"PRAV"</formula>
    </cfRule>
  </conditionalFormatting>
  <conditionalFormatting sqref="C14:G14">
    <cfRule type="cellIs" dxfId="370" priority="2" operator="equal">
      <formula>"AEHI"</formula>
    </cfRule>
  </conditionalFormatting>
  <conditionalFormatting sqref="C14:G14">
    <cfRule type="cellIs" dxfId="369" priority="3" operator="equal">
      <formula>"CRMO"</formula>
    </cfRule>
  </conditionalFormatting>
  <conditionalFormatting sqref="C14:G14">
    <cfRule type="cellIs" dxfId="368" priority="4" operator="equal">
      <formula>"ILAQ"</formula>
    </cfRule>
  </conditionalFormatting>
  <conditionalFormatting sqref="C14:G14">
    <cfRule type="cellIs" dxfId="367" priority="5" operator="equal">
      <formula>"PRLA"</formula>
    </cfRule>
  </conditionalFormatting>
  <conditionalFormatting sqref="C14:G14">
    <cfRule type="cellIs" dxfId="366" priority="6" operator="equal">
      <formula>"SOAU"</formula>
    </cfRule>
  </conditionalFormatting>
  <conditionalFormatting sqref="C3:S3">
    <cfRule type="cellIs" dxfId="365" priority="7" operator="equal">
      <formula>"DALA"</formula>
    </cfRule>
  </conditionalFormatting>
  <conditionalFormatting sqref="C3:S3">
    <cfRule type="cellIs" dxfId="364" priority="8" operator="equal">
      <formula>"ILAQ"</formula>
    </cfRule>
  </conditionalFormatting>
  <conditionalFormatting sqref="C3:S3">
    <cfRule type="cellIs" dxfId="363" priority="9" operator="equal">
      <formula>"PRLA"</formula>
    </cfRule>
  </conditionalFormatting>
  <conditionalFormatting sqref="C3:S3">
    <cfRule type="cellIs" dxfId="362" priority="10" operator="equal">
      <formula>"PRLU"</formula>
    </cfRule>
  </conditionalFormatting>
  <conditionalFormatting sqref="C3:S3">
    <cfRule type="cellIs" dxfId="361" priority="11" operator="equal">
      <formula>"ALPE"</formula>
    </cfRule>
  </conditionalFormatting>
  <conditionalFormatting sqref="C3:S3">
    <cfRule type="cellIs" dxfId="360" priority="12" operator="equal">
      <formula>"BRSY"</formula>
    </cfRule>
  </conditionalFormatting>
  <conditionalFormatting sqref="C3:S3">
    <cfRule type="cellIs" dxfId="359" priority="13" operator="equal">
      <formula>"THISTLE"</formula>
    </cfRule>
  </conditionalFormatting>
  <conditionalFormatting sqref="C3:S3">
    <cfRule type="cellIs" dxfId="358" priority="14" operator="equal">
      <formula>"CLVI"</formula>
    </cfRule>
  </conditionalFormatting>
  <conditionalFormatting sqref="C3:S3">
    <cfRule type="cellIs" dxfId="357" priority="15" operator="equal">
      <formula>"COML"</formula>
    </cfRule>
  </conditionalFormatting>
  <conditionalFormatting sqref="C3:S3">
    <cfRule type="cellIs" dxfId="356" priority="16" operator="equal">
      <formula>"COVU"</formula>
    </cfRule>
  </conditionalFormatting>
  <conditionalFormatting sqref="C3:S3">
    <cfRule type="cellIs" dxfId="355" priority="17" operator="equal">
      <formula>"CYSC"</formula>
    </cfRule>
  </conditionalFormatting>
  <conditionalFormatting sqref="C3:S3">
    <cfRule type="cellIs" dxfId="354" priority="18" operator="equal">
      <formula>"DISY"</formula>
    </cfRule>
  </conditionalFormatting>
  <conditionalFormatting sqref="C3:S3">
    <cfRule type="cellIs" dxfId="353" priority="19" operator="equal">
      <formula>"HEHE"</formula>
    </cfRule>
  </conditionalFormatting>
  <conditionalFormatting sqref="C3:S3">
    <cfRule type="cellIs" dxfId="352" priority="20" operator="equal">
      <formula>"HEHI"</formula>
    </cfRule>
  </conditionalFormatting>
  <conditionalFormatting sqref="C3:S3">
    <cfRule type="cellIs" dxfId="351" priority="21" operator="equal">
      <formula>"HEMA"</formula>
    </cfRule>
  </conditionalFormatting>
  <conditionalFormatting sqref="C3:S3">
    <cfRule type="cellIs" dxfId="350" priority="22" operator="equal">
      <formula>"IRPS"</formula>
    </cfRule>
  </conditionalFormatting>
  <conditionalFormatting sqref="C3:S3">
    <cfRule type="cellIs" dxfId="349" priority="23" operator="equal">
      <formula>"LYSA"</formula>
    </cfRule>
  </conditionalFormatting>
  <conditionalFormatting sqref="C3:S3">
    <cfRule type="cellIs" dxfId="348" priority="24" operator="equal">
      <formula>"PHAR"</formula>
    </cfRule>
  </conditionalFormatting>
  <conditionalFormatting sqref="C3:S3">
    <cfRule type="cellIs" dxfId="347" priority="25" operator="equal">
      <formula>"POCU"</formula>
    </cfRule>
  </conditionalFormatting>
  <conditionalFormatting sqref="C3:S3">
    <cfRule type="cellIs" dxfId="346" priority="26" operator="equal">
      <formula>"ROMU"</formula>
    </cfRule>
  </conditionalFormatting>
  <conditionalFormatting sqref="C3:S3">
    <cfRule type="cellIs" dxfId="345" priority="27" operator="equal">
      <formula>"RUAR"</formula>
    </cfRule>
  </conditionalFormatting>
  <conditionalFormatting sqref="C3:S3">
    <cfRule type="cellIs" dxfId="344" priority="28" operator="equal">
      <formula>"RULA"</formula>
    </cfRule>
  </conditionalFormatting>
  <conditionalFormatting sqref="C3:S3">
    <cfRule type="cellIs" dxfId="343" priority="29" operator="equal">
      <formula>"SODU"</formula>
    </cfRule>
  </conditionalFormatting>
  <conditionalFormatting sqref="C3:S3">
    <cfRule type="cellIs" dxfId="342" priority="30" operator="equal">
      <formula>"VIST"</formula>
    </cfRule>
  </conditionalFormatting>
  <conditionalFormatting sqref="C3:S3">
    <cfRule type="cellIs" dxfId="34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36</v>
      </c>
      <c r="F3" s="13" t="s">
        <v>378</v>
      </c>
      <c r="G3" s="15" t="s">
        <v>366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9</v>
      </c>
      <c r="D4" s="12">
        <v>29</v>
      </c>
      <c r="E4" s="12">
        <v>2</v>
      </c>
      <c r="F4" s="12">
        <v>3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0.27272727272727271</v>
      </c>
      <c r="D5" s="18">
        <f t="shared" si="0"/>
        <v>0.87878787878787878</v>
      </c>
      <c r="E5" s="18">
        <f t="shared" si="0"/>
        <v>6.0606060606060608E-2</v>
      </c>
      <c r="F5" s="18">
        <f t="shared" si="0"/>
        <v>9.0909090909090912E-2</v>
      </c>
      <c r="G5" s="18">
        <f t="shared" si="0"/>
        <v>3.0303030303030304E-2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0.87878787878787878</v>
      </c>
      <c r="E8" s="24">
        <f t="shared" si="1"/>
        <v>0.87878787878787878</v>
      </c>
      <c r="F8" s="24">
        <f t="shared" si="1"/>
        <v>0.87878787878787878</v>
      </c>
      <c r="G8" s="24">
        <f t="shared" si="1"/>
        <v>0.87878787878787878</v>
      </c>
      <c r="H8" s="24">
        <f t="shared" si="1"/>
        <v>0.87878787878787878</v>
      </c>
      <c r="I8" s="24">
        <f t="shared" si="1"/>
        <v>0.87878787878787878</v>
      </c>
      <c r="J8" s="24">
        <f t="shared" si="1"/>
        <v>0.87878787878787878</v>
      </c>
      <c r="K8" s="24">
        <f t="shared" si="1"/>
        <v>0.87878787878787878</v>
      </c>
      <c r="L8" s="24">
        <f t="shared" si="1"/>
        <v>0.87878787878787878</v>
      </c>
      <c r="M8" s="24">
        <f t="shared" si="1"/>
        <v>0.87878787878787878</v>
      </c>
      <c r="N8" s="24">
        <f t="shared" si="1"/>
        <v>0.87878787878787878</v>
      </c>
      <c r="O8" s="24">
        <f t="shared" si="1"/>
        <v>0.87878787878787878</v>
      </c>
      <c r="P8" s="24">
        <f t="shared" si="1"/>
        <v>0.87878787878787878</v>
      </c>
      <c r="Q8" s="24">
        <f t="shared" si="1"/>
        <v>0.87878787878787878</v>
      </c>
      <c r="R8" s="24">
        <f t="shared" si="1"/>
        <v>0.87878787878787878</v>
      </c>
      <c r="S8" s="24">
        <f t="shared" si="1"/>
        <v>0.87878787878787878</v>
      </c>
      <c r="W8" s="4"/>
    </row>
    <row r="9" spans="1:23" ht="13" x14ac:dyDescent="0.15">
      <c r="A9" s="6"/>
      <c r="B9" s="22" t="s">
        <v>313</v>
      </c>
      <c r="C9" s="24">
        <f>S8</f>
        <v>0.87878787878787878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12" t="s">
        <v>74</v>
      </c>
      <c r="D14" s="12" t="s">
        <v>74</v>
      </c>
      <c r="E14" s="30" t="s">
        <v>56</v>
      </c>
      <c r="F14" s="15" t="s">
        <v>387</v>
      </c>
      <c r="G14" s="15" t="s">
        <v>387</v>
      </c>
      <c r="H14" s="30" t="s">
        <v>8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17.8</v>
      </c>
      <c r="D15" s="30">
        <v>12.6</v>
      </c>
      <c r="E15" s="30">
        <v>12.6</v>
      </c>
      <c r="F15" s="30">
        <v>1.3</v>
      </c>
      <c r="G15" s="30">
        <v>28.2</v>
      </c>
      <c r="H15" s="30">
        <v>15.8</v>
      </c>
      <c r="I15" s="30">
        <f>H15*H15</f>
        <v>249.64000000000001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17.7</v>
      </c>
      <c r="D16" s="30">
        <v>5.5</v>
      </c>
      <c r="E16" s="30">
        <v>35.799999999999997</v>
      </c>
      <c r="F16" s="30">
        <v>7.7</v>
      </c>
      <c r="G16" s="30">
        <v>15.7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246.05739061080274</v>
      </c>
      <c r="D17" s="32">
        <f t="shared" si="2"/>
        <v>23.758294442774375</v>
      </c>
      <c r="E17" s="32">
        <f t="shared" si="2"/>
        <v>1006.5977021367718</v>
      </c>
      <c r="F17" s="32">
        <f t="shared" si="2"/>
        <v>46.566257107837778</v>
      </c>
      <c r="G17" s="32">
        <f t="shared" si="2"/>
        <v>193.59279329584976</v>
      </c>
      <c r="H17" s="33">
        <f>AVERAGE(C17:G17)</f>
        <v>303.31448751880731</v>
      </c>
      <c r="I17" s="30">
        <f>H17*C20</f>
        <v>52925.729355548974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174.49126742509213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288.69926848864856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388</v>
      </c>
      <c r="D25" s="39" t="s">
        <v>388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29.6</v>
      </c>
      <c r="D26" s="39">
        <v>36.200000000000003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>
        <v>11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6</v>
      </c>
      <c r="D28" s="39">
        <v>14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2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7.9642944</v>
      </c>
      <c r="D30" s="41">
        <f t="shared" si="3"/>
        <v>30.9972636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38.961557999999997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340" priority="1" operator="equal">
      <formula>"PRAV"</formula>
    </cfRule>
  </conditionalFormatting>
  <conditionalFormatting sqref="C14:G14">
    <cfRule type="cellIs" dxfId="339" priority="2" operator="equal">
      <formula>"AEHI"</formula>
    </cfRule>
  </conditionalFormatting>
  <conditionalFormatting sqref="C14:G14">
    <cfRule type="cellIs" dxfId="338" priority="3" operator="equal">
      <formula>"CRMO"</formula>
    </cfRule>
  </conditionalFormatting>
  <conditionalFormatting sqref="C14:G14">
    <cfRule type="cellIs" dxfId="337" priority="4" operator="equal">
      <formula>"ILAQ"</formula>
    </cfRule>
  </conditionalFormatting>
  <conditionalFormatting sqref="C14:G14">
    <cfRule type="cellIs" dxfId="336" priority="5" operator="equal">
      <formula>"PRLA"</formula>
    </cfRule>
  </conditionalFormatting>
  <conditionalFormatting sqref="C14:G14">
    <cfRule type="cellIs" dxfId="335" priority="6" operator="equal">
      <formula>"SOAU"</formula>
    </cfRule>
  </conditionalFormatting>
  <conditionalFormatting sqref="C3:S3">
    <cfRule type="cellIs" dxfId="334" priority="7" operator="equal">
      <formula>"DALA"</formula>
    </cfRule>
  </conditionalFormatting>
  <conditionalFormatting sqref="C3:S3">
    <cfRule type="cellIs" dxfId="333" priority="8" operator="equal">
      <formula>"ILAQ"</formula>
    </cfRule>
  </conditionalFormatting>
  <conditionalFormatting sqref="C3:S3">
    <cfRule type="cellIs" dxfId="332" priority="9" operator="equal">
      <formula>"PRLA"</formula>
    </cfRule>
  </conditionalFormatting>
  <conditionalFormatting sqref="C3:S3">
    <cfRule type="cellIs" dxfId="331" priority="10" operator="equal">
      <formula>"PRLU"</formula>
    </cfRule>
  </conditionalFormatting>
  <conditionalFormatting sqref="C3:S3">
    <cfRule type="cellIs" dxfId="330" priority="11" operator="equal">
      <formula>"ALPE"</formula>
    </cfRule>
  </conditionalFormatting>
  <conditionalFormatting sqref="C3:S3">
    <cfRule type="cellIs" dxfId="329" priority="12" operator="equal">
      <formula>"BRSY"</formula>
    </cfRule>
  </conditionalFormatting>
  <conditionalFormatting sqref="C3:S3">
    <cfRule type="cellIs" dxfId="328" priority="13" operator="equal">
      <formula>"THISTLE"</formula>
    </cfRule>
  </conditionalFormatting>
  <conditionalFormatting sqref="C3:S3">
    <cfRule type="cellIs" dxfId="327" priority="14" operator="equal">
      <formula>"CLVI"</formula>
    </cfRule>
  </conditionalFormatting>
  <conditionalFormatting sqref="C3:S3">
    <cfRule type="cellIs" dxfId="326" priority="15" operator="equal">
      <formula>"COML"</formula>
    </cfRule>
  </conditionalFormatting>
  <conditionalFormatting sqref="C3:S3">
    <cfRule type="cellIs" dxfId="325" priority="16" operator="equal">
      <formula>"COVU"</formula>
    </cfRule>
  </conditionalFormatting>
  <conditionalFormatting sqref="C3:S3">
    <cfRule type="cellIs" dxfId="324" priority="17" operator="equal">
      <formula>"CYSC"</formula>
    </cfRule>
  </conditionalFormatting>
  <conditionalFormatting sqref="C3:S3">
    <cfRule type="cellIs" dxfId="323" priority="18" operator="equal">
      <formula>"DISY"</formula>
    </cfRule>
  </conditionalFormatting>
  <conditionalFormatting sqref="C3:S3">
    <cfRule type="cellIs" dxfId="322" priority="19" operator="equal">
      <formula>"HEHE"</formula>
    </cfRule>
  </conditionalFormatting>
  <conditionalFormatting sqref="C3:S3">
    <cfRule type="cellIs" dxfId="321" priority="20" operator="equal">
      <formula>"HEHI"</formula>
    </cfRule>
  </conditionalFormatting>
  <conditionalFormatting sqref="C3:S3">
    <cfRule type="cellIs" dxfId="320" priority="21" operator="equal">
      <formula>"HEMA"</formula>
    </cfRule>
  </conditionalFormatting>
  <conditionalFormatting sqref="C3:S3">
    <cfRule type="cellIs" dxfId="319" priority="22" operator="equal">
      <formula>"IRPS"</formula>
    </cfRule>
  </conditionalFormatting>
  <conditionalFormatting sqref="C3:S3">
    <cfRule type="cellIs" dxfId="318" priority="23" operator="equal">
      <formula>"LYSA"</formula>
    </cfRule>
  </conditionalFormatting>
  <conditionalFormatting sqref="C3:S3">
    <cfRule type="cellIs" dxfId="317" priority="24" operator="equal">
      <formula>"PHAR"</formula>
    </cfRule>
  </conditionalFormatting>
  <conditionalFormatting sqref="C3:S3">
    <cfRule type="cellIs" dxfId="316" priority="25" operator="equal">
      <formula>"POCU"</formula>
    </cfRule>
  </conditionalFormatting>
  <conditionalFormatting sqref="C3:S3">
    <cfRule type="cellIs" dxfId="315" priority="26" operator="equal">
      <formula>"ROMU"</formula>
    </cfRule>
  </conditionalFormatting>
  <conditionalFormatting sqref="C3:S3">
    <cfRule type="cellIs" dxfId="314" priority="27" operator="equal">
      <formula>"RUAR"</formula>
    </cfRule>
  </conditionalFormatting>
  <conditionalFormatting sqref="C3:S3">
    <cfRule type="cellIs" dxfId="313" priority="28" operator="equal">
      <formula>"RULA"</formula>
    </cfRule>
  </conditionalFormatting>
  <conditionalFormatting sqref="C3:S3">
    <cfRule type="cellIs" dxfId="312" priority="29" operator="equal">
      <formula>"SODU"</formula>
    </cfRule>
  </conditionalFormatting>
  <conditionalFormatting sqref="C3:S3">
    <cfRule type="cellIs" dxfId="311" priority="30" operator="equal">
      <formula>"VIST"</formula>
    </cfRule>
  </conditionalFormatting>
  <conditionalFormatting sqref="C3:S3">
    <cfRule type="cellIs" dxfId="31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292</v>
      </c>
      <c r="E3" s="12" t="s">
        <v>26</v>
      </c>
      <c r="F3" s="13" t="s">
        <v>223</v>
      </c>
      <c r="G3" s="12" t="s">
        <v>36</v>
      </c>
      <c r="H3" s="12" t="s">
        <v>197</v>
      </c>
      <c r="I3" s="12" t="s">
        <v>336</v>
      </c>
      <c r="J3" s="12" t="s">
        <v>342</v>
      </c>
      <c r="K3" s="12" t="s">
        <v>180</v>
      </c>
      <c r="L3" s="12" t="s">
        <v>307</v>
      </c>
      <c r="M3" s="12" t="s">
        <v>147</v>
      </c>
      <c r="N3" s="12" t="s">
        <v>271</v>
      </c>
      <c r="O3" s="12" t="s">
        <v>397</v>
      </c>
      <c r="P3" s="12" t="s">
        <v>310</v>
      </c>
      <c r="Q3" s="12" t="s">
        <v>298</v>
      </c>
      <c r="R3" s="12" t="s">
        <v>105</v>
      </c>
      <c r="S3" s="12" t="s">
        <v>171</v>
      </c>
      <c r="W3" s="4">
        <v>2</v>
      </c>
    </row>
    <row r="4" spans="1:23" ht="13" x14ac:dyDescent="0.15">
      <c r="A4" s="6"/>
      <c r="B4" s="10" t="s">
        <v>52</v>
      </c>
      <c r="C4" s="12">
        <v>1</v>
      </c>
      <c r="D4" s="12">
        <v>21</v>
      </c>
      <c r="E4" s="12">
        <v>15</v>
      </c>
      <c r="F4" s="12">
        <v>1</v>
      </c>
      <c r="G4" s="12">
        <v>4</v>
      </c>
      <c r="H4" s="12">
        <v>2</v>
      </c>
      <c r="I4" s="12">
        <v>2</v>
      </c>
      <c r="J4" s="12">
        <v>4</v>
      </c>
      <c r="K4" s="12">
        <v>6</v>
      </c>
      <c r="L4" s="12">
        <v>2</v>
      </c>
      <c r="M4" s="12">
        <v>6</v>
      </c>
      <c r="N4" s="12">
        <v>3</v>
      </c>
      <c r="O4" s="12">
        <v>1</v>
      </c>
      <c r="P4" s="12">
        <v>3</v>
      </c>
      <c r="Q4" s="12">
        <v>1</v>
      </c>
      <c r="R4" s="12">
        <v>5</v>
      </c>
      <c r="S4" s="12">
        <v>3</v>
      </c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3.0303030303030304E-2</v>
      </c>
      <c r="D5" s="18">
        <f t="shared" si="0"/>
        <v>0.63636363636363635</v>
      </c>
      <c r="E5" s="18">
        <f t="shared" si="0"/>
        <v>0.45454545454545453</v>
      </c>
      <c r="F5" s="18">
        <f t="shared" si="0"/>
        <v>3.0303030303030304E-2</v>
      </c>
      <c r="G5" s="18">
        <f t="shared" si="0"/>
        <v>0.12121212121212122</v>
      </c>
      <c r="H5" s="18">
        <f t="shared" si="0"/>
        <v>6.0606060606060608E-2</v>
      </c>
      <c r="I5" s="18">
        <f t="shared" si="0"/>
        <v>6.0606060606060608E-2</v>
      </c>
      <c r="J5" s="18">
        <f t="shared" si="0"/>
        <v>0.12121212121212122</v>
      </c>
      <c r="K5" s="18">
        <f t="shared" si="0"/>
        <v>0.18181818181818182</v>
      </c>
      <c r="L5" s="18">
        <f t="shared" si="0"/>
        <v>6.0606060606060608E-2</v>
      </c>
      <c r="M5" s="18">
        <f t="shared" si="0"/>
        <v>0.18181818181818182</v>
      </c>
      <c r="N5" s="18">
        <f t="shared" si="0"/>
        <v>9.0909090909090912E-2</v>
      </c>
      <c r="O5" s="18">
        <f t="shared" si="0"/>
        <v>3.0303030303030304E-2</v>
      </c>
      <c r="P5" s="18">
        <f t="shared" si="0"/>
        <v>9.0909090909090912E-2</v>
      </c>
      <c r="Q5" s="18">
        <f t="shared" si="0"/>
        <v>3.0303030303030304E-2</v>
      </c>
      <c r="R5" s="18">
        <f t="shared" si="0"/>
        <v>0.15151515151515152</v>
      </c>
      <c r="S5" s="18">
        <f t="shared" si="0"/>
        <v>9.0909090909090912E-2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6.0606060606060608E-2</v>
      </c>
      <c r="M8" s="24">
        <f t="shared" si="1"/>
        <v>6.0606060606060608E-2</v>
      </c>
      <c r="N8" s="24">
        <f t="shared" si="1"/>
        <v>6.0606060606060608E-2</v>
      </c>
      <c r="O8" s="24">
        <f t="shared" si="1"/>
        <v>6.0606060606060608E-2</v>
      </c>
      <c r="P8" s="24">
        <f t="shared" si="1"/>
        <v>6.0606060606060608E-2</v>
      </c>
      <c r="Q8" s="24">
        <f t="shared" si="1"/>
        <v>6.0606060606060608E-2</v>
      </c>
      <c r="R8" s="24">
        <f t="shared" si="1"/>
        <v>6.0606060606060608E-2</v>
      </c>
      <c r="S8" s="24">
        <f t="shared" si="1"/>
        <v>6.0606060606060608E-2</v>
      </c>
      <c r="W8" s="4"/>
    </row>
    <row r="9" spans="1:23" ht="13" x14ac:dyDescent="0.15">
      <c r="A9" s="6"/>
      <c r="B9" s="22" t="s">
        <v>313</v>
      </c>
      <c r="C9" s="24">
        <f>S8</f>
        <v>6.0606060606060608E-2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68</v>
      </c>
      <c r="E14" s="30" t="s">
        <v>8</v>
      </c>
      <c r="F14" s="30" t="s">
        <v>387</v>
      </c>
      <c r="G14" s="30" t="s">
        <v>8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13.1</v>
      </c>
      <c r="D15" s="30">
        <v>33.700000000000003</v>
      </c>
      <c r="E15" s="30">
        <v>36.700000000000003</v>
      </c>
      <c r="F15" s="30">
        <v>18.100000000000001</v>
      </c>
      <c r="G15" s="30">
        <v>1.7</v>
      </c>
      <c r="H15" s="30">
        <f>AVERAGE(C15:G15)</f>
        <v>20.66</v>
      </c>
      <c r="I15" s="30">
        <f>H15*H15</f>
        <v>426.8356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39.9</v>
      </c>
      <c r="D16" s="30">
        <v>3.6</v>
      </c>
      <c r="E16" s="30">
        <v>13.8</v>
      </c>
      <c r="F16" s="30">
        <v>7.3</v>
      </c>
      <c r="G16" s="30">
        <v>13.6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1250.3617301104539</v>
      </c>
      <c r="D17" s="32">
        <f t="shared" si="2"/>
        <v>10.1787601976316</v>
      </c>
      <c r="E17" s="32">
        <f t="shared" si="2"/>
        <v>149.57122623741992</v>
      </c>
      <c r="F17" s="32">
        <f t="shared" si="2"/>
        <v>41.853868127452778</v>
      </c>
      <c r="G17" s="32">
        <f t="shared" si="2"/>
        <v>145.26724430200159</v>
      </c>
      <c r="H17" s="33">
        <f>AVERAGE(C17:G17)</f>
        <v>319.44656579499195</v>
      </c>
      <c r="I17" s="30">
        <f>H17*C20</f>
        <v>32600.590030517251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102.05334325440521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177.82969849846549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383</v>
      </c>
      <c r="D25" s="39" t="s">
        <v>391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>
        <v>45.6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>
        <v>4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>
        <v>8.5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9">
        <v>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10.134622800000001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10.134622800000001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309" priority="1" operator="equal">
      <formula>"PRAV"</formula>
    </cfRule>
  </conditionalFormatting>
  <conditionalFormatting sqref="C14:G14">
    <cfRule type="cellIs" dxfId="308" priority="2" operator="equal">
      <formula>"AEHI"</formula>
    </cfRule>
  </conditionalFormatting>
  <conditionalFormatting sqref="C14:G14">
    <cfRule type="cellIs" dxfId="307" priority="3" operator="equal">
      <formula>"CRMO"</formula>
    </cfRule>
  </conditionalFormatting>
  <conditionalFormatting sqref="C14:G14">
    <cfRule type="cellIs" dxfId="306" priority="4" operator="equal">
      <formula>"ILAQ"</formula>
    </cfRule>
  </conditionalFormatting>
  <conditionalFormatting sqref="C14:G14">
    <cfRule type="cellIs" dxfId="305" priority="5" operator="equal">
      <formula>"PRLA"</formula>
    </cfRule>
  </conditionalFormatting>
  <conditionalFormatting sqref="C14:G14">
    <cfRule type="cellIs" dxfId="304" priority="6" operator="equal">
      <formula>"SOAU"</formula>
    </cfRule>
  </conditionalFormatting>
  <conditionalFormatting sqref="C3:S3">
    <cfRule type="cellIs" dxfId="303" priority="7" operator="equal">
      <formula>"DALA"</formula>
    </cfRule>
  </conditionalFormatting>
  <conditionalFormatting sqref="C3:S3">
    <cfRule type="cellIs" dxfId="302" priority="8" operator="equal">
      <formula>"ILAQ"</formula>
    </cfRule>
  </conditionalFormatting>
  <conditionalFormatting sqref="C3:S3">
    <cfRule type="cellIs" dxfId="301" priority="9" operator="equal">
      <formula>"PRLA"</formula>
    </cfRule>
  </conditionalFormatting>
  <conditionalFormatting sqref="C3:S3">
    <cfRule type="cellIs" dxfId="300" priority="10" operator="equal">
      <formula>"PRLU"</formula>
    </cfRule>
  </conditionalFormatting>
  <conditionalFormatting sqref="C3:S3">
    <cfRule type="cellIs" dxfId="299" priority="11" operator="equal">
      <formula>"ALPE"</formula>
    </cfRule>
  </conditionalFormatting>
  <conditionalFormatting sqref="C3:S3">
    <cfRule type="cellIs" dxfId="298" priority="12" operator="equal">
      <formula>"BRSY"</formula>
    </cfRule>
  </conditionalFormatting>
  <conditionalFormatting sqref="C3:S3">
    <cfRule type="cellIs" dxfId="297" priority="13" operator="equal">
      <formula>"THISTLE"</formula>
    </cfRule>
  </conditionalFormatting>
  <conditionalFormatting sqref="C3:S3">
    <cfRule type="cellIs" dxfId="296" priority="14" operator="equal">
      <formula>"CLVI"</formula>
    </cfRule>
  </conditionalFormatting>
  <conditionalFormatting sqref="C3:S3">
    <cfRule type="cellIs" dxfId="295" priority="15" operator="equal">
      <formula>"COML"</formula>
    </cfRule>
  </conditionalFormatting>
  <conditionalFormatting sqref="C3:S3">
    <cfRule type="cellIs" dxfId="294" priority="16" operator="equal">
      <formula>"COVU"</formula>
    </cfRule>
  </conditionalFormatting>
  <conditionalFormatting sqref="C3:S3">
    <cfRule type="cellIs" dxfId="293" priority="17" operator="equal">
      <formula>"CYSC"</formula>
    </cfRule>
  </conditionalFormatting>
  <conditionalFormatting sqref="C3:S3">
    <cfRule type="cellIs" dxfId="292" priority="18" operator="equal">
      <formula>"DISY"</formula>
    </cfRule>
  </conditionalFormatting>
  <conditionalFormatting sqref="C3:S3">
    <cfRule type="cellIs" dxfId="291" priority="19" operator="equal">
      <formula>"HEHE"</formula>
    </cfRule>
  </conditionalFormatting>
  <conditionalFormatting sqref="C3:S3">
    <cfRule type="cellIs" dxfId="290" priority="20" operator="equal">
      <formula>"HEHI"</formula>
    </cfRule>
  </conditionalFormatting>
  <conditionalFormatting sqref="C3:S3">
    <cfRule type="cellIs" dxfId="289" priority="21" operator="equal">
      <formula>"HEMA"</formula>
    </cfRule>
  </conditionalFormatting>
  <conditionalFormatting sqref="C3:S3">
    <cfRule type="cellIs" dxfId="288" priority="22" operator="equal">
      <formula>"IRPS"</formula>
    </cfRule>
  </conditionalFormatting>
  <conditionalFormatting sqref="C3:S3">
    <cfRule type="cellIs" dxfId="287" priority="23" operator="equal">
      <formula>"LYSA"</formula>
    </cfRule>
  </conditionalFormatting>
  <conditionalFormatting sqref="C3:S3">
    <cfRule type="cellIs" dxfId="286" priority="24" operator="equal">
      <formula>"PHAR"</formula>
    </cfRule>
  </conditionalFormatting>
  <conditionalFormatting sqref="C3:S3">
    <cfRule type="cellIs" dxfId="285" priority="25" operator="equal">
      <formula>"POCU"</formula>
    </cfRule>
  </conditionalFormatting>
  <conditionalFormatting sqref="C3:S3">
    <cfRule type="cellIs" dxfId="284" priority="26" operator="equal">
      <formula>"ROMU"</formula>
    </cfRule>
  </conditionalFormatting>
  <conditionalFormatting sqref="C3:S3">
    <cfRule type="cellIs" dxfId="283" priority="27" operator="equal">
      <formula>"RUAR"</formula>
    </cfRule>
  </conditionalFormatting>
  <conditionalFormatting sqref="C3:S3">
    <cfRule type="cellIs" dxfId="282" priority="28" operator="equal">
      <formula>"RULA"</formula>
    </cfRule>
  </conditionalFormatting>
  <conditionalFormatting sqref="C3:S3">
    <cfRule type="cellIs" dxfId="281" priority="29" operator="equal">
      <formula>"SODU"</formula>
    </cfRule>
  </conditionalFormatting>
  <conditionalFormatting sqref="C3:S3">
    <cfRule type="cellIs" dxfId="280" priority="30" operator="equal">
      <formula>"VIST"</formula>
    </cfRule>
  </conditionalFormatting>
  <conditionalFormatting sqref="C3:S3">
    <cfRule type="cellIs" dxfId="279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292</v>
      </c>
      <c r="E3" s="12" t="s">
        <v>36</v>
      </c>
      <c r="F3" s="13" t="s">
        <v>180</v>
      </c>
      <c r="G3" s="12" t="s">
        <v>44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19</v>
      </c>
      <c r="D4" s="12">
        <v>3</v>
      </c>
      <c r="E4" s="12">
        <v>6</v>
      </c>
      <c r="F4" s="12">
        <v>3</v>
      </c>
      <c r="G4" s="12">
        <v>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0.5757575757575758</v>
      </c>
      <c r="D5" s="18">
        <f t="shared" si="0"/>
        <v>9.0909090909090912E-2</v>
      </c>
      <c r="E5" s="18">
        <f t="shared" si="0"/>
        <v>0.18181818181818182</v>
      </c>
      <c r="F5" s="18">
        <f t="shared" si="0"/>
        <v>9.0909090909090912E-2</v>
      </c>
      <c r="G5" s="18">
        <f t="shared" si="0"/>
        <v>0.24242424242424243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0.24242424242424243</v>
      </c>
      <c r="H8" s="24">
        <f t="shared" si="1"/>
        <v>0.24242424242424243</v>
      </c>
      <c r="I8" s="24">
        <f t="shared" si="1"/>
        <v>0.24242424242424243</v>
      </c>
      <c r="J8" s="24">
        <f t="shared" si="1"/>
        <v>0.24242424242424243</v>
      </c>
      <c r="K8" s="24">
        <f t="shared" si="1"/>
        <v>0.24242424242424243</v>
      </c>
      <c r="L8" s="24">
        <f t="shared" si="1"/>
        <v>0.24242424242424243</v>
      </c>
      <c r="M8" s="24">
        <f t="shared" si="1"/>
        <v>0.24242424242424243</v>
      </c>
      <c r="N8" s="24">
        <f t="shared" si="1"/>
        <v>0.24242424242424243</v>
      </c>
      <c r="O8" s="24">
        <f t="shared" si="1"/>
        <v>0.24242424242424243</v>
      </c>
      <c r="P8" s="24">
        <f t="shared" si="1"/>
        <v>0.24242424242424243</v>
      </c>
      <c r="Q8" s="24">
        <f t="shared" si="1"/>
        <v>0.24242424242424243</v>
      </c>
      <c r="R8" s="24">
        <f t="shared" si="1"/>
        <v>0.24242424242424243</v>
      </c>
      <c r="S8" s="24">
        <f t="shared" si="1"/>
        <v>0.24242424242424243</v>
      </c>
      <c r="W8" s="4"/>
    </row>
    <row r="9" spans="1:23" ht="13" x14ac:dyDescent="0.15">
      <c r="A9" s="6"/>
      <c r="B9" s="22" t="s">
        <v>313</v>
      </c>
      <c r="C9" s="24">
        <f>S8</f>
        <v>0.24242424242424243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56</v>
      </c>
      <c r="E14" s="30" t="s">
        <v>5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24.4</v>
      </c>
      <c r="D15" s="30">
        <v>6.2</v>
      </c>
      <c r="E15" s="30">
        <v>15.6</v>
      </c>
      <c r="F15" s="30">
        <v>15.5</v>
      </c>
      <c r="G15" s="30"/>
      <c r="H15" s="30">
        <f>AVERAGE(C15:G15)</f>
        <v>15.424999999999999</v>
      </c>
      <c r="I15" s="30">
        <f>H15*H15</f>
        <v>237.93062499999996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14.2</v>
      </c>
      <c r="D16" s="30">
        <v>5</v>
      </c>
      <c r="E16" s="30">
        <v>6</v>
      </c>
      <c r="F16" s="30">
        <v>11.4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158.3676856674719</v>
      </c>
      <c r="D17" s="32">
        <f t="shared" si="2"/>
        <v>19.634954084937501</v>
      </c>
      <c r="E17" s="32">
        <f t="shared" si="2"/>
        <v>28.27433388231</v>
      </c>
      <c r="F17" s="32">
        <f t="shared" si="2"/>
        <v>102.07034531513911</v>
      </c>
      <c r="G17" s="32">
        <f t="shared" si="2"/>
        <v>0</v>
      </c>
      <c r="H17" s="33">
        <f>AVERAGE(C17:G17)</f>
        <v>61.669463789971701</v>
      </c>
      <c r="I17" s="30">
        <f>H17*C20</f>
        <v>11290.357610295723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183.07857595044777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61.586642692641114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7.4</v>
      </c>
      <c r="D26" s="39">
        <v>48.4</v>
      </c>
      <c r="E26" s="39">
        <v>19.100000000000001</v>
      </c>
      <c r="F26" s="39">
        <v>64.3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16</v>
      </c>
      <c r="D27" s="39">
        <v>11</v>
      </c>
      <c r="E27" s="39">
        <v>6</v>
      </c>
      <c r="F27" s="39">
        <v>1.5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21</v>
      </c>
      <c r="D28" s="39">
        <v>30</v>
      </c>
      <c r="E28" s="39">
        <v>5.5</v>
      </c>
      <c r="F28" s="39">
        <v>16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2</v>
      </c>
      <c r="E29" s="39">
        <v>2</v>
      </c>
      <c r="F29" s="39">
        <v>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13.8971556</v>
      </c>
      <c r="D30" s="41">
        <f t="shared" si="3"/>
        <v>118.87611119999998</v>
      </c>
      <c r="E30" s="41">
        <f t="shared" si="3"/>
        <v>3.4463371499999997</v>
      </c>
      <c r="F30" s="41">
        <f t="shared" si="3"/>
        <v>32.994291149999995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169.2138951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4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278" priority="1" operator="equal">
      <formula>"PRAV"</formula>
    </cfRule>
  </conditionalFormatting>
  <conditionalFormatting sqref="C14:G14">
    <cfRule type="cellIs" dxfId="277" priority="2" operator="equal">
      <formula>"AEHI"</formula>
    </cfRule>
  </conditionalFormatting>
  <conditionalFormatting sqref="C14:G14">
    <cfRule type="cellIs" dxfId="276" priority="3" operator="equal">
      <formula>"CRMO"</formula>
    </cfRule>
  </conditionalFormatting>
  <conditionalFormatting sqref="C14:G14">
    <cfRule type="cellIs" dxfId="275" priority="4" operator="equal">
      <formula>"ILAQ"</formula>
    </cfRule>
  </conditionalFormatting>
  <conditionalFormatting sqref="C14:G14">
    <cfRule type="cellIs" dxfId="274" priority="5" operator="equal">
      <formula>"PRLA"</formula>
    </cfRule>
  </conditionalFormatting>
  <conditionalFormatting sqref="C14:G14">
    <cfRule type="cellIs" dxfId="273" priority="6" operator="equal">
      <formula>"SOAU"</formula>
    </cfRule>
  </conditionalFormatting>
  <conditionalFormatting sqref="C3:S3">
    <cfRule type="cellIs" dxfId="272" priority="7" operator="equal">
      <formula>"DALA"</formula>
    </cfRule>
  </conditionalFormatting>
  <conditionalFormatting sqref="C3:S3">
    <cfRule type="cellIs" dxfId="271" priority="8" operator="equal">
      <formula>"ILAQ"</formula>
    </cfRule>
  </conditionalFormatting>
  <conditionalFormatting sqref="C3:S3">
    <cfRule type="cellIs" dxfId="270" priority="9" operator="equal">
      <formula>"PRLA"</formula>
    </cfRule>
  </conditionalFormatting>
  <conditionalFormatting sqref="C3:S3">
    <cfRule type="cellIs" dxfId="269" priority="10" operator="equal">
      <formula>"PRLU"</formula>
    </cfRule>
  </conditionalFormatting>
  <conditionalFormatting sqref="C3:S3">
    <cfRule type="cellIs" dxfId="268" priority="11" operator="equal">
      <formula>"ALPE"</formula>
    </cfRule>
  </conditionalFormatting>
  <conditionalFormatting sqref="C3:S3">
    <cfRule type="cellIs" dxfId="267" priority="12" operator="equal">
      <formula>"BRSY"</formula>
    </cfRule>
  </conditionalFormatting>
  <conditionalFormatting sqref="C3:S3">
    <cfRule type="cellIs" dxfId="266" priority="13" operator="equal">
      <formula>"THISTLE"</formula>
    </cfRule>
  </conditionalFormatting>
  <conditionalFormatting sqref="C3:S3">
    <cfRule type="cellIs" dxfId="265" priority="14" operator="equal">
      <formula>"CLVI"</formula>
    </cfRule>
  </conditionalFormatting>
  <conditionalFormatting sqref="C3:S3">
    <cfRule type="cellIs" dxfId="264" priority="15" operator="equal">
      <formula>"COML"</formula>
    </cfRule>
  </conditionalFormatting>
  <conditionalFormatting sqref="C3:S3">
    <cfRule type="cellIs" dxfId="263" priority="16" operator="equal">
      <formula>"COVU"</formula>
    </cfRule>
  </conditionalFormatting>
  <conditionalFormatting sqref="C3:S3">
    <cfRule type="cellIs" dxfId="262" priority="17" operator="equal">
      <formula>"CYSC"</formula>
    </cfRule>
  </conditionalFormatting>
  <conditionalFormatting sqref="C3:S3">
    <cfRule type="cellIs" dxfId="261" priority="18" operator="equal">
      <formula>"DISY"</formula>
    </cfRule>
  </conditionalFormatting>
  <conditionalFormatting sqref="C3:S3">
    <cfRule type="cellIs" dxfId="260" priority="19" operator="equal">
      <formula>"HEHE"</formula>
    </cfRule>
  </conditionalFormatting>
  <conditionalFormatting sqref="C3:S3">
    <cfRule type="cellIs" dxfId="259" priority="20" operator="equal">
      <formula>"HEHI"</formula>
    </cfRule>
  </conditionalFormatting>
  <conditionalFormatting sqref="C3:S3">
    <cfRule type="cellIs" dxfId="258" priority="21" operator="equal">
      <formula>"HEMA"</formula>
    </cfRule>
  </conditionalFormatting>
  <conditionalFormatting sqref="C3:S3">
    <cfRule type="cellIs" dxfId="257" priority="22" operator="equal">
      <formula>"IRPS"</formula>
    </cfRule>
  </conditionalFormatting>
  <conditionalFormatting sqref="C3:S3">
    <cfRule type="cellIs" dxfId="256" priority="23" operator="equal">
      <formula>"LYSA"</formula>
    </cfRule>
  </conditionalFormatting>
  <conditionalFormatting sqref="C3:S3">
    <cfRule type="cellIs" dxfId="255" priority="24" operator="equal">
      <formula>"PHAR"</formula>
    </cfRule>
  </conditionalFormatting>
  <conditionalFormatting sqref="C3:S3">
    <cfRule type="cellIs" dxfId="254" priority="25" operator="equal">
      <formula>"POCU"</formula>
    </cfRule>
  </conditionalFormatting>
  <conditionalFormatting sqref="C3:S3">
    <cfRule type="cellIs" dxfId="253" priority="26" operator="equal">
      <formula>"ROMU"</formula>
    </cfRule>
  </conditionalFormatting>
  <conditionalFormatting sqref="C3:S3">
    <cfRule type="cellIs" dxfId="252" priority="27" operator="equal">
      <formula>"RUAR"</formula>
    </cfRule>
  </conditionalFormatting>
  <conditionalFormatting sqref="C3:S3">
    <cfRule type="cellIs" dxfId="251" priority="28" operator="equal">
      <formula>"RULA"</formula>
    </cfRule>
  </conditionalFormatting>
  <conditionalFormatting sqref="C3:S3">
    <cfRule type="cellIs" dxfId="250" priority="29" operator="equal">
      <formula>"SODU"</formula>
    </cfRule>
  </conditionalFormatting>
  <conditionalFormatting sqref="C3:S3">
    <cfRule type="cellIs" dxfId="249" priority="30" operator="equal">
      <formula>"VIST"</formula>
    </cfRule>
  </conditionalFormatting>
  <conditionalFormatting sqref="C3:S3">
    <cfRule type="cellIs" dxfId="248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378</v>
      </c>
      <c r="D3" s="12" t="s">
        <v>292</v>
      </c>
      <c r="E3" s="12" t="s">
        <v>36</v>
      </c>
      <c r="F3" s="13" t="s">
        <v>180</v>
      </c>
      <c r="G3" s="12" t="s">
        <v>26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11</v>
      </c>
      <c r="D4" s="12">
        <v>6</v>
      </c>
      <c r="E4" s="12">
        <v>6</v>
      </c>
      <c r="F4" s="12">
        <v>2</v>
      </c>
      <c r="G4" s="12">
        <v>12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0.33333333333333331</v>
      </c>
      <c r="D5" s="18">
        <f t="shared" si="0"/>
        <v>0.18181818181818182</v>
      </c>
      <c r="E5" s="18">
        <f t="shared" si="0"/>
        <v>0.18181818181818182</v>
      </c>
      <c r="F5" s="18">
        <f t="shared" si="0"/>
        <v>6.0606060606060608E-2</v>
      </c>
      <c r="G5" s="18">
        <f t="shared" si="0"/>
        <v>0.36363636363636365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402</v>
      </c>
      <c r="E14" s="30" t="s">
        <v>8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14.3</v>
      </c>
      <c r="D15" s="30">
        <v>1.8</v>
      </c>
      <c r="E15" s="30">
        <v>38.799999999999997</v>
      </c>
      <c r="F15" s="30">
        <v>35.700000000000003</v>
      </c>
      <c r="G15" s="30"/>
      <c r="H15" s="30">
        <f>AVERAGE(C15:G15)</f>
        <v>22.65</v>
      </c>
      <c r="I15" s="30">
        <f>H15*H15</f>
        <v>513.02249999999992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19.399999999999999</v>
      </c>
      <c r="D16" s="30">
        <v>25.9</v>
      </c>
      <c r="E16" s="30">
        <v>24.6</v>
      </c>
      <c r="F16" s="30">
        <v>48.8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295.5924527762831</v>
      </c>
      <c r="D17" s="32">
        <f t="shared" si="2"/>
        <v>526.85294198867689</v>
      </c>
      <c r="E17" s="32">
        <f t="shared" si="2"/>
        <v>475.29155256163119</v>
      </c>
      <c r="F17" s="32">
        <f t="shared" si="2"/>
        <v>1870.3786022413422</v>
      </c>
      <c r="G17" s="32">
        <f t="shared" si="2"/>
        <v>0</v>
      </c>
      <c r="H17" s="33">
        <f>AVERAGE(C17:G17)</f>
        <v>633.62310991358663</v>
      </c>
      <c r="I17" s="30">
        <f>H17*C20</f>
        <v>53800.023717937984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84.908556642252549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293.46836937660811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247" priority="1" operator="equal">
      <formula>"PRAV"</formula>
    </cfRule>
  </conditionalFormatting>
  <conditionalFormatting sqref="C14:G14">
    <cfRule type="cellIs" dxfId="246" priority="2" operator="equal">
      <formula>"AEHI"</formula>
    </cfRule>
  </conditionalFormatting>
  <conditionalFormatting sqref="C14:G14">
    <cfRule type="cellIs" dxfId="245" priority="3" operator="equal">
      <formula>"CRMO"</formula>
    </cfRule>
  </conditionalFormatting>
  <conditionalFormatting sqref="C14:G14">
    <cfRule type="cellIs" dxfId="244" priority="4" operator="equal">
      <formula>"ILAQ"</formula>
    </cfRule>
  </conditionalFormatting>
  <conditionalFormatting sqref="C14:G14">
    <cfRule type="cellIs" dxfId="243" priority="5" operator="equal">
      <formula>"PRLA"</formula>
    </cfRule>
  </conditionalFormatting>
  <conditionalFormatting sqref="C14:G14">
    <cfRule type="cellIs" dxfId="242" priority="6" operator="equal">
      <formula>"SOAU"</formula>
    </cfRule>
  </conditionalFormatting>
  <conditionalFormatting sqref="C3:S3">
    <cfRule type="cellIs" dxfId="241" priority="7" operator="equal">
      <formula>"DALA"</formula>
    </cfRule>
  </conditionalFormatting>
  <conditionalFormatting sqref="C3:S3">
    <cfRule type="cellIs" dxfId="240" priority="8" operator="equal">
      <formula>"ILAQ"</formula>
    </cfRule>
  </conditionalFormatting>
  <conditionalFormatting sqref="C3:S3">
    <cfRule type="cellIs" dxfId="239" priority="9" operator="equal">
      <formula>"PRLA"</formula>
    </cfRule>
  </conditionalFormatting>
  <conditionalFormatting sqref="C3:S3">
    <cfRule type="cellIs" dxfId="238" priority="10" operator="equal">
      <formula>"PRLU"</formula>
    </cfRule>
  </conditionalFormatting>
  <conditionalFormatting sqref="C3:S3">
    <cfRule type="cellIs" dxfId="237" priority="11" operator="equal">
      <formula>"ALPE"</formula>
    </cfRule>
  </conditionalFormatting>
  <conditionalFormatting sqref="C3:S3">
    <cfRule type="cellIs" dxfId="236" priority="12" operator="equal">
      <formula>"BRSY"</formula>
    </cfRule>
  </conditionalFormatting>
  <conditionalFormatting sqref="C3:S3">
    <cfRule type="cellIs" dxfId="235" priority="13" operator="equal">
      <formula>"THISTLE"</formula>
    </cfRule>
  </conditionalFormatting>
  <conditionalFormatting sqref="C3:S3">
    <cfRule type="cellIs" dxfId="234" priority="14" operator="equal">
      <formula>"CLVI"</formula>
    </cfRule>
  </conditionalFormatting>
  <conditionalFormatting sqref="C3:S3">
    <cfRule type="cellIs" dxfId="233" priority="15" operator="equal">
      <formula>"COML"</formula>
    </cfRule>
  </conditionalFormatting>
  <conditionalFormatting sqref="C3:S3">
    <cfRule type="cellIs" dxfId="232" priority="16" operator="equal">
      <formula>"COVU"</formula>
    </cfRule>
  </conditionalFormatting>
  <conditionalFormatting sqref="C3:S3">
    <cfRule type="cellIs" dxfId="231" priority="17" operator="equal">
      <formula>"CYSC"</formula>
    </cfRule>
  </conditionalFormatting>
  <conditionalFormatting sqref="C3:S3">
    <cfRule type="cellIs" dxfId="230" priority="18" operator="equal">
      <formula>"DISY"</formula>
    </cfRule>
  </conditionalFormatting>
  <conditionalFormatting sqref="C3:S3">
    <cfRule type="cellIs" dxfId="229" priority="19" operator="equal">
      <formula>"HEHE"</formula>
    </cfRule>
  </conditionalFormatting>
  <conditionalFormatting sqref="C3:S3">
    <cfRule type="cellIs" dxfId="228" priority="20" operator="equal">
      <formula>"HEHI"</formula>
    </cfRule>
  </conditionalFormatting>
  <conditionalFormatting sqref="C3:S3">
    <cfRule type="cellIs" dxfId="227" priority="21" operator="equal">
      <formula>"HEMA"</formula>
    </cfRule>
  </conditionalFormatting>
  <conditionalFormatting sqref="C3:S3">
    <cfRule type="cellIs" dxfId="226" priority="22" operator="equal">
      <formula>"IRPS"</formula>
    </cfRule>
  </conditionalFormatting>
  <conditionalFormatting sqref="C3:S3">
    <cfRule type="cellIs" dxfId="225" priority="23" operator="equal">
      <formula>"LYSA"</formula>
    </cfRule>
  </conditionalFormatting>
  <conditionalFormatting sqref="C3:S3">
    <cfRule type="cellIs" dxfId="224" priority="24" operator="equal">
      <formula>"PHAR"</formula>
    </cfRule>
  </conditionalFormatting>
  <conditionalFormatting sqref="C3:S3">
    <cfRule type="cellIs" dxfId="223" priority="25" operator="equal">
      <formula>"POCU"</formula>
    </cfRule>
  </conditionalFormatting>
  <conditionalFormatting sqref="C3:S3">
    <cfRule type="cellIs" dxfId="222" priority="26" operator="equal">
      <formula>"ROMU"</formula>
    </cfRule>
  </conditionalFormatting>
  <conditionalFormatting sqref="C3:S3">
    <cfRule type="cellIs" dxfId="221" priority="27" operator="equal">
      <formula>"RUAR"</formula>
    </cfRule>
  </conditionalFormatting>
  <conditionalFormatting sqref="C3:S3">
    <cfRule type="cellIs" dxfId="220" priority="28" operator="equal">
      <formula>"RULA"</formula>
    </cfRule>
  </conditionalFormatting>
  <conditionalFormatting sqref="C3:S3">
    <cfRule type="cellIs" dxfId="219" priority="29" operator="equal">
      <formula>"SODU"</formula>
    </cfRule>
  </conditionalFormatting>
  <conditionalFormatting sqref="C3:S3">
    <cfRule type="cellIs" dxfId="218" priority="30" operator="equal">
      <formula>"VIST"</formula>
    </cfRule>
  </conditionalFormatting>
  <conditionalFormatting sqref="C3:S3">
    <cfRule type="cellIs" dxfId="217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36</v>
      </c>
      <c r="D3" s="12" t="s">
        <v>400</v>
      </c>
      <c r="E3" s="12" t="s">
        <v>378</v>
      </c>
      <c r="F3" s="13" t="s">
        <v>292</v>
      </c>
      <c r="G3" s="12" t="s">
        <v>44</v>
      </c>
      <c r="H3" s="12" t="s">
        <v>93</v>
      </c>
      <c r="I3" s="12" t="s">
        <v>366</v>
      </c>
      <c r="J3" s="12" t="s">
        <v>210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5</v>
      </c>
      <c r="D4" s="12">
        <v>1</v>
      </c>
      <c r="E4" s="12">
        <v>1</v>
      </c>
      <c r="F4" s="12">
        <v>24</v>
      </c>
      <c r="G4" s="12">
        <v>20</v>
      </c>
      <c r="H4" s="12">
        <v>3</v>
      </c>
      <c r="I4" s="12">
        <v>1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0.15151515151515152</v>
      </c>
      <c r="D5" s="18">
        <f t="shared" si="0"/>
        <v>3.0303030303030304E-2</v>
      </c>
      <c r="E5" s="18">
        <f t="shared" si="0"/>
        <v>3.0303030303030304E-2</v>
      </c>
      <c r="F5" s="18">
        <f t="shared" si="0"/>
        <v>0.72727272727272729</v>
      </c>
      <c r="G5" s="18">
        <f t="shared" si="0"/>
        <v>0.60606060606060608</v>
      </c>
      <c r="H5" s="18">
        <f t="shared" si="0"/>
        <v>9.0909090909090912E-2</v>
      </c>
      <c r="I5" s="18">
        <f t="shared" si="0"/>
        <v>3.0303030303030304E-2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0.60606060606060608</v>
      </c>
      <c r="H8" s="24">
        <f t="shared" si="1"/>
        <v>0.60606060606060608</v>
      </c>
      <c r="I8" s="24">
        <f t="shared" si="1"/>
        <v>0.60606060606060608</v>
      </c>
      <c r="J8" s="24">
        <f t="shared" si="1"/>
        <v>0.60606060606060608</v>
      </c>
      <c r="K8" s="24">
        <f t="shared" si="1"/>
        <v>0.60606060606060608</v>
      </c>
      <c r="L8" s="24">
        <f t="shared" si="1"/>
        <v>0.60606060606060608</v>
      </c>
      <c r="M8" s="24">
        <f t="shared" si="1"/>
        <v>0.60606060606060608</v>
      </c>
      <c r="N8" s="24">
        <f t="shared" si="1"/>
        <v>0.60606060606060608</v>
      </c>
      <c r="O8" s="24">
        <f t="shared" si="1"/>
        <v>0.60606060606060608</v>
      </c>
      <c r="P8" s="24">
        <f t="shared" si="1"/>
        <v>0.60606060606060608</v>
      </c>
      <c r="Q8" s="24">
        <f t="shared" si="1"/>
        <v>0.60606060606060608</v>
      </c>
      <c r="R8" s="24">
        <f t="shared" si="1"/>
        <v>0.60606060606060608</v>
      </c>
      <c r="S8" s="24">
        <f t="shared" si="1"/>
        <v>0.60606060606060608</v>
      </c>
      <c r="W8" s="4"/>
    </row>
    <row r="9" spans="1:23" ht="13" x14ac:dyDescent="0.15">
      <c r="A9" s="6"/>
      <c r="B9" s="22" t="s">
        <v>313</v>
      </c>
      <c r="C9" s="24">
        <f>S8</f>
        <v>0.60606060606060608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8</v>
      </c>
      <c r="F14" s="30" t="s">
        <v>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39.4</v>
      </c>
      <c r="D15" s="30">
        <v>28.5</v>
      </c>
      <c r="E15" s="30">
        <v>2.2999999999999998</v>
      </c>
      <c r="F15" s="30">
        <v>9.6999999999999993</v>
      </c>
      <c r="G15" s="30"/>
      <c r="H15" s="30">
        <f>AVERAGE(C15:G15)</f>
        <v>19.975000000000001</v>
      </c>
      <c r="I15" s="30">
        <f>H15*H15</f>
        <v>399.00062500000007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34.200000000000003</v>
      </c>
      <c r="D16" s="30">
        <v>15.8</v>
      </c>
      <c r="E16" s="30">
        <v>14.6</v>
      </c>
      <c r="F16" s="30">
        <v>4.5999999999999996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918.63310783625195</v>
      </c>
      <c r="D17" s="32">
        <f t="shared" si="2"/>
        <v>196.06679751055191</v>
      </c>
      <c r="E17" s="32">
        <f t="shared" si="2"/>
        <v>167.41547250981111</v>
      </c>
      <c r="F17" s="32">
        <f t="shared" si="2"/>
        <v>16.619025137491096</v>
      </c>
      <c r="G17" s="32">
        <f t="shared" si="2"/>
        <v>0</v>
      </c>
      <c r="H17" s="33">
        <f>AVERAGE(C17:G17)</f>
        <v>259.74688059882118</v>
      </c>
      <c r="I17" s="30">
        <f>H17*C20</f>
        <v>28357.284199453694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109.17276132086258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154.68331385118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383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29.3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8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13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17.951113800000002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17.951113800000002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216" priority="1" operator="equal">
      <formula>"PRAV"</formula>
    </cfRule>
  </conditionalFormatting>
  <conditionalFormatting sqref="C14:G14">
    <cfRule type="cellIs" dxfId="215" priority="2" operator="equal">
      <formula>"AEHI"</formula>
    </cfRule>
  </conditionalFormatting>
  <conditionalFormatting sqref="C14:G14">
    <cfRule type="cellIs" dxfId="214" priority="3" operator="equal">
      <formula>"CRMO"</formula>
    </cfRule>
  </conditionalFormatting>
  <conditionalFormatting sqref="C14:G14">
    <cfRule type="cellIs" dxfId="213" priority="4" operator="equal">
      <formula>"ILAQ"</formula>
    </cfRule>
  </conditionalFormatting>
  <conditionalFormatting sqref="C14:G14">
    <cfRule type="cellIs" dxfId="212" priority="5" operator="equal">
      <formula>"PRLA"</formula>
    </cfRule>
  </conditionalFormatting>
  <conditionalFormatting sqref="C14:G14">
    <cfRule type="cellIs" dxfId="211" priority="6" operator="equal">
      <formula>"SOAU"</formula>
    </cfRule>
  </conditionalFormatting>
  <conditionalFormatting sqref="C3:S3">
    <cfRule type="cellIs" dxfId="210" priority="7" operator="equal">
      <formula>"DALA"</formula>
    </cfRule>
  </conditionalFormatting>
  <conditionalFormatting sqref="C3:S3">
    <cfRule type="cellIs" dxfId="209" priority="8" operator="equal">
      <formula>"ILAQ"</formula>
    </cfRule>
  </conditionalFormatting>
  <conditionalFormatting sqref="C3:S3">
    <cfRule type="cellIs" dxfId="208" priority="9" operator="equal">
      <formula>"PRLA"</formula>
    </cfRule>
  </conditionalFormatting>
  <conditionalFormatting sqref="C3:S3">
    <cfRule type="cellIs" dxfId="207" priority="10" operator="equal">
      <formula>"PRLU"</formula>
    </cfRule>
  </conditionalFormatting>
  <conditionalFormatting sqref="C3:S3">
    <cfRule type="cellIs" dxfId="206" priority="11" operator="equal">
      <formula>"ALPE"</formula>
    </cfRule>
  </conditionalFormatting>
  <conditionalFormatting sqref="C3:S3">
    <cfRule type="cellIs" dxfId="205" priority="12" operator="equal">
      <formula>"BRSY"</formula>
    </cfRule>
  </conditionalFormatting>
  <conditionalFormatting sqref="C3:S3">
    <cfRule type="cellIs" dxfId="204" priority="13" operator="equal">
      <formula>"THISTLE"</formula>
    </cfRule>
  </conditionalFormatting>
  <conditionalFormatting sqref="C3:S3">
    <cfRule type="cellIs" dxfId="203" priority="14" operator="equal">
      <formula>"CLVI"</formula>
    </cfRule>
  </conditionalFormatting>
  <conditionalFormatting sqref="C3:S3">
    <cfRule type="cellIs" dxfId="202" priority="15" operator="equal">
      <formula>"COML"</formula>
    </cfRule>
  </conditionalFormatting>
  <conditionalFormatting sqref="C3:S3">
    <cfRule type="cellIs" dxfId="201" priority="16" operator="equal">
      <formula>"COVU"</formula>
    </cfRule>
  </conditionalFormatting>
  <conditionalFormatting sqref="C3:S3">
    <cfRule type="cellIs" dxfId="200" priority="17" operator="equal">
      <formula>"CYSC"</formula>
    </cfRule>
  </conditionalFormatting>
  <conditionalFormatting sqref="C3:S3">
    <cfRule type="cellIs" dxfId="199" priority="18" operator="equal">
      <formula>"DISY"</formula>
    </cfRule>
  </conditionalFormatting>
  <conditionalFormatting sqref="C3:S3">
    <cfRule type="cellIs" dxfId="198" priority="19" operator="equal">
      <formula>"HEHE"</formula>
    </cfRule>
  </conditionalFormatting>
  <conditionalFormatting sqref="C3:S3">
    <cfRule type="cellIs" dxfId="197" priority="20" operator="equal">
      <formula>"HEHI"</formula>
    </cfRule>
  </conditionalFormatting>
  <conditionalFormatting sqref="C3:S3">
    <cfRule type="cellIs" dxfId="196" priority="21" operator="equal">
      <formula>"HEMA"</formula>
    </cfRule>
  </conditionalFormatting>
  <conditionalFormatting sqref="C3:S3">
    <cfRule type="cellIs" dxfId="195" priority="22" operator="equal">
      <formula>"IRPS"</formula>
    </cfRule>
  </conditionalFormatting>
  <conditionalFormatting sqref="C3:S3">
    <cfRule type="cellIs" dxfId="194" priority="23" operator="equal">
      <formula>"LYSA"</formula>
    </cfRule>
  </conditionalFormatting>
  <conditionalFormatting sqref="C3:S3">
    <cfRule type="cellIs" dxfId="193" priority="24" operator="equal">
      <formula>"PHAR"</formula>
    </cfRule>
  </conditionalFormatting>
  <conditionalFormatting sqref="C3:S3">
    <cfRule type="cellIs" dxfId="192" priority="25" operator="equal">
      <formula>"POCU"</formula>
    </cfRule>
  </conditionalFormatting>
  <conditionalFormatting sqref="C3:S3">
    <cfRule type="cellIs" dxfId="191" priority="26" operator="equal">
      <formula>"ROMU"</formula>
    </cfRule>
  </conditionalFormatting>
  <conditionalFormatting sqref="C3:S3">
    <cfRule type="cellIs" dxfId="190" priority="27" operator="equal">
      <formula>"RUAR"</formula>
    </cfRule>
  </conditionalFormatting>
  <conditionalFormatting sqref="C3:S3">
    <cfRule type="cellIs" dxfId="189" priority="28" operator="equal">
      <formula>"RULA"</formula>
    </cfRule>
  </conditionalFormatting>
  <conditionalFormatting sqref="C3:S3">
    <cfRule type="cellIs" dxfId="188" priority="29" operator="equal">
      <formula>"SODU"</formula>
    </cfRule>
  </conditionalFormatting>
  <conditionalFormatting sqref="C3:S3">
    <cfRule type="cellIs" dxfId="187" priority="30" operator="equal">
      <formula>"VIST"</formula>
    </cfRule>
  </conditionalFormatting>
  <conditionalFormatting sqref="C3:S3">
    <cfRule type="cellIs" dxfId="18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401</v>
      </c>
      <c r="E3" s="12" t="s">
        <v>348</v>
      </c>
      <c r="F3" s="13" t="s">
        <v>378</v>
      </c>
      <c r="G3" s="12" t="s">
        <v>304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32</v>
      </c>
      <c r="D4" s="12">
        <v>4</v>
      </c>
      <c r="E4" s="12">
        <v>1</v>
      </c>
      <c r="F4" s="12">
        <v>1</v>
      </c>
      <c r="G4" s="12">
        <v>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0.96969696969696972</v>
      </c>
      <c r="D5" s="18">
        <f t="shared" si="0"/>
        <v>0.12121212121212122</v>
      </c>
      <c r="E5" s="18">
        <f t="shared" si="0"/>
        <v>3.0303030303030304E-2</v>
      </c>
      <c r="F5" s="18">
        <f t="shared" si="0"/>
        <v>3.0303030303030304E-2</v>
      </c>
      <c r="G5" s="18">
        <f t="shared" si="0"/>
        <v>9.0909090909090912E-2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0.96969696969696972</v>
      </c>
      <c r="D8" s="24">
        <f t="shared" si="1"/>
        <v>0.96969696969696972</v>
      </c>
      <c r="E8" s="24">
        <f t="shared" si="1"/>
        <v>1</v>
      </c>
      <c r="F8" s="24">
        <f t="shared" si="1"/>
        <v>1</v>
      </c>
      <c r="G8" s="24">
        <f t="shared" si="1"/>
        <v>1.0909090909090908</v>
      </c>
      <c r="H8" s="24">
        <f t="shared" si="1"/>
        <v>1.0909090909090908</v>
      </c>
      <c r="I8" s="24">
        <f t="shared" si="1"/>
        <v>1.0909090909090908</v>
      </c>
      <c r="J8" s="24">
        <f t="shared" si="1"/>
        <v>1.0909090909090908</v>
      </c>
      <c r="K8" s="24">
        <f t="shared" si="1"/>
        <v>1.0909090909090908</v>
      </c>
      <c r="L8" s="24">
        <f t="shared" si="1"/>
        <v>1.0909090909090908</v>
      </c>
      <c r="M8" s="24">
        <f t="shared" si="1"/>
        <v>1.0909090909090908</v>
      </c>
      <c r="N8" s="24">
        <f t="shared" si="1"/>
        <v>1.0909090909090908</v>
      </c>
      <c r="O8" s="24">
        <f t="shared" si="1"/>
        <v>1.0909090909090908</v>
      </c>
      <c r="P8" s="24">
        <f t="shared" si="1"/>
        <v>1.0909090909090908</v>
      </c>
      <c r="Q8" s="24">
        <f t="shared" si="1"/>
        <v>1.0909090909090908</v>
      </c>
      <c r="R8" s="24">
        <f t="shared" si="1"/>
        <v>1.0909090909090908</v>
      </c>
      <c r="S8" s="24">
        <f t="shared" si="1"/>
        <v>1.0909090909090908</v>
      </c>
      <c r="W8" s="4"/>
    </row>
    <row r="9" spans="1:23" ht="13" x14ac:dyDescent="0.15">
      <c r="A9" s="6"/>
      <c r="B9" s="22" t="s">
        <v>313</v>
      </c>
      <c r="C9" s="24">
        <f>S8</f>
        <v>1.0909090909090908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11</v>
      </c>
      <c r="E14" s="30" t="s">
        <v>11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18.899999999999999</v>
      </c>
      <c r="D15" s="30">
        <v>11.1</v>
      </c>
      <c r="E15" s="30">
        <v>34</v>
      </c>
      <c r="F15" s="30">
        <v>16</v>
      </c>
      <c r="G15" s="30"/>
      <c r="H15" s="30">
        <f>AVERAGE(C15:G15)</f>
        <v>20</v>
      </c>
      <c r="I15" s="30">
        <f>H15*H15</f>
        <v>400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16.5</v>
      </c>
      <c r="D16" s="30">
        <v>12.1</v>
      </c>
      <c r="E16" s="30">
        <v>5.5</v>
      </c>
      <c r="F16" s="30">
        <v>6.1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213.82464998496937</v>
      </c>
      <c r="D17" s="32">
        <f t="shared" si="2"/>
        <v>114.99014510302797</v>
      </c>
      <c r="E17" s="32">
        <f t="shared" si="2"/>
        <v>23.758294442774375</v>
      </c>
      <c r="F17" s="32">
        <f t="shared" si="2"/>
        <v>29.224665660020971</v>
      </c>
      <c r="G17" s="32">
        <f t="shared" si="2"/>
        <v>0</v>
      </c>
      <c r="H17" s="33">
        <f>AVERAGE(C17:G17)</f>
        <v>76.359551038158543</v>
      </c>
      <c r="I17" s="30">
        <f>H17*C20</f>
        <v>8315.5551080554651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108.9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45.359690003420951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85" priority="1" operator="equal">
      <formula>"PRAV"</formula>
    </cfRule>
  </conditionalFormatting>
  <conditionalFormatting sqref="C14:G14">
    <cfRule type="cellIs" dxfId="184" priority="2" operator="equal">
      <formula>"AEHI"</formula>
    </cfRule>
  </conditionalFormatting>
  <conditionalFormatting sqref="C14:G14">
    <cfRule type="cellIs" dxfId="183" priority="3" operator="equal">
      <formula>"CRMO"</formula>
    </cfRule>
  </conditionalFormatting>
  <conditionalFormatting sqref="C14:G14">
    <cfRule type="cellIs" dxfId="182" priority="4" operator="equal">
      <formula>"ILAQ"</formula>
    </cfRule>
  </conditionalFormatting>
  <conditionalFormatting sqref="C14:G14">
    <cfRule type="cellIs" dxfId="181" priority="5" operator="equal">
      <formula>"PRLA"</formula>
    </cfRule>
  </conditionalFormatting>
  <conditionalFormatting sqref="C14:G14">
    <cfRule type="cellIs" dxfId="180" priority="6" operator="equal">
      <formula>"SOAU"</formula>
    </cfRule>
  </conditionalFormatting>
  <conditionalFormatting sqref="C3:S3">
    <cfRule type="cellIs" dxfId="179" priority="7" operator="equal">
      <formula>"DALA"</formula>
    </cfRule>
  </conditionalFormatting>
  <conditionalFormatting sqref="C3:S3">
    <cfRule type="cellIs" dxfId="178" priority="8" operator="equal">
      <formula>"ILAQ"</formula>
    </cfRule>
  </conditionalFormatting>
  <conditionalFormatting sqref="C3:S3">
    <cfRule type="cellIs" dxfId="177" priority="9" operator="equal">
      <formula>"PRLA"</formula>
    </cfRule>
  </conditionalFormatting>
  <conditionalFormatting sqref="C3:S3">
    <cfRule type="cellIs" dxfId="176" priority="10" operator="equal">
      <formula>"PRLU"</formula>
    </cfRule>
  </conditionalFormatting>
  <conditionalFormatting sqref="C3:S3">
    <cfRule type="cellIs" dxfId="175" priority="11" operator="equal">
      <formula>"ALPE"</formula>
    </cfRule>
  </conditionalFormatting>
  <conditionalFormatting sqref="C3:S3">
    <cfRule type="cellIs" dxfId="174" priority="12" operator="equal">
      <formula>"BRSY"</formula>
    </cfRule>
  </conditionalFormatting>
  <conditionalFormatting sqref="C3:S3">
    <cfRule type="cellIs" dxfId="173" priority="13" operator="equal">
      <formula>"THISTLE"</formula>
    </cfRule>
  </conditionalFormatting>
  <conditionalFormatting sqref="C3:S3">
    <cfRule type="cellIs" dxfId="172" priority="14" operator="equal">
      <formula>"CLVI"</formula>
    </cfRule>
  </conditionalFormatting>
  <conditionalFormatting sqref="C3:S3">
    <cfRule type="cellIs" dxfId="171" priority="15" operator="equal">
      <formula>"COML"</formula>
    </cfRule>
  </conditionalFormatting>
  <conditionalFormatting sqref="C3:S3">
    <cfRule type="cellIs" dxfId="170" priority="16" operator="equal">
      <formula>"COVU"</formula>
    </cfRule>
  </conditionalFormatting>
  <conditionalFormatting sqref="C3:S3">
    <cfRule type="cellIs" dxfId="169" priority="17" operator="equal">
      <formula>"CYSC"</formula>
    </cfRule>
  </conditionalFormatting>
  <conditionalFormatting sqref="C3:S3">
    <cfRule type="cellIs" dxfId="168" priority="18" operator="equal">
      <formula>"DISY"</formula>
    </cfRule>
  </conditionalFormatting>
  <conditionalFormatting sqref="C3:S3">
    <cfRule type="cellIs" dxfId="167" priority="19" operator="equal">
      <formula>"HEHE"</formula>
    </cfRule>
  </conditionalFormatting>
  <conditionalFormatting sqref="C3:S3">
    <cfRule type="cellIs" dxfId="166" priority="20" operator="equal">
      <formula>"HEHI"</formula>
    </cfRule>
  </conditionalFormatting>
  <conditionalFormatting sqref="C3:S3">
    <cfRule type="cellIs" dxfId="165" priority="21" operator="equal">
      <formula>"HEMA"</formula>
    </cfRule>
  </conditionalFormatting>
  <conditionalFormatting sqref="C3:S3">
    <cfRule type="cellIs" dxfId="164" priority="22" operator="equal">
      <formula>"IRPS"</formula>
    </cfRule>
  </conditionalFormatting>
  <conditionalFormatting sqref="C3:S3">
    <cfRule type="cellIs" dxfId="163" priority="23" operator="equal">
      <formula>"LYSA"</formula>
    </cfRule>
  </conditionalFormatting>
  <conditionalFormatting sqref="C3:S3">
    <cfRule type="cellIs" dxfId="162" priority="24" operator="equal">
      <formula>"PHAR"</formula>
    </cfRule>
  </conditionalFormatting>
  <conditionalFormatting sqref="C3:S3">
    <cfRule type="cellIs" dxfId="161" priority="25" operator="equal">
      <formula>"POCU"</formula>
    </cfRule>
  </conditionalFormatting>
  <conditionalFormatting sqref="C3:S3">
    <cfRule type="cellIs" dxfId="160" priority="26" operator="equal">
      <formula>"ROMU"</formula>
    </cfRule>
  </conditionalFormatting>
  <conditionalFormatting sqref="C3:S3">
    <cfRule type="cellIs" dxfId="159" priority="27" operator="equal">
      <formula>"RUAR"</formula>
    </cfRule>
  </conditionalFormatting>
  <conditionalFormatting sqref="C3:S3">
    <cfRule type="cellIs" dxfId="158" priority="28" operator="equal">
      <formula>"RULA"</formula>
    </cfRule>
  </conditionalFormatting>
  <conditionalFormatting sqref="C3:S3">
    <cfRule type="cellIs" dxfId="157" priority="29" operator="equal">
      <formula>"SODU"</formula>
    </cfRule>
  </conditionalFormatting>
  <conditionalFormatting sqref="C3:S3">
    <cfRule type="cellIs" dxfId="156" priority="30" operator="equal">
      <formula>"VIST"</formula>
    </cfRule>
  </conditionalFormatting>
  <conditionalFormatting sqref="C3:S3">
    <cfRule type="cellIs" dxfId="15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44</v>
      </c>
      <c r="E3" s="12" t="s">
        <v>210</v>
      </c>
      <c r="F3" s="13" t="s">
        <v>50</v>
      </c>
      <c r="G3" s="12" t="s">
        <v>378</v>
      </c>
      <c r="H3" s="12" t="s">
        <v>223</v>
      </c>
      <c r="I3" s="12" t="s">
        <v>197</v>
      </c>
      <c r="J3" s="12" t="s">
        <v>36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15</v>
      </c>
      <c r="D4" s="12">
        <v>22</v>
      </c>
      <c r="E4" s="12">
        <v>6</v>
      </c>
      <c r="F4" s="12">
        <v>2</v>
      </c>
      <c r="G4" s="12">
        <v>3</v>
      </c>
      <c r="H4" s="12">
        <v>1</v>
      </c>
      <c r="I4" s="12">
        <v>2</v>
      </c>
      <c r="J4" s="12">
        <v>2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0.45454545454545453</v>
      </c>
      <c r="D5" s="18">
        <f t="shared" si="0"/>
        <v>0.66666666666666663</v>
      </c>
      <c r="E5" s="18">
        <f t="shared" si="0"/>
        <v>0.18181818181818182</v>
      </c>
      <c r="F5" s="18">
        <f t="shared" si="0"/>
        <v>6.0606060606060608E-2</v>
      </c>
      <c r="G5" s="18">
        <f t="shared" si="0"/>
        <v>9.0909090909090912E-2</v>
      </c>
      <c r="H5" s="18">
        <f t="shared" si="0"/>
        <v>3.0303030303030304E-2</v>
      </c>
      <c r="I5" s="18">
        <f t="shared" si="0"/>
        <v>6.0606060606060608E-2</v>
      </c>
      <c r="J5" s="18">
        <f t="shared" si="0"/>
        <v>6.0606060606060608E-2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0.66666666666666663</v>
      </c>
      <c r="E8" s="24">
        <f t="shared" si="1"/>
        <v>0.66666666666666663</v>
      </c>
      <c r="F8" s="24">
        <f t="shared" si="1"/>
        <v>0.72727272727272729</v>
      </c>
      <c r="G8" s="24">
        <f t="shared" si="1"/>
        <v>0.72727272727272729</v>
      </c>
      <c r="H8" s="24">
        <f t="shared" si="1"/>
        <v>0.72727272727272729</v>
      </c>
      <c r="I8" s="24">
        <f t="shared" si="1"/>
        <v>0.72727272727272729</v>
      </c>
      <c r="J8" s="24">
        <f t="shared" si="1"/>
        <v>0.72727272727272729</v>
      </c>
      <c r="K8" s="24">
        <f t="shared" si="1"/>
        <v>0.72727272727272729</v>
      </c>
      <c r="L8" s="24">
        <f t="shared" si="1"/>
        <v>0.72727272727272729</v>
      </c>
      <c r="M8" s="24">
        <f t="shared" si="1"/>
        <v>0.72727272727272729</v>
      </c>
      <c r="N8" s="24">
        <f t="shared" si="1"/>
        <v>0.72727272727272729</v>
      </c>
      <c r="O8" s="24">
        <f t="shared" si="1"/>
        <v>0.72727272727272729</v>
      </c>
      <c r="P8" s="24">
        <f t="shared" si="1"/>
        <v>0.72727272727272729</v>
      </c>
      <c r="Q8" s="24">
        <f t="shared" si="1"/>
        <v>0.72727272727272729</v>
      </c>
      <c r="R8" s="24">
        <f t="shared" si="1"/>
        <v>0.72727272727272729</v>
      </c>
      <c r="S8" s="24">
        <f t="shared" si="1"/>
        <v>0.72727272727272729</v>
      </c>
      <c r="W8" s="4"/>
    </row>
    <row r="9" spans="1:23" ht="13" x14ac:dyDescent="0.15">
      <c r="A9" s="6"/>
      <c r="B9" s="22" t="s">
        <v>313</v>
      </c>
      <c r="C9" s="24">
        <f>S8</f>
        <v>0.72727272727272729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8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16.100000000000001</v>
      </c>
      <c r="D15" s="30">
        <v>22.9</v>
      </c>
      <c r="E15" s="30">
        <v>31.2</v>
      </c>
      <c r="F15" s="30">
        <v>14.9</v>
      </c>
      <c r="G15" s="30"/>
      <c r="H15" s="30">
        <f>AVERAGE(C15:G15)</f>
        <v>21.275000000000002</v>
      </c>
      <c r="I15" s="30">
        <f>H15*H15</f>
        <v>452.62562500000007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30.6</v>
      </c>
      <c r="D16" s="30">
        <v>8.9</v>
      </c>
      <c r="E16" s="30">
        <v>13</v>
      </c>
      <c r="F16" s="30">
        <v>19.5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735.41542427888317</v>
      </c>
      <c r="D17" s="32">
        <f t="shared" si="2"/>
        <v>62.211388522715986</v>
      </c>
      <c r="E17" s="32">
        <f t="shared" si="2"/>
        <v>132.73228961417749</v>
      </c>
      <c r="F17" s="32">
        <f t="shared" si="2"/>
        <v>298.64765163189941</v>
      </c>
      <c r="G17" s="32">
        <f t="shared" si="2"/>
        <v>0</v>
      </c>
      <c r="H17" s="33">
        <f>AVERAGE(C17:G17)</f>
        <v>245.80135080953522</v>
      </c>
      <c r="I17" s="30">
        <f>H17*C20</f>
        <v>23655.547211369998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96.238475229943049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129.03627892858105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27.2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4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11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8.9503775999999977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8.9503775999999977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54" priority="1" operator="equal">
      <formula>"PRAV"</formula>
    </cfRule>
  </conditionalFormatting>
  <conditionalFormatting sqref="C14:G14">
    <cfRule type="cellIs" dxfId="153" priority="2" operator="equal">
      <formula>"AEHI"</formula>
    </cfRule>
  </conditionalFormatting>
  <conditionalFormatting sqref="C14:G14">
    <cfRule type="cellIs" dxfId="152" priority="3" operator="equal">
      <formula>"CRMO"</formula>
    </cfRule>
  </conditionalFormatting>
  <conditionalFormatting sqref="C14:G14">
    <cfRule type="cellIs" dxfId="151" priority="4" operator="equal">
      <formula>"ILAQ"</formula>
    </cfRule>
  </conditionalFormatting>
  <conditionalFormatting sqref="C14:G14">
    <cfRule type="cellIs" dxfId="150" priority="5" operator="equal">
      <formula>"PRLA"</formula>
    </cfRule>
  </conditionalFormatting>
  <conditionalFormatting sqref="C14:G14">
    <cfRule type="cellIs" dxfId="149" priority="6" operator="equal">
      <formula>"SOAU"</formula>
    </cfRule>
  </conditionalFormatting>
  <conditionalFormatting sqref="C3:S3">
    <cfRule type="cellIs" dxfId="148" priority="7" operator="equal">
      <formula>"DALA"</formula>
    </cfRule>
  </conditionalFormatting>
  <conditionalFormatting sqref="C3:S3">
    <cfRule type="cellIs" dxfId="147" priority="8" operator="equal">
      <formula>"ILAQ"</formula>
    </cfRule>
  </conditionalFormatting>
  <conditionalFormatting sqref="C3:S3">
    <cfRule type="cellIs" dxfId="146" priority="9" operator="equal">
      <formula>"PRLA"</formula>
    </cfRule>
  </conditionalFormatting>
  <conditionalFormatting sqref="C3:S3">
    <cfRule type="cellIs" dxfId="145" priority="10" operator="equal">
      <formula>"PRLU"</formula>
    </cfRule>
  </conditionalFormatting>
  <conditionalFormatting sqref="C3:S3">
    <cfRule type="cellIs" dxfId="144" priority="11" operator="equal">
      <formula>"ALPE"</formula>
    </cfRule>
  </conditionalFormatting>
  <conditionalFormatting sqref="C3:S3">
    <cfRule type="cellIs" dxfId="143" priority="12" operator="equal">
      <formula>"BRSY"</formula>
    </cfRule>
  </conditionalFormatting>
  <conditionalFormatting sqref="C3:S3">
    <cfRule type="cellIs" dxfId="142" priority="13" operator="equal">
      <formula>"THISTLE"</formula>
    </cfRule>
  </conditionalFormatting>
  <conditionalFormatting sqref="C3:S3">
    <cfRule type="cellIs" dxfId="141" priority="14" operator="equal">
      <formula>"CLVI"</formula>
    </cfRule>
  </conditionalFormatting>
  <conditionalFormatting sqref="C3:S3">
    <cfRule type="cellIs" dxfId="140" priority="15" operator="equal">
      <formula>"COML"</formula>
    </cfRule>
  </conditionalFormatting>
  <conditionalFormatting sqref="C3:S3">
    <cfRule type="cellIs" dxfId="139" priority="16" operator="equal">
      <formula>"COVU"</formula>
    </cfRule>
  </conditionalFormatting>
  <conditionalFormatting sqref="C3:S3">
    <cfRule type="cellIs" dxfId="138" priority="17" operator="equal">
      <formula>"CYSC"</formula>
    </cfRule>
  </conditionalFormatting>
  <conditionalFormatting sqref="C3:S3">
    <cfRule type="cellIs" dxfId="137" priority="18" operator="equal">
      <formula>"DISY"</formula>
    </cfRule>
  </conditionalFormatting>
  <conditionalFormatting sqref="C3:S3">
    <cfRule type="cellIs" dxfId="136" priority="19" operator="equal">
      <formula>"HEHE"</formula>
    </cfRule>
  </conditionalFormatting>
  <conditionalFormatting sqref="C3:S3">
    <cfRule type="cellIs" dxfId="135" priority="20" operator="equal">
      <formula>"HEHI"</formula>
    </cfRule>
  </conditionalFormatting>
  <conditionalFormatting sqref="C3:S3">
    <cfRule type="cellIs" dxfId="134" priority="21" operator="equal">
      <formula>"HEMA"</formula>
    </cfRule>
  </conditionalFormatting>
  <conditionalFormatting sqref="C3:S3">
    <cfRule type="cellIs" dxfId="133" priority="22" operator="equal">
      <formula>"IRPS"</formula>
    </cfRule>
  </conditionalFormatting>
  <conditionalFormatting sqref="C3:S3">
    <cfRule type="cellIs" dxfId="132" priority="23" operator="equal">
      <formula>"LYSA"</formula>
    </cfRule>
  </conditionalFormatting>
  <conditionalFormatting sqref="C3:S3">
    <cfRule type="cellIs" dxfId="131" priority="24" operator="equal">
      <formula>"PHAR"</formula>
    </cfRule>
  </conditionalFormatting>
  <conditionalFormatting sqref="C3:S3">
    <cfRule type="cellIs" dxfId="130" priority="25" operator="equal">
      <formula>"POCU"</formula>
    </cfRule>
  </conditionalFormatting>
  <conditionalFormatting sqref="C3:S3">
    <cfRule type="cellIs" dxfId="129" priority="26" operator="equal">
      <formula>"ROMU"</formula>
    </cfRule>
  </conditionalFormatting>
  <conditionalFormatting sqref="C3:S3">
    <cfRule type="cellIs" dxfId="128" priority="27" operator="equal">
      <formula>"RUAR"</formula>
    </cfRule>
  </conditionalFormatting>
  <conditionalFormatting sqref="C3:S3">
    <cfRule type="cellIs" dxfId="127" priority="28" operator="equal">
      <formula>"RULA"</formula>
    </cfRule>
  </conditionalFormatting>
  <conditionalFormatting sqref="C3:S3">
    <cfRule type="cellIs" dxfId="126" priority="29" operator="equal">
      <formula>"SODU"</formula>
    </cfRule>
  </conditionalFormatting>
  <conditionalFormatting sqref="C3:S3">
    <cfRule type="cellIs" dxfId="125" priority="30" operator="equal">
      <formula>"VIST"</formula>
    </cfRule>
  </conditionalFormatting>
  <conditionalFormatting sqref="C3:S3">
    <cfRule type="cellIs" dxfId="12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27</v>
      </c>
      <c r="E3" s="12" t="s">
        <v>171</v>
      </c>
      <c r="F3" s="45" t="s">
        <v>366</v>
      </c>
      <c r="G3" s="12" t="s">
        <v>378</v>
      </c>
      <c r="H3" s="12" t="s">
        <v>50</v>
      </c>
      <c r="I3" s="12" t="s">
        <v>71</v>
      </c>
      <c r="J3" s="12" t="s">
        <v>36</v>
      </c>
      <c r="K3" s="12" t="s">
        <v>336</v>
      </c>
      <c r="L3" s="12" t="s">
        <v>342</v>
      </c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19</v>
      </c>
      <c r="D4" s="12">
        <v>14</v>
      </c>
      <c r="E4" s="12">
        <v>1</v>
      </c>
      <c r="F4" s="12">
        <v>1</v>
      </c>
      <c r="G4" s="12">
        <v>3</v>
      </c>
      <c r="H4" s="12">
        <v>4</v>
      </c>
      <c r="I4" s="12">
        <v>1</v>
      </c>
      <c r="J4" s="12">
        <v>6</v>
      </c>
      <c r="K4" s="12">
        <v>1</v>
      </c>
      <c r="L4" s="12">
        <v>2</v>
      </c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0.5757575757575758</v>
      </c>
      <c r="D5" s="18">
        <f t="shared" si="0"/>
        <v>0.42424242424242425</v>
      </c>
      <c r="E5" s="18">
        <f t="shared" si="0"/>
        <v>3.0303030303030304E-2</v>
      </c>
      <c r="F5" s="18">
        <f t="shared" si="0"/>
        <v>3.0303030303030304E-2</v>
      </c>
      <c r="G5" s="18">
        <f t="shared" si="0"/>
        <v>9.0909090909090912E-2</v>
      </c>
      <c r="H5" s="18">
        <f t="shared" si="0"/>
        <v>0.12121212121212122</v>
      </c>
      <c r="I5" s="18">
        <f t="shared" si="0"/>
        <v>3.0303030303030304E-2</v>
      </c>
      <c r="J5" s="18">
        <f t="shared" si="0"/>
        <v>0.18181818181818182</v>
      </c>
      <c r="K5" s="18">
        <f t="shared" si="0"/>
        <v>3.0303030303030304E-2</v>
      </c>
      <c r="L5" s="18">
        <f t="shared" si="0"/>
        <v>6.0606060606060608E-2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0.5757575757575758</v>
      </c>
      <c r="D8" s="24">
        <f t="shared" si="1"/>
        <v>0.5757575757575758</v>
      </c>
      <c r="E8" s="24">
        <f t="shared" si="1"/>
        <v>0.5757575757575758</v>
      </c>
      <c r="F8" s="24">
        <f t="shared" si="1"/>
        <v>0.5757575757575758</v>
      </c>
      <c r="G8" s="24">
        <f t="shared" si="1"/>
        <v>0.5757575757575758</v>
      </c>
      <c r="H8" s="24">
        <f t="shared" si="1"/>
        <v>0.69696969696969702</v>
      </c>
      <c r="I8" s="24">
        <f t="shared" si="1"/>
        <v>0.69696969696969702</v>
      </c>
      <c r="J8" s="24">
        <f t="shared" si="1"/>
        <v>0.69696969696969702</v>
      </c>
      <c r="K8" s="24">
        <f t="shared" si="1"/>
        <v>0.69696969696969702</v>
      </c>
      <c r="L8" s="24">
        <f t="shared" si="1"/>
        <v>0.69696969696969702</v>
      </c>
      <c r="M8" s="24">
        <f t="shared" si="1"/>
        <v>0.69696969696969702</v>
      </c>
      <c r="N8" s="24">
        <f t="shared" si="1"/>
        <v>0.69696969696969702</v>
      </c>
      <c r="O8" s="24">
        <f t="shared" si="1"/>
        <v>0.69696969696969702</v>
      </c>
      <c r="P8" s="24">
        <f t="shared" si="1"/>
        <v>0.69696969696969702</v>
      </c>
      <c r="Q8" s="24">
        <f t="shared" si="1"/>
        <v>0.69696969696969702</v>
      </c>
      <c r="R8" s="24">
        <f t="shared" si="1"/>
        <v>0.69696969696969702</v>
      </c>
      <c r="S8" s="24">
        <f t="shared" si="1"/>
        <v>0.69696969696969702</v>
      </c>
      <c r="W8" s="4"/>
    </row>
    <row r="9" spans="1:23" ht="13" x14ac:dyDescent="0.15">
      <c r="A9" s="6"/>
      <c r="B9" s="22" t="s">
        <v>313</v>
      </c>
      <c r="C9" s="24">
        <f>S8</f>
        <v>0.69696969696969702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71</v>
      </c>
      <c r="D14" s="30" t="s">
        <v>56</v>
      </c>
      <c r="E14" s="30" t="s">
        <v>56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16.899999999999999</v>
      </c>
      <c r="D15" s="30">
        <v>18.5</v>
      </c>
      <c r="E15" s="30">
        <v>20.2</v>
      </c>
      <c r="F15" s="30">
        <v>20.100000000000001</v>
      </c>
      <c r="G15" s="30"/>
      <c r="H15" s="30">
        <f>AVERAGE(C15:G15)</f>
        <v>18.924999999999997</v>
      </c>
      <c r="I15" s="30">
        <f>H15*H15</f>
        <v>358.15562499999987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19.5</v>
      </c>
      <c r="D16" s="30">
        <v>36.299999999999997</v>
      </c>
      <c r="E16" s="30">
        <v>17.600000000000001</v>
      </c>
      <c r="F16" s="30">
        <v>4.9000000000000004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298.64765163189941</v>
      </c>
      <c r="D17" s="32">
        <f t="shared" si="2"/>
        <v>1034.9113059272518</v>
      </c>
      <c r="E17" s="32">
        <f t="shared" si="2"/>
        <v>243.28493509400965</v>
      </c>
      <c r="F17" s="32">
        <f t="shared" si="2"/>
        <v>18.857409903173981</v>
      </c>
      <c r="G17" s="32">
        <f t="shared" si="2"/>
        <v>0</v>
      </c>
      <c r="H17" s="33">
        <f>AVERAGE(C17:G17)</f>
        <v>319.14026051126694</v>
      </c>
      <c r="I17" s="30">
        <f>H17*C20</f>
        <v>38814.830139470221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121.62310727354908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211.72713544478216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23" priority="1" operator="equal">
      <formula>"PRAV"</formula>
    </cfRule>
  </conditionalFormatting>
  <conditionalFormatting sqref="C14:G14">
    <cfRule type="cellIs" dxfId="122" priority="2" operator="equal">
      <formula>"AEHI"</formula>
    </cfRule>
  </conditionalFormatting>
  <conditionalFormatting sqref="C14:G14">
    <cfRule type="cellIs" dxfId="121" priority="3" operator="equal">
      <formula>"CRMO"</formula>
    </cfRule>
  </conditionalFormatting>
  <conditionalFormatting sqref="C14:G14">
    <cfRule type="cellIs" dxfId="120" priority="4" operator="equal">
      <formula>"ILAQ"</formula>
    </cfRule>
  </conditionalFormatting>
  <conditionalFormatting sqref="C14:G14">
    <cfRule type="cellIs" dxfId="119" priority="5" operator="equal">
      <formula>"PRLA"</formula>
    </cfRule>
  </conditionalFormatting>
  <conditionalFormatting sqref="C14:G14">
    <cfRule type="cellIs" dxfId="118" priority="6" operator="equal">
      <formula>"SOAU"</formula>
    </cfRule>
  </conditionalFormatting>
  <conditionalFormatting sqref="C3:S3">
    <cfRule type="cellIs" dxfId="117" priority="7" operator="equal">
      <formula>"DALA"</formula>
    </cfRule>
  </conditionalFormatting>
  <conditionalFormatting sqref="C3:S3">
    <cfRule type="cellIs" dxfId="116" priority="8" operator="equal">
      <formula>"ILAQ"</formula>
    </cfRule>
  </conditionalFormatting>
  <conditionalFormatting sqref="C3:S3">
    <cfRule type="cellIs" dxfId="115" priority="9" operator="equal">
      <formula>"PRLA"</formula>
    </cfRule>
  </conditionalFormatting>
  <conditionalFormatting sqref="C3:S3">
    <cfRule type="cellIs" dxfId="114" priority="10" operator="equal">
      <formula>"PRLU"</formula>
    </cfRule>
  </conditionalFormatting>
  <conditionalFormatting sqref="C3:S3">
    <cfRule type="cellIs" dxfId="113" priority="11" operator="equal">
      <formula>"ALPE"</formula>
    </cfRule>
  </conditionalFormatting>
  <conditionalFormatting sqref="C3:S3">
    <cfRule type="cellIs" dxfId="112" priority="12" operator="equal">
      <formula>"BRSY"</formula>
    </cfRule>
  </conditionalFormatting>
  <conditionalFormatting sqref="C3:S3">
    <cfRule type="cellIs" dxfId="111" priority="13" operator="equal">
      <formula>"THISTLE"</formula>
    </cfRule>
  </conditionalFormatting>
  <conditionalFormatting sqref="C3:S3">
    <cfRule type="cellIs" dxfId="110" priority="14" operator="equal">
      <formula>"CLVI"</formula>
    </cfRule>
  </conditionalFormatting>
  <conditionalFormatting sqref="C3:S3">
    <cfRule type="cellIs" dxfId="109" priority="15" operator="equal">
      <formula>"COML"</formula>
    </cfRule>
  </conditionalFormatting>
  <conditionalFormatting sqref="C3:S3">
    <cfRule type="cellIs" dxfId="108" priority="16" operator="equal">
      <formula>"COVU"</formula>
    </cfRule>
  </conditionalFormatting>
  <conditionalFormatting sqref="C3:S3">
    <cfRule type="cellIs" dxfId="107" priority="17" operator="equal">
      <formula>"CYSC"</formula>
    </cfRule>
  </conditionalFormatting>
  <conditionalFormatting sqref="C3:S3">
    <cfRule type="cellIs" dxfId="106" priority="18" operator="equal">
      <formula>"DISY"</formula>
    </cfRule>
  </conditionalFormatting>
  <conditionalFormatting sqref="C3:S3">
    <cfRule type="cellIs" dxfId="105" priority="19" operator="equal">
      <formula>"HEHE"</formula>
    </cfRule>
  </conditionalFormatting>
  <conditionalFormatting sqref="C3:S3">
    <cfRule type="cellIs" dxfId="104" priority="20" operator="equal">
      <formula>"HEHI"</formula>
    </cfRule>
  </conditionalFormatting>
  <conditionalFormatting sqref="C3:S3">
    <cfRule type="cellIs" dxfId="103" priority="21" operator="equal">
      <formula>"HEMA"</formula>
    </cfRule>
  </conditionalFormatting>
  <conditionalFormatting sqref="C3:S3">
    <cfRule type="cellIs" dxfId="102" priority="22" operator="equal">
      <formula>"IRPS"</formula>
    </cfRule>
  </conditionalFormatting>
  <conditionalFormatting sqref="C3:S3">
    <cfRule type="cellIs" dxfId="101" priority="23" operator="equal">
      <formula>"LYSA"</formula>
    </cfRule>
  </conditionalFormatting>
  <conditionalFormatting sqref="C3:S3">
    <cfRule type="cellIs" dxfId="100" priority="24" operator="equal">
      <formula>"PHAR"</formula>
    </cfRule>
  </conditionalFormatting>
  <conditionalFormatting sqref="C3:S3">
    <cfRule type="cellIs" dxfId="99" priority="25" operator="equal">
      <formula>"POCU"</formula>
    </cfRule>
  </conditionalFormatting>
  <conditionalFormatting sqref="C3:S3">
    <cfRule type="cellIs" dxfId="98" priority="26" operator="equal">
      <formula>"ROMU"</formula>
    </cfRule>
  </conditionalFormatting>
  <conditionalFormatting sqref="C3:S3">
    <cfRule type="cellIs" dxfId="97" priority="27" operator="equal">
      <formula>"RUAR"</formula>
    </cfRule>
  </conditionalFormatting>
  <conditionalFormatting sqref="C3:S3">
    <cfRule type="cellIs" dxfId="96" priority="28" operator="equal">
      <formula>"RULA"</formula>
    </cfRule>
  </conditionalFormatting>
  <conditionalFormatting sqref="C3:S3">
    <cfRule type="cellIs" dxfId="95" priority="29" operator="equal">
      <formula>"SODU"</formula>
    </cfRule>
  </conditionalFormatting>
  <conditionalFormatting sqref="C3:S3">
    <cfRule type="cellIs" dxfId="94" priority="30" operator="equal">
      <formula>"VIST"</formula>
    </cfRule>
  </conditionalFormatting>
  <conditionalFormatting sqref="C3:S3">
    <cfRule type="cellIs" dxfId="9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>
      <selection activeCell="G5" sqref="G5"/>
    </sheetView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5" t="s">
        <v>373</v>
      </c>
      <c r="D3" s="12" t="s">
        <v>36</v>
      </c>
      <c r="E3" s="12" t="s">
        <v>44</v>
      </c>
      <c r="F3" s="45" t="s">
        <v>49</v>
      </c>
      <c r="G3" s="15" t="s">
        <v>374</v>
      </c>
      <c r="H3" s="12" t="s">
        <v>223</v>
      </c>
      <c r="I3" s="12" t="s">
        <v>229</v>
      </c>
      <c r="J3" s="12" t="s">
        <v>247</v>
      </c>
      <c r="K3" s="12" t="s">
        <v>292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</v>
      </c>
      <c r="D4" s="12">
        <v>5</v>
      </c>
      <c r="E4" s="12">
        <v>24</v>
      </c>
      <c r="F4" s="12">
        <v>4</v>
      </c>
      <c r="G4" s="12">
        <v>1</v>
      </c>
      <c r="H4" s="12">
        <v>3</v>
      </c>
      <c r="I4" s="12">
        <v>1</v>
      </c>
      <c r="J4" s="12">
        <v>6</v>
      </c>
      <c r="K4" s="12">
        <v>12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3.0303030303030304E-2</v>
      </c>
      <c r="D5" s="18">
        <f t="shared" si="0"/>
        <v>0.15151515151515152</v>
      </c>
      <c r="E5" s="18">
        <f t="shared" si="0"/>
        <v>0.72727272727272729</v>
      </c>
      <c r="F5" s="18">
        <f t="shared" si="0"/>
        <v>0.12121212121212122</v>
      </c>
      <c r="G5" s="18">
        <f t="shared" si="0"/>
        <v>3.0303030303030304E-2</v>
      </c>
      <c r="H5" s="18">
        <f t="shared" si="0"/>
        <v>9.0909090909090912E-2</v>
      </c>
      <c r="I5" s="18">
        <f t="shared" si="0"/>
        <v>3.0303030303030304E-2</v>
      </c>
      <c r="J5" s="18">
        <f t="shared" si="0"/>
        <v>0.18181818181818182</v>
      </c>
      <c r="K5" s="18">
        <f t="shared" si="0"/>
        <v>0.36363636363636365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0.72727272727272729</v>
      </c>
      <c r="F8" s="24">
        <f t="shared" si="1"/>
        <v>0.72727272727272729</v>
      </c>
      <c r="G8" s="24">
        <f t="shared" si="1"/>
        <v>0.72727272727272729</v>
      </c>
      <c r="H8" s="24">
        <f t="shared" si="1"/>
        <v>0.72727272727272729</v>
      </c>
      <c r="I8" s="24">
        <f t="shared" si="1"/>
        <v>0.72727272727272729</v>
      </c>
      <c r="J8" s="24">
        <f t="shared" si="1"/>
        <v>0.72727272727272729</v>
      </c>
      <c r="K8" s="24">
        <f t="shared" si="1"/>
        <v>0.72727272727272729</v>
      </c>
      <c r="L8" s="24">
        <f t="shared" si="1"/>
        <v>0.72727272727272729</v>
      </c>
      <c r="M8" s="24">
        <f t="shared" si="1"/>
        <v>0.72727272727272729</v>
      </c>
      <c r="N8" s="24">
        <f t="shared" si="1"/>
        <v>0.72727272727272729</v>
      </c>
      <c r="O8" s="24">
        <f t="shared" si="1"/>
        <v>0.72727272727272729</v>
      </c>
      <c r="P8" s="24">
        <f t="shared" si="1"/>
        <v>0.72727272727272729</v>
      </c>
      <c r="Q8" s="24">
        <f t="shared" si="1"/>
        <v>0.72727272727272729</v>
      </c>
      <c r="R8" s="24">
        <f t="shared" si="1"/>
        <v>0.72727272727272729</v>
      </c>
      <c r="S8" s="24">
        <f t="shared" si="1"/>
        <v>0.72727272727272729</v>
      </c>
      <c r="W8" s="4"/>
    </row>
    <row r="9" spans="1:23" ht="13" x14ac:dyDescent="0.15">
      <c r="A9" s="6"/>
      <c r="B9" s="22" t="s">
        <v>313</v>
      </c>
      <c r="C9" s="24">
        <f>S8</f>
        <v>0.72727272727272729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15" t="s">
        <v>377</v>
      </c>
      <c r="D14" s="30" t="s">
        <v>8</v>
      </c>
      <c r="E14" s="30" t="s">
        <v>56</v>
      </c>
      <c r="F14" s="30" t="s">
        <v>74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4.7</v>
      </c>
      <c r="D15" s="30">
        <v>19.2</v>
      </c>
      <c r="E15" s="30">
        <v>27</v>
      </c>
      <c r="F15" s="30">
        <v>27.9</v>
      </c>
      <c r="G15" s="30"/>
      <c r="H15" s="30">
        <f>AVERAGE(C15:G15)</f>
        <v>19.7</v>
      </c>
      <c r="I15" s="30">
        <f>H15*H15</f>
        <v>388.09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12.3</v>
      </c>
      <c r="D16" s="30">
        <v>22.4</v>
      </c>
      <c r="E16" s="30">
        <v>19.3</v>
      </c>
      <c r="F16" s="30">
        <v>7.1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118.8228881404078</v>
      </c>
      <c r="D17" s="32">
        <f t="shared" si="2"/>
        <v>394.08138246632956</v>
      </c>
      <c r="E17" s="32">
        <f t="shared" si="2"/>
        <v>292.55296188393481</v>
      </c>
      <c r="F17" s="32">
        <f t="shared" si="2"/>
        <v>39.591921416867976</v>
      </c>
      <c r="G17" s="32">
        <f t="shared" si="2"/>
        <v>0</v>
      </c>
      <c r="H17" s="33">
        <f>AVERAGE(C17:G17)</f>
        <v>169.00983078150801</v>
      </c>
      <c r="I17" s="30">
        <f>H17*C20</f>
        <v>18970.002393368777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112.24200572032261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103.47756905534801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766" priority="1" operator="equal">
      <formula>"PRAV"</formula>
    </cfRule>
  </conditionalFormatting>
  <conditionalFormatting sqref="C14:G14">
    <cfRule type="cellIs" dxfId="1765" priority="2" operator="equal">
      <formula>"AEHI"</formula>
    </cfRule>
  </conditionalFormatting>
  <conditionalFormatting sqref="C14:G14">
    <cfRule type="cellIs" dxfId="1764" priority="3" operator="equal">
      <formula>"CRMO"</formula>
    </cfRule>
  </conditionalFormatting>
  <conditionalFormatting sqref="C14:G14">
    <cfRule type="cellIs" dxfId="1763" priority="4" operator="equal">
      <formula>"ILAQ"</formula>
    </cfRule>
  </conditionalFormatting>
  <conditionalFormatting sqref="C14:G14">
    <cfRule type="cellIs" dxfId="1762" priority="5" operator="equal">
      <formula>"PRLA"</formula>
    </cfRule>
  </conditionalFormatting>
  <conditionalFormatting sqref="C14:G14">
    <cfRule type="cellIs" dxfId="1761" priority="6" operator="equal">
      <formula>"SOAU"</formula>
    </cfRule>
  </conditionalFormatting>
  <conditionalFormatting sqref="C3:S3">
    <cfRule type="cellIs" dxfId="1760" priority="7" operator="equal">
      <formula>"DALA"</formula>
    </cfRule>
  </conditionalFormatting>
  <conditionalFormatting sqref="C3:S3">
    <cfRule type="cellIs" dxfId="1759" priority="8" operator="equal">
      <formula>"ILAQ"</formula>
    </cfRule>
  </conditionalFormatting>
  <conditionalFormatting sqref="C3:S3">
    <cfRule type="cellIs" dxfId="1758" priority="9" operator="equal">
      <formula>"PRLA"</formula>
    </cfRule>
  </conditionalFormatting>
  <conditionalFormatting sqref="C3:S3">
    <cfRule type="cellIs" dxfId="1757" priority="10" operator="equal">
      <formula>"PRLU"</formula>
    </cfRule>
  </conditionalFormatting>
  <conditionalFormatting sqref="C3:S3">
    <cfRule type="cellIs" dxfId="1756" priority="11" operator="equal">
      <formula>"ALPE"</formula>
    </cfRule>
  </conditionalFormatting>
  <conditionalFormatting sqref="C3:S3">
    <cfRule type="cellIs" dxfId="1755" priority="12" operator="equal">
      <formula>"BRSY"</formula>
    </cfRule>
  </conditionalFormatting>
  <conditionalFormatting sqref="C3:S3">
    <cfRule type="cellIs" dxfId="1754" priority="13" operator="equal">
      <formula>"THISTLE"</formula>
    </cfRule>
  </conditionalFormatting>
  <conditionalFormatting sqref="C3:S3">
    <cfRule type="cellIs" dxfId="1753" priority="14" operator="equal">
      <formula>"CLVI"</formula>
    </cfRule>
  </conditionalFormatting>
  <conditionalFormatting sqref="C3:S3">
    <cfRule type="cellIs" dxfId="1752" priority="15" operator="equal">
      <formula>"COML"</formula>
    </cfRule>
  </conditionalFormatting>
  <conditionalFormatting sqref="C3:S3">
    <cfRule type="cellIs" dxfId="1751" priority="16" operator="equal">
      <formula>"COVU"</formula>
    </cfRule>
  </conditionalFormatting>
  <conditionalFormatting sqref="C3:S3">
    <cfRule type="cellIs" dxfId="1750" priority="17" operator="equal">
      <formula>"CYSC"</formula>
    </cfRule>
  </conditionalFormatting>
  <conditionalFormatting sqref="C3:S3">
    <cfRule type="cellIs" dxfId="1749" priority="18" operator="equal">
      <formula>"DISY"</formula>
    </cfRule>
  </conditionalFormatting>
  <conditionalFormatting sqref="C3:S3">
    <cfRule type="cellIs" dxfId="1748" priority="19" operator="equal">
      <formula>"HEHE"</formula>
    </cfRule>
  </conditionalFormatting>
  <conditionalFormatting sqref="C3:S3">
    <cfRule type="cellIs" dxfId="1747" priority="20" operator="equal">
      <formula>"HEHI"</formula>
    </cfRule>
  </conditionalFormatting>
  <conditionalFormatting sqref="C3:S3">
    <cfRule type="cellIs" dxfId="1746" priority="21" operator="equal">
      <formula>"HEMA"</formula>
    </cfRule>
  </conditionalFormatting>
  <conditionalFormatting sqref="C3:S3">
    <cfRule type="cellIs" dxfId="1745" priority="22" operator="equal">
      <formula>"IRPS"</formula>
    </cfRule>
  </conditionalFormatting>
  <conditionalFormatting sqref="C3:S3">
    <cfRule type="cellIs" dxfId="1744" priority="23" operator="equal">
      <formula>"LYSA"</formula>
    </cfRule>
  </conditionalFormatting>
  <conditionalFormatting sqref="C3:S3">
    <cfRule type="cellIs" dxfId="1743" priority="24" operator="equal">
      <formula>"PHAR"</formula>
    </cfRule>
  </conditionalFormatting>
  <conditionalFormatting sqref="C3:S3">
    <cfRule type="cellIs" dxfId="1742" priority="25" operator="equal">
      <formula>"POCU"</formula>
    </cfRule>
  </conditionalFormatting>
  <conditionalFormatting sqref="C3:S3">
    <cfRule type="cellIs" dxfId="1741" priority="26" operator="equal">
      <formula>"ROMU"</formula>
    </cfRule>
  </conditionalFormatting>
  <conditionalFormatting sqref="C3:S3">
    <cfRule type="cellIs" dxfId="1740" priority="27" operator="equal">
      <formula>"RUAR"</formula>
    </cfRule>
  </conditionalFormatting>
  <conditionalFormatting sqref="C3:S3">
    <cfRule type="cellIs" dxfId="1739" priority="28" operator="equal">
      <formula>"RULA"</formula>
    </cfRule>
  </conditionalFormatting>
  <conditionalFormatting sqref="C3:S3">
    <cfRule type="cellIs" dxfId="1738" priority="29" operator="equal">
      <formula>"SODU"</formula>
    </cfRule>
  </conditionalFormatting>
  <conditionalFormatting sqref="C3:S3">
    <cfRule type="cellIs" dxfId="1737" priority="30" operator="equal">
      <formula>"VIST"</formula>
    </cfRule>
  </conditionalFormatting>
  <conditionalFormatting sqref="C3:S3">
    <cfRule type="cellIs" dxfId="1736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5" t="s">
        <v>366</v>
      </c>
      <c r="D3" s="12" t="s">
        <v>378</v>
      </c>
      <c r="E3" s="12" t="s">
        <v>44</v>
      </c>
      <c r="F3" s="13" t="s">
        <v>292</v>
      </c>
      <c r="G3" s="12" t="s">
        <v>27</v>
      </c>
      <c r="H3" s="12" t="s">
        <v>50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</v>
      </c>
      <c r="D4" s="12">
        <v>3</v>
      </c>
      <c r="E4" s="12">
        <v>17</v>
      </c>
      <c r="F4" s="12">
        <v>20</v>
      </c>
      <c r="G4" s="12">
        <v>4</v>
      </c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3.0303030303030304E-2</v>
      </c>
      <c r="D5" s="18">
        <f t="shared" si="0"/>
        <v>9.0909090909090912E-2</v>
      </c>
      <c r="E5" s="18">
        <f t="shared" si="0"/>
        <v>0.51515151515151514</v>
      </c>
      <c r="F5" s="18">
        <f t="shared" si="0"/>
        <v>0.60606060606060608</v>
      </c>
      <c r="G5" s="18">
        <f t="shared" si="0"/>
        <v>0.12121212121212122</v>
      </c>
      <c r="H5" s="18">
        <f t="shared" si="0"/>
        <v>3.0303030303030304E-2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0.51515151515151514</v>
      </c>
      <c r="F8" s="24">
        <f t="shared" si="1"/>
        <v>0.51515151515151514</v>
      </c>
      <c r="G8" s="24">
        <f t="shared" si="1"/>
        <v>0.51515151515151514</v>
      </c>
      <c r="H8" s="24">
        <f t="shared" si="1"/>
        <v>0.54545454545454541</v>
      </c>
      <c r="I8" s="24">
        <f t="shared" si="1"/>
        <v>0.54545454545454541</v>
      </c>
      <c r="J8" s="24">
        <f t="shared" si="1"/>
        <v>0.54545454545454541</v>
      </c>
      <c r="K8" s="24">
        <f t="shared" si="1"/>
        <v>0.54545454545454541</v>
      </c>
      <c r="L8" s="24">
        <f t="shared" si="1"/>
        <v>0.54545454545454541</v>
      </c>
      <c r="M8" s="24">
        <f t="shared" si="1"/>
        <v>0.54545454545454541</v>
      </c>
      <c r="N8" s="24">
        <f t="shared" si="1"/>
        <v>0.54545454545454541</v>
      </c>
      <c r="O8" s="24">
        <f t="shared" si="1"/>
        <v>0.54545454545454541</v>
      </c>
      <c r="P8" s="24">
        <f t="shared" si="1"/>
        <v>0.54545454545454541</v>
      </c>
      <c r="Q8" s="24">
        <f t="shared" si="1"/>
        <v>0.54545454545454541</v>
      </c>
      <c r="R8" s="24">
        <f t="shared" si="1"/>
        <v>0.54545454545454541</v>
      </c>
      <c r="S8" s="24">
        <f t="shared" si="1"/>
        <v>0.54545454545454541</v>
      </c>
      <c r="W8" s="4"/>
    </row>
    <row r="9" spans="1:23" ht="13" x14ac:dyDescent="0.15">
      <c r="A9" s="6"/>
      <c r="B9" s="22" t="s">
        <v>313</v>
      </c>
      <c r="C9" s="24">
        <f>S8</f>
        <v>0.54545454545454541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62</v>
      </c>
      <c r="D14" s="30" t="s">
        <v>8</v>
      </c>
      <c r="E14" s="30" t="s">
        <v>56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16</v>
      </c>
      <c r="D15" s="30">
        <v>12.9</v>
      </c>
      <c r="E15" s="30">
        <v>19.600000000000001</v>
      </c>
      <c r="F15" s="30">
        <v>29.5</v>
      </c>
      <c r="G15" s="30"/>
      <c r="H15" s="30">
        <f>AVERAGE(C15:G15)</f>
        <v>19.5</v>
      </c>
      <c r="I15" s="30">
        <f>H15*H15</f>
        <v>380.25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5.5</v>
      </c>
      <c r="D16" s="30">
        <v>13.7</v>
      </c>
      <c r="E16" s="30">
        <v>22.8</v>
      </c>
      <c r="F16" s="30">
        <v>6.2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23.758294442774375</v>
      </c>
      <c r="D17" s="32">
        <f t="shared" si="2"/>
        <v>147.41138128807674</v>
      </c>
      <c r="E17" s="32">
        <f t="shared" si="2"/>
        <v>408.28138126055643</v>
      </c>
      <c r="F17" s="32">
        <f t="shared" si="2"/>
        <v>30.190705400999903</v>
      </c>
      <c r="G17" s="32">
        <f t="shared" si="2"/>
        <v>0</v>
      </c>
      <c r="H17" s="33">
        <f>AVERAGE(C17:G17)</f>
        <v>121.9283524784815</v>
      </c>
      <c r="I17" s="30">
        <f>H17*C20</f>
        <v>13967.650319428412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114.55621301775147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76.190738962418109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389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27.1</v>
      </c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12</v>
      </c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15</v>
      </c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27.048022200000002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27.048022200000002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92" priority="1" operator="equal">
      <formula>"PRAV"</formula>
    </cfRule>
  </conditionalFormatting>
  <conditionalFormatting sqref="C14:G14">
    <cfRule type="cellIs" dxfId="91" priority="2" operator="equal">
      <formula>"AEHI"</formula>
    </cfRule>
  </conditionalFormatting>
  <conditionalFormatting sqref="C14:G14">
    <cfRule type="cellIs" dxfId="90" priority="3" operator="equal">
      <formula>"CRMO"</formula>
    </cfRule>
  </conditionalFormatting>
  <conditionalFormatting sqref="C14:G14">
    <cfRule type="cellIs" dxfId="89" priority="4" operator="equal">
      <formula>"ILAQ"</formula>
    </cfRule>
  </conditionalFormatting>
  <conditionalFormatting sqref="C14:G14">
    <cfRule type="cellIs" dxfId="88" priority="5" operator="equal">
      <formula>"PRLA"</formula>
    </cfRule>
  </conditionalFormatting>
  <conditionalFormatting sqref="C14:G14">
    <cfRule type="cellIs" dxfId="87" priority="6" operator="equal">
      <formula>"SOAU"</formula>
    </cfRule>
  </conditionalFormatting>
  <conditionalFormatting sqref="C3:S3">
    <cfRule type="cellIs" dxfId="86" priority="7" operator="equal">
      <formula>"DALA"</formula>
    </cfRule>
  </conditionalFormatting>
  <conditionalFormatting sqref="C3:S3">
    <cfRule type="cellIs" dxfId="85" priority="8" operator="equal">
      <formula>"ILAQ"</formula>
    </cfRule>
  </conditionalFormatting>
  <conditionalFormatting sqref="C3:S3">
    <cfRule type="cellIs" dxfId="84" priority="9" operator="equal">
      <formula>"PRLA"</formula>
    </cfRule>
  </conditionalFormatting>
  <conditionalFormatting sqref="C3:S3">
    <cfRule type="cellIs" dxfId="83" priority="10" operator="equal">
      <formula>"PRLU"</formula>
    </cfRule>
  </conditionalFormatting>
  <conditionalFormatting sqref="C3:S3">
    <cfRule type="cellIs" dxfId="82" priority="11" operator="equal">
      <formula>"ALPE"</formula>
    </cfRule>
  </conditionalFormatting>
  <conditionalFormatting sqref="C3:S3">
    <cfRule type="cellIs" dxfId="81" priority="12" operator="equal">
      <formula>"BRSY"</formula>
    </cfRule>
  </conditionalFormatting>
  <conditionalFormatting sqref="C3:S3">
    <cfRule type="cellIs" dxfId="80" priority="13" operator="equal">
      <formula>"THISTLE"</formula>
    </cfRule>
  </conditionalFormatting>
  <conditionalFormatting sqref="C3:S3">
    <cfRule type="cellIs" dxfId="79" priority="14" operator="equal">
      <formula>"CLVI"</formula>
    </cfRule>
  </conditionalFormatting>
  <conditionalFormatting sqref="C3:S3">
    <cfRule type="cellIs" dxfId="78" priority="15" operator="equal">
      <formula>"COML"</formula>
    </cfRule>
  </conditionalFormatting>
  <conditionalFormatting sqref="C3:S3">
    <cfRule type="cellIs" dxfId="77" priority="16" operator="equal">
      <formula>"COVU"</formula>
    </cfRule>
  </conditionalFormatting>
  <conditionalFormatting sqref="C3:S3">
    <cfRule type="cellIs" dxfId="76" priority="17" operator="equal">
      <formula>"CYSC"</formula>
    </cfRule>
  </conditionalFormatting>
  <conditionalFormatting sqref="C3:S3">
    <cfRule type="cellIs" dxfId="75" priority="18" operator="equal">
      <formula>"DISY"</formula>
    </cfRule>
  </conditionalFormatting>
  <conditionalFormatting sqref="C3:S3">
    <cfRule type="cellIs" dxfId="74" priority="19" operator="equal">
      <formula>"HEHE"</formula>
    </cfRule>
  </conditionalFormatting>
  <conditionalFormatting sqref="C3:S3">
    <cfRule type="cellIs" dxfId="73" priority="20" operator="equal">
      <formula>"HEHI"</formula>
    </cfRule>
  </conditionalFormatting>
  <conditionalFormatting sqref="C3:S3">
    <cfRule type="cellIs" dxfId="72" priority="21" operator="equal">
      <formula>"HEMA"</formula>
    </cfRule>
  </conditionalFormatting>
  <conditionalFormatting sqref="C3:S3">
    <cfRule type="cellIs" dxfId="71" priority="22" operator="equal">
      <formula>"IRPS"</formula>
    </cfRule>
  </conditionalFormatting>
  <conditionalFormatting sqref="C3:S3">
    <cfRule type="cellIs" dxfId="70" priority="23" operator="equal">
      <formula>"LYSA"</formula>
    </cfRule>
  </conditionalFormatting>
  <conditionalFormatting sqref="C3:S3">
    <cfRule type="cellIs" dxfId="69" priority="24" operator="equal">
      <formula>"PHAR"</formula>
    </cfRule>
  </conditionalFormatting>
  <conditionalFormatting sqref="C3:S3">
    <cfRule type="cellIs" dxfId="68" priority="25" operator="equal">
      <formula>"POCU"</formula>
    </cfRule>
  </conditionalFormatting>
  <conditionalFormatting sqref="C3:S3">
    <cfRule type="cellIs" dxfId="67" priority="26" operator="equal">
      <formula>"ROMU"</formula>
    </cfRule>
  </conditionalFormatting>
  <conditionalFormatting sqref="C3:S3">
    <cfRule type="cellIs" dxfId="66" priority="27" operator="equal">
      <formula>"RUAR"</formula>
    </cfRule>
  </conditionalFormatting>
  <conditionalFormatting sqref="C3:S3">
    <cfRule type="cellIs" dxfId="65" priority="28" operator="equal">
      <formula>"RULA"</formula>
    </cfRule>
  </conditionalFormatting>
  <conditionalFormatting sqref="C3:S3">
    <cfRule type="cellIs" dxfId="64" priority="29" operator="equal">
      <formula>"SODU"</formula>
    </cfRule>
  </conditionalFormatting>
  <conditionalFormatting sqref="C3:S3">
    <cfRule type="cellIs" dxfId="63" priority="30" operator="equal">
      <formula>"VIST"</formula>
    </cfRule>
  </conditionalFormatting>
  <conditionalFormatting sqref="C3:S3">
    <cfRule type="cellIs" dxfId="62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292</v>
      </c>
      <c r="D3" s="12" t="s">
        <v>26</v>
      </c>
      <c r="E3" s="15" t="s">
        <v>378</v>
      </c>
      <c r="F3" s="13" t="s">
        <v>44</v>
      </c>
      <c r="G3" s="15" t="s">
        <v>366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16</v>
      </c>
      <c r="D4" s="12">
        <v>5</v>
      </c>
      <c r="E4" s="12">
        <v>4</v>
      </c>
      <c r="F4" s="12">
        <v>15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0.48484848484848486</v>
      </c>
      <c r="D5" s="18">
        <f t="shared" si="0"/>
        <v>0.15151515151515152</v>
      </c>
      <c r="E5" s="18">
        <f t="shared" si="0"/>
        <v>0.12121212121212122</v>
      </c>
      <c r="F5" s="18">
        <f t="shared" si="0"/>
        <v>0.45454545454545453</v>
      </c>
      <c r="G5" s="18">
        <f t="shared" si="0"/>
        <v>3.0303030303030304E-2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0.45454545454545453</v>
      </c>
      <c r="G8" s="24">
        <f t="shared" si="1"/>
        <v>0.45454545454545453</v>
      </c>
      <c r="H8" s="24">
        <f t="shared" si="1"/>
        <v>0.45454545454545453</v>
      </c>
      <c r="I8" s="24">
        <f t="shared" si="1"/>
        <v>0.45454545454545453</v>
      </c>
      <c r="J8" s="24">
        <f t="shared" si="1"/>
        <v>0.45454545454545453</v>
      </c>
      <c r="K8" s="24">
        <f t="shared" si="1"/>
        <v>0.45454545454545453</v>
      </c>
      <c r="L8" s="24">
        <f t="shared" si="1"/>
        <v>0.45454545454545453</v>
      </c>
      <c r="M8" s="24">
        <f t="shared" si="1"/>
        <v>0.45454545454545453</v>
      </c>
      <c r="N8" s="24">
        <f t="shared" si="1"/>
        <v>0.45454545454545453</v>
      </c>
      <c r="O8" s="24">
        <f t="shared" si="1"/>
        <v>0.45454545454545453</v>
      </c>
      <c r="P8" s="24">
        <f t="shared" si="1"/>
        <v>0.45454545454545453</v>
      </c>
      <c r="Q8" s="24">
        <f t="shared" si="1"/>
        <v>0.45454545454545453</v>
      </c>
      <c r="R8" s="24">
        <f t="shared" si="1"/>
        <v>0.45454545454545453</v>
      </c>
      <c r="S8" s="24">
        <f t="shared" si="1"/>
        <v>0.45454545454545453</v>
      </c>
      <c r="W8" s="4"/>
    </row>
    <row r="9" spans="1:23" ht="13" x14ac:dyDescent="0.15">
      <c r="A9" s="6"/>
      <c r="B9" s="22" t="s">
        <v>313</v>
      </c>
      <c r="C9" s="24">
        <f>S8</f>
        <v>0.45454545454545453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56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/>
      <c r="D15" s="30">
        <v>20</v>
      </c>
      <c r="E15" s="30">
        <v>46.2</v>
      </c>
      <c r="F15" s="30">
        <v>7.9</v>
      </c>
      <c r="G15" s="30"/>
      <c r="H15" s="30">
        <f>AVERAGE(C15:G15)</f>
        <v>24.700000000000003</v>
      </c>
      <c r="I15" s="30">
        <f>H15*H15</f>
        <v>610.09000000000015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13.7</v>
      </c>
      <c r="D16" s="30">
        <v>28.2</v>
      </c>
      <c r="E16" s="30">
        <v>16.100000000000001</v>
      </c>
      <c r="F16" s="30">
        <v>32.700000000000003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147.41138128807674</v>
      </c>
      <c r="D17" s="32">
        <f t="shared" si="2"/>
        <v>624.58003546022792</v>
      </c>
      <c r="E17" s="32">
        <f t="shared" si="2"/>
        <v>203.58305793426601</v>
      </c>
      <c r="F17" s="32">
        <f t="shared" si="2"/>
        <v>839.81840213931298</v>
      </c>
      <c r="G17" s="32">
        <f t="shared" si="2"/>
        <v>0</v>
      </c>
      <c r="H17" s="33">
        <f>AVERAGE(C17:G17)</f>
        <v>363.07857536437672</v>
      </c>
      <c r="I17" s="30">
        <f>H17*C20</f>
        <v>25923.55675862946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71.399301742365864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141.40781740697199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9" t="s">
        <v>379</v>
      </c>
      <c r="D25" s="39" t="s">
        <v>359</v>
      </c>
      <c r="E25" s="39" t="s">
        <v>359</v>
      </c>
      <c r="F25" s="39" t="s">
        <v>359</v>
      </c>
      <c r="G25" s="39" t="s">
        <v>359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>
        <v>32</v>
      </c>
      <c r="D26" s="39">
        <v>52.7</v>
      </c>
      <c r="E26" s="39">
        <v>45.6</v>
      </c>
      <c r="F26" s="39">
        <v>22</v>
      </c>
      <c r="G26" s="39">
        <v>15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>
        <v>3.5</v>
      </c>
      <c r="D27" s="39">
        <v>21</v>
      </c>
      <c r="E27" s="39">
        <v>13</v>
      </c>
      <c r="F27" s="39">
        <v>13</v>
      </c>
      <c r="G27" s="39">
        <v>16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>
        <v>5</v>
      </c>
      <c r="D28" s="39">
        <v>21</v>
      </c>
      <c r="E28" s="39">
        <v>21</v>
      </c>
      <c r="F28" s="39">
        <v>12</v>
      </c>
      <c r="G28" s="39">
        <v>17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>
        <v>3</v>
      </c>
      <c r="D29" s="39">
        <v>1</v>
      </c>
      <c r="E29" s="39">
        <v>2</v>
      </c>
      <c r="F29" s="39">
        <v>2</v>
      </c>
      <c r="G29" s="39">
        <v>3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3.185136</v>
      </c>
      <c r="D30" s="41">
        <f t="shared" si="3"/>
        <v>126.7547778</v>
      </c>
      <c r="E30" s="41">
        <f t="shared" si="3"/>
        <v>73.201406399999996</v>
      </c>
      <c r="F30" s="41">
        <f t="shared" si="3"/>
        <v>18.758123999999999</v>
      </c>
      <c r="G30" s="41">
        <f t="shared" si="3"/>
        <v>22.279589999999999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244.17903419999999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61" priority="1" operator="equal">
      <formula>"PRAV"</formula>
    </cfRule>
  </conditionalFormatting>
  <conditionalFormatting sqref="C14:G14">
    <cfRule type="cellIs" dxfId="60" priority="2" operator="equal">
      <formula>"AEHI"</formula>
    </cfRule>
  </conditionalFormatting>
  <conditionalFormatting sqref="C14:G14">
    <cfRule type="cellIs" dxfId="59" priority="3" operator="equal">
      <formula>"CRMO"</formula>
    </cfRule>
  </conditionalFormatting>
  <conditionalFormatting sqref="C14:G14">
    <cfRule type="cellIs" dxfId="58" priority="4" operator="equal">
      <formula>"ILAQ"</formula>
    </cfRule>
  </conditionalFormatting>
  <conditionalFormatting sqref="C14:G14">
    <cfRule type="cellIs" dxfId="57" priority="5" operator="equal">
      <formula>"PRLA"</formula>
    </cfRule>
  </conditionalFormatting>
  <conditionalFormatting sqref="C14:G14">
    <cfRule type="cellIs" dxfId="56" priority="6" operator="equal">
      <formula>"SOAU"</formula>
    </cfRule>
  </conditionalFormatting>
  <conditionalFormatting sqref="C3:S3">
    <cfRule type="cellIs" dxfId="55" priority="7" operator="equal">
      <formula>"DALA"</formula>
    </cfRule>
  </conditionalFormatting>
  <conditionalFormatting sqref="C3:S3">
    <cfRule type="cellIs" dxfId="54" priority="8" operator="equal">
      <formula>"ILAQ"</formula>
    </cfRule>
  </conditionalFormatting>
  <conditionalFormatting sqref="C3:S3">
    <cfRule type="cellIs" dxfId="53" priority="9" operator="equal">
      <formula>"PRLA"</formula>
    </cfRule>
  </conditionalFormatting>
  <conditionalFormatting sqref="C3:S3">
    <cfRule type="cellIs" dxfId="52" priority="10" operator="equal">
      <formula>"PRLU"</formula>
    </cfRule>
  </conditionalFormatting>
  <conditionalFormatting sqref="C3:S3">
    <cfRule type="cellIs" dxfId="51" priority="11" operator="equal">
      <formula>"ALPE"</formula>
    </cfRule>
  </conditionalFormatting>
  <conditionalFormatting sqref="C3:S3">
    <cfRule type="cellIs" dxfId="50" priority="12" operator="equal">
      <formula>"BRSY"</formula>
    </cfRule>
  </conditionalFormatting>
  <conditionalFormatting sqref="C3:S3">
    <cfRule type="cellIs" dxfId="49" priority="13" operator="equal">
      <formula>"THISTLE"</formula>
    </cfRule>
  </conditionalFormatting>
  <conditionalFormatting sqref="C3:S3">
    <cfRule type="cellIs" dxfId="48" priority="14" operator="equal">
      <formula>"CLVI"</formula>
    </cfRule>
  </conditionalFormatting>
  <conditionalFormatting sqref="C3:S3">
    <cfRule type="cellIs" dxfId="47" priority="15" operator="equal">
      <formula>"COML"</formula>
    </cfRule>
  </conditionalFormatting>
  <conditionalFormatting sqref="C3:S3">
    <cfRule type="cellIs" dxfId="46" priority="16" operator="equal">
      <formula>"COVU"</formula>
    </cfRule>
  </conditionalFormatting>
  <conditionalFormatting sqref="C3:S3">
    <cfRule type="cellIs" dxfId="45" priority="17" operator="equal">
      <formula>"CYSC"</formula>
    </cfRule>
  </conditionalFormatting>
  <conditionalFormatting sqref="C3:S3">
    <cfRule type="cellIs" dxfId="44" priority="18" operator="equal">
      <formula>"DISY"</formula>
    </cfRule>
  </conditionalFormatting>
  <conditionalFormatting sqref="C3:S3">
    <cfRule type="cellIs" dxfId="43" priority="19" operator="equal">
      <formula>"HEHE"</formula>
    </cfRule>
  </conditionalFormatting>
  <conditionalFormatting sqref="C3:S3">
    <cfRule type="cellIs" dxfId="42" priority="20" operator="equal">
      <formula>"HEHI"</formula>
    </cfRule>
  </conditionalFormatting>
  <conditionalFormatting sqref="C3:S3">
    <cfRule type="cellIs" dxfId="41" priority="21" operator="equal">
      <formula>"HEMA"</formula>
    </cfRule>
  </conditionalFormatting>
  <conditionalFormatting sqref="C3:S3">
    <cfRule type="cellIs" dxfId="40" priority="22" operator="equal">
      <formula>"IRPS"</formula>
    </cfRule>
  </conditionalFormatting>
  <conditionalFormatting sqref="C3:S3">
    <cfRule type="cellIs" dxfId="39" priority="23" operator="equal">
      <formula>"LYSA"</formula>
    </cfRule>
  </conditionalFormatting>
  <conditionalFormatting sqref="C3:S3">
    <cfRule type="cellIs" dxfId="38" priority="24" operator="equal">
      <formula>"PHAR"</formula>
    </cfRule>
  </conditionalFormatting>
  <conditionalFormatting sqref="C3:S3">
    <cfRule type="cellIs" dxfId="37" priority="25" operator="equal">
      <formula>"POCU"</formula>
    </cfRule>
  </conditionalFormatting>
  <conditionalFormatting sqref="C3:S3">
    <cfRule type="cellIs" dxfId="36" priority="26" operator="equal">
      <formula>"ROMU"</formula>
    </cfRule>
  </conditionalFormatting>
  <conditionalFormatting sqref="C3:S3">
    <cfRule type="cellIs" dxfId="35" priority="27" operator="equal">
      <formula>"RUAR"</formula>
    </cfRule>
  </conditionalFormatting>
  <conditionalFormatting sqref="C3:S3">
    <cfRule type="cellIs" dxfId="34" priority="28" operator="equal">
      <formula>"RULA"</formula>
    </cfRule>
  </conditionalFormatting>
  <conditionalFormatting sqref="C3:S3">
    <cfRule type="cellIs" dxfId="33" priority="29" operator="equal">
      <formula>"SODU"</formula>
    </cfRule>
  </conditionalFormatting>
  <conditionalFormatting sqref="C3:S3">
    <cfRule type="cellIs" dxfId="32" priority="30" operator="equal">
      <formula>"VIST"</formula>
    </cfRule>
  </conditionalFormatting>
  <conditionalFormatting sqref="C3:S3">
    <cfRule type="cellIs" dxfId="31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378</v>
      </c>
      <c r="E3" s="12" t="s">
        <v>50</v>
      </c>
      <c r="F3" s="13" t="s">
        <v>27</v>
      </c>
      <c r="G3" s="15" t="s">
        <v>366</v>
      </c>
      <c r="H3" s="12" t="s">
        <v>180</v>
      </c>
      <c r="I3" s="12" t="s">
        <v>292</v>
      </c>
      <c r="J3" s="6"/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12</v>
      </c>
      <c r="D4" s="12">
        <v>7</v>
      </c>
      <c r="E4" s="12">
        <v>10</v>
      </c>
      <c r="F4" s="12">
        <v>1</v>
      </c>
      <c r="G4" s="12">
        <v>3</v>
      </c>
      <c r="H4" s="12">
        <v>8</v>
      </c>
      <c r="I4" s="12">
        <v>9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0.36363636363636365</v>
      </c>
      <c r="D5" s="18">
        <f t="shared" si="0"/>
        <v>0.21212121212121213</v>
      </c>
      <c r="E5" s="18">
        <f t="shared" si="0"/>
        <v>0.30303030303030304</v>
      </c>
      <c r="F5" s="18">
        <f t="shared" si="0"/>
        <v>3.0303030303030304E-2</v>
      </c>
      <c r="G5" s="18">
        <f t="shared" si="0"/>
        <v>9.0909090909090912E-2</v>
      </c>
      <c r="H5" s="18">
        <f t="shared" si="0"/>
        <v>0.24242424242424243</v>
      </c>
      <c r="I5" s="18">
        <f t="shared" si="0"/>
        <v>0.27272727272727271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0.36363636363636365</v>
      </c>
      <c r="D8" s="24">
        <f t="shared" si="1"/>
        <v>0.36363636363636365</v>
      </c>
      <c r="E8" s="24">
        <f t="shared" si="1"/>
        <v>0.66666666666666674</v>
      </c>
      <c r="F8" s="24">
        <f t="shared" si="1"/>
        <v>0.66666666666666674</v>
      </c>
      <c r="G8" s="24">
        <f t="shared" si="1"/>
        <v>0.66666666666666674</v>
      </c>
      <c r="H8" s="24">
        <f t="shared" si="1"/>
        <v>0.66666666666666674</v>
      </c>
      <c r="I8" s="24">
        <f t="shared" si="1"/>
        <v>0.66666666666666674</v>
      </c>
      <c r="J8" s="24">
        <f t="shared" si="1"/>
        <v>0.66666666666666674</v>
      </c>
      <c r="K8" s="24">
        <f t="shared" si="1"/>
        <v>0.66666666666666674</v>
      </c>
      <c r="L8" s="24">
        <f t="shared" si="1"/>
        <v>0.66666666666666674</v>
      </c>
      <c r="M8" s="24">
        <f t="shared" si="1"/>
        <v>0.66666666666666674</v>
      </c>
      <c r="N8" s="24">
        <f t="shared" si="1"/>
        <v>0.66666666666666674</v>
      </c>
      <c r="O8" s="24">
        <f t="shared" si="1"/>
        <v>0.66666666666666674</v>
      </c>
      <c r="P8" s="24">
        <f t="shared" si="1"/>
        <v>0.66666666666666674</v>
      </c>
      <c r="Q8" s="24">
        <f t="shared" si="1"/>
        <v>0.66666666666666674</v>
      </c>
      <c r="R8" s="24">
        <f t="shared" si="1"/>
        <v>0.66666666666666674</v>
      </c>
      <c r="S8" s="24">
        <f t="shared" si="1"/>
        <v>0.66666666666666674</v>
      </c>
      <c r="W8" s="4"/>
    </row>
    <row r="9" spans="1:23" ht="13" x14ac:dyDescent="0.15">
      <c r="A9" s="6"/>
      <c r="B9" s="22" t="s">
        <v>313</v>
      </c>
      <c r="C9" s="24">
        <f>S8</f>
        <v>0.66666666666666674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71</v>
      </c>
      <c r="E14" s="30" t="s">
        <v>74</v>
      </c>
      <c r="F14" s="15" t="s">
        <v>387</v>
      </c>
      <c r="G14" s="30" t="s">
        <v>56</v>
      </c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18.3</v>
      </c>
      <c r="D15" s="30">
        <v>14.1</v>
      </c>
      <c r="E15" s="30">
        <v>8.3000000000000007</v>
      </c>
      <c r="F15" s="30">
        <v>19.100000000000001</v>
      </c>
      <c r="G15" s="30">
        <v>25.5</v>
      </c>
      <c r="H15" s="30">
        <f>AVERAGE(C15:G15)</f>
        <v>17.060000000000002</v>
      </c>
      <c r="I15" s="30">
        <f>H15*H15</f>
        <v>291.04360000000008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3.6</v>
      </c>
      <c r="D16" s="30">
        <v>4.9000000000000004</v>
      </c>
      <c r="E16" s="30">
        <v>19.899999999999999</v>
      </c>
      <c r="F16" s="30">
        <v>9.4</v>
      </c>
      <c r="G16" s="30">
        <v>34.299999999999997</v>
      </c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10.1787601976316</v>
      </c>
      <c r="D17" s="32">
        <f t="shared" si="2"/>
        <v>18.857409903173981</v>
      </c>
      <c r="E17" s="32">
        <f t="shared" si="2"/>
        <v>311.02552668704391</v>
      </c>
      <c r="F17" s="32">
        <f t="shared" si="2"/>
        <v>69.397781717803113</v>
      </c>
      <c r="G17" s="32">
        <f t="shared" si="2"/>
        <v>924.01308525552463</v>
      </c>
      <c r="H17" s="33">
        <f>AVERAGE(C17:G17)</f>
        <v>266.69451275223548</v>
      </c>
      <c r="I17" s="30">
        <f>H17*C20</f>
        <v>39915.713575173526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149.66829712111857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217.73223440985655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30" priority="1" operator="equal">
      <formula>"PRAV"</formula>
    </cfRule>
  </conditionalFormatting>
  <conditionalFormatting sqref="C14:G14">
    <cfRule type="cellIs" dxfId="29" priority="2" operator="equal">
      <formula>"AEHI"</formula>
    </cfRule>
  </conditionalFormatting>
  <conditionalFormatting sqref="C14:G14">
    <cfRule type="cellIs" dxfId="28" priority="3" operator="equal">
      <formula>"CRMO"</formula>
    </cfRule>
  </conditionalFormatting>
  <conditionalFormatting sqref="C14:G14">
    <cfRule type="cellIs" dxfId="27" priority="4" operator="equal">
      <formula>"ILAQ"</formula>
    </cfRule>
  </conditionalFormatting>
  <conditionalFormatting sqref="C14:G14">
    <cfRule type="cellIs" dxfId="26" priority="5" operator="equal">
      <formula>"PRLA"</formula>
    </cfRule>
  </conditionalFormatting>
  <conditionalFormatting sqref="C14:G14">
    <cfRule type="cellIs" dxfId="25" priority="6" operator="equal">
      <formula>"SOAU"</formula>
    </cfRule>
  </conditionalFormatting>
  <conditionalFormatting sqref="C3:S3">
    <cfRule type="cellIs" dxfId="24" priority="7" operator="equal">
      <formula>"DALA"</formula>
    </cfRule>
  </conditionalFormatting>
  <conditionalFormatting sqref="C3:S3">
    <cfRule type="cellIs" dxfId="23" priority="8" operator="equal">
      <formula>"ILAQ"</formula>
    </cfRule>
  </conditionalFormatting>
  <conditionalFormatting sqref="C3:S3">
    <cfRule type="cellIs" dxfId="22" priority="9" operator="equal">
      <formula>"PRLA"</formula>
    </cfRule>
  </conditionalFormatting>
  <conditionalFormatting sqref="C3:S3">
    <cfRule type="cellIs" dxfId="21" priority="10" operator="equal">
      <formula>"PRLU"</formula>
    </cfRule>
  </conditionalFormatting>
  <conditionalFormatting sqref="C3:S3">
    <cfRule type="cellIs" dxfId="20" priority="11" operator="equal">
      <formula>"ALPE"</formula>
    </cfRule>
  </conditionalFormatting>
  <conditionalFormatting sqref="C3:S3">
    <cfRule type="cellIs" dxfId="19" priority="12" operator="equal">
      <formula>"BRSY"</formula>
    </cfRule>
  </conditionalFormatting>
  <conditionalFormatting sqref="C3:S3">
    <cfRule type="cellIs" dxfId="18" priority="13" operator="equal">
      <formula>"THISTLE"</formula>
    </cfRule>
  </conditionalFormatting>
  <conditionalFormatting sqref="C3:S3">
    <cfRule type="cellIs" dxfId="17" priority="14" operator="equal">
      <formula>"CLVI"</formula>
    </cfRule>
  </conditionalFormatting>
  <conditionalFormatting sqref="C3:S3">
    <cfRule type="cellIs" dxfId="16" priority="15" operator="equal">
      <formula>"COML"</formula>
    </cfRule>
  </conditionalFormatting>
  <conditionalFormatting sqref="C3:S3">
    <cfRule type="cellIs" dxfId="15" priority="16" operator="equal">
      <formula>"COVU"</formula>
    </cfRule>
  </conditionalFormatting>
  <conditionalFormatting sqref="C3:S3">
    <cfRule type="cellIs" dxfId="14" priority="17" operator="equal">
      <formula>"CYSC"</formula>
    </cfRule>
  </conditionalFormatting>
  <conditionalFormatting sqref="C3:S3">
    <cfRule type="cellIs" dxfId="13" priority="18" operator="equal">
      <formula>"DISY"</formula>
    </cfRule>
  </conditionalFormatting>
  <conditionalFormatting sqref="C3:S3">
    <cfRule type="cellIs" dxfId="12" priority="19" operator="equal">
      <formula>"HEHE"</formula>
    </cfRule>
  </conditionalFormatting>
  <conditionalFormatting sqref="C3:S3">
    <cfRule type="cellIs" dxfId="11" priority="20" operator="equal">
      <formula>"HEHI"</formula>
    </cfRule>
  </conditionalFormatting>
  <conditionalFormatting sqref="C3:S3">
    <cfRule type="cellIs" dxfId="10" priority="21" operator="equal">
      <formula>"HEMA"</formula>
    </cfRule>
  </conditionalFormatting>
  <conditionalFormatting sqref="C3:S3">
    <cfRule type="cellIs" dxfId="9" priority="22" operator="equal">
      <formula>"IRPS"</formula>
    </cfRule>
  </conditionalFormatting>
  <conditionalFormatting sqref="C3:S3">
    <cfRule type="cellIs" dxfId="8" priority="23" operator="equal">
      <formula>"LYSA"</formula>
    </cfRule>
  </conditionalFormatting>
  <conditionalFormatting sqref="C3:S3">
    <cfRule type="cellIs" dxfId="7" priority="24" operator="equal">
      <formula>"PHAR"</formula>
    </cfRule>
  </conditionalFormatting>
  <conditionalFormatting sqref="C3:S3">
    <cfRule type="cellIs" dxfId="6" priority="25" operator="equal">
      <formula>"POCU"</formula>
    </cfRule>
  </conditionalFormatting>
  <conditionalFormatting sqref="C3:S3">
    <cfRule type="cellIs" dxfId="5" priority="26" operator="equal">
      <formula>"ROMU"</formula>
    </cfRule>
  </conditionalFormatting>
  <conditionalFormatting sqref="C3:S3">
    <cfRule type="cellIs" dxfId="4" priority="27" operator="equal">
      <formula>"RUAR"</formula>
    </cfRule>
  </conditionalFormatting>
  <conditionalFormatting sqref="C3:S3">
    <cfRule type="cellIs" dxfId="3" priority="28" operator="equal">
      <formula>"RULA"</formula>
    </cfRule>
  </conditionalFormatting>
  <conditionalFormatting sqref="C3:S3">
    <cfRule type="cellIs" dxfId="2" priority="29" operator="equal">
      <formula>"SODU"</formula>
    </cfRule>
  </conditionalFormatting>
  <conditionalFormatting sqref="C3:S3">
    <cfRule type="cellIs" dxfId="1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36</v>
      </c>
      <c r="E3" s="12" t="s">
        <v>171</v>
      </c>
      <c r="F3" s="13" t="s">
        <v>123</v>
      </c>
      <c r="G3" s="12" t="s">
        <v>292</v>
      </c>
      <c r="H3" s="12" t="s">
        <v>310</v>
      </c>
      <c r="I3" s="12" t="s">
        <v>27</v>
      </c>
      <c r="J3" s="12" t="s">
        <v>378</v>
      </c>
      <c r="K3" s="12" t="s">
        <v>49</v>
      </c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31</v>
      </c>
      <c r="D4" s="12">
        <v>3</v>
      </c>
      <c r="E4" s="12">
        <v>3</v>
      </c>
      <c r="F4" s="12">
        <v>7</v>
      </c>
      <c r="G4" s="12">
        <v>8</v>
      </c>
      <c r="H4" s="12">
        <v>2</v>
      </c>
      <c r="I4" s="12">
        <v>3</v>
      </c>
      <c r="J4" s="12">
        <v>1</v>
      </c>
      <c r="K4" s="12">
        <v>2</v>
      </c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0.93939393939393945</v>
      </c>
      <c r="D5" s="18">
        <f t="shared" si="0"/>
        <v>9.0909090909090912E-2</v>
      </c>
      <c r="E5" s="18">
        <f t="shared" si="0"/>
        <v>9.0909090909090912E-2</v>
      </c>
      <c r="F5" s="18">
        <f t="shared" si="0"/>
        <v>0.21212121212121213</v>
      </c>
      <c r="G5" s="18">
        <f t="shared" si="0"/>
        <v>0.24242424242424243</v>
      </c>
      <c r="H5" s="18">
        <f t="shared" si="0"/>
        <v>6.0606060606060608E-2</v>
      </c>
      <c r="I5" s="18">
        <f t="shared" si="0"/>
        <v>9.0909090909090912E-2</v>
      </c>
      <c r="J5" s="18">
        <f t="shared" si="0"/>
        <v>3.0303030303030304E-2</v>
      </c>
      <c r="K5" s="18">
        <f t="shared" si="0"/>
        <v>6.0606060606060608E-2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0.93939393939393945</v>
      </c>
      <c r="D8" s="24">
        <f t="shared" si="1"/>
        <v>0.93939393939393945</v>
      </c>
      <c r="E8" s="24">
        <f t="shared" si="1"/>
        <v>0.93939393939393945</v>
      </c>
      <c r="F8" s="24">
        <f t="shared" si="1"/>
        <v>0.93939393939393945</v>
      </c>
      <c r="G8" s="24">
        <f t="shared" si="1"/>
        <v>0.93939393939393945</v>
      </c>
      <c r="H8" s="24">
        <f t="shared" si="1"/>
        <v>0.93939393939393945</v>
      </c>
      <c r="I8" s="24">
        <f t="shared" si="1"/>
        <v>0.93939393939393945</v>
      </c>
      <c r="J8" s="24">
        <f t="shared" si="1"/>
        <v>0.93939393939393945</v>
      </c>
      <c r="K8" s="24">
        <f t="shared" si="1"/>
        <v>0.93939393939393945</v>
      </c>
      <c r="L8" s="24">
        <f t="shared" si="1"/>
        <v>0.93939393939393945</v>
      </c>
      <c r="M8" s="24">
        <f t="shared" si="1"/>
        <v>0.93939393939393945</v>
      </c>
      <c r="N8" s="24">
        <f t="shared" si="1"/>
        <v>0.93939393939393945</v>
      </c>
      <c r="O8" s="24">
        <f t="shared" si="1"/>
        <v>0.93939393939393945</v>
      </c>
      <c r="P8" s="24">
        <f t="shared" si="1"/>
        <v>0.93939393939393945</v>
      </c>
      <c r="Q8" s="24">
        <f t="shared" si="1"/>
        <v>0.93939393939393945</v>
      </c>
      <c r="R8" s="24">
        <f t="shared" si="1"/>
        <v>0.93939393939393945</v>
      </c>
      <c r="S8" s="24">
        <f t="shared" si="1"/>
        <v>0.93939393939393945</v>
      </c>
      <c r="W8" s="4"/>
    </row>
    <row r="9" spans="1:23" ht="13" x14ac:dyDescent="0.15">
      <c r="A9" s="6"/>
      <c r="B9" s="22" t="s">
        <v>313</v>
      </c>
      <c r="C9" s="24">
        <f>S8</f>
        <v>0.93939393939393945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8</v>
      </c>
      <c r="E14" s="30" t="s">
        <v>56</v>
      </c>
      <c r="F14" s="30" t="s">
        <v>56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40.9</v>
      </c>
      <c r="D15" s="30">
        <v>25.7</v>
      </c>
      <c r="E15" s="30">
        <v>4.3</v>
      </c>
      <c r="F15" s="30">
        <v>19.7</v>
      </c>
      <c r="G15" s="30"/>
      <c r="H15" s="30">
        <f>AVERAGE(C15:G15)</f>
        <v>22.65</v>
      </c>
      <c r="I15" s="30">
        <f>H15*H15</f>
        <v>513.02249999999992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32.4</v>
      </c>
      <c r="D16" s="30">
        <v>5.8</v>
      </c>
      <c r="E16" s="30">
        <v>30.1</v>
      </c>
      <c r="F16" s="30">
        <v>31.2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824.4795760081596</v>
      </c>
      <c r="D17" s="32">
        <f t="shared" si="2"/>
        <v>26.420794216691903</v>
      </c>
      <c r="E17" s="32">
        <f t="shared" si="2"/>
        <v>711.57859001976908</v>
      </c>
      <c r="F17" s="32">
        <f t="shared" si="2"/>
        <v>764.53798817766233</v>
      </c>
      <c r="G17" s="32">
        <f t="shared" si="2"/>
        <v>0</v>
      </c>
      <c r="H17" s="33">
        <f>AVERAGE(C17:G17)</f>
        <v>465.40338968445656</v>
      </c>
      <c r="I17" s="30">
        <f>H17*C20</f>
        <v>39516.730074519015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84.908556642252549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215.55585921048632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735" priority="1" operator="equal">
      <formula>"PRAV"</formula>
    </cfRule>
  </conditionalFormatting>
  <conditionalFormatting sqref="C14:G14">
    <cfRule type="cellIs" dxfId="1734" priority="2" operator="equal">
      <formula>"AEHI"</formula>
    </cfRule>
  </conditionalFormatting>
  <conditionalFormatting sqref="C14:G14">
    <cfRule type="cellIs" dxfId="1733" priority="3" operator="equal">
      <formula>"CRMO"</formula>
    </cfRule>
  </conditionalFormatting>
  <conditionalFormatting sqref="C14:G14">
    <cfRule type="cellIs" dxfId="1732" priority="4" operator="equal">
      <formula>"ILAQ"</formula>
    </cfRule>
  </conditionalFormatting>
  <conditionalFormatting sqref="C14:G14">
    <cfRule type="cellIs" dxfId="1731" priority="5" operator="equal">
      <formula>"PRLA"</formula>
    </cfRule>
  </conditionalFormatting>
  <conditionalFormatting sqref="C14:G14">
    <cfRule type="cellIs" dxfId="1730" priority="6" operator="equal">
      <formula>"SOAU"</formula>
    </cfRule>
  </conditionalFormatting>
  <conditionalFormatting sqref="C3:S3">
    <cfRule type="cellIs" dxfId="1729" priority="7" operator="equal">
      <formula>"DALA"</formula>
    </cfRule>
  </conditionalFormatting>
  <conditionalFormatting sqref="C3:S3">
    <cfRule type="cellIs" dxfId="1728" priority="8" operator="equal">
      <formula>"ILAQ"</formula>
    </cfRule>
  </conditionalFormatting>
  <conditionalFormatting sqref="C3:S3">
    <cfRule type="cellIs" dxfId="1727" priority="9" operator="equal">
      <formula>"PRLA"</formula>
    </cfRule>
  </conditionalFormatting>
  <conditionalFormatting sqref="C3:S3">
    <cfRule type="cellIs" dxfId="1726" priority="10" operator="equal">
      <formula>"PRLU"</formula>
    </cfRule>
  </conditionalFormatting>
  <conditionalFormatting sqref="C3:S3">
    <cfRule type="cellIs" dxfId="1725" priority="11" operator="equal">
      <formula>"ALPE"</formula>
    </cfRule>
  </conditionalFormatting>
  <conditionalFormatting sqref="C3:S3">
    <cfRule type="cellIs" dxfId="1724" priority="12" operator="equal">
      <formula>"BRSY"</formula>
    </cfRule>
  </conditionalFormatting>
  <conditionalFormatting sqref="C3:S3">
    <cfRule type="cellIs" dxfId="1723" priority="13" operator="equal">
      <formula>"THISTLE"</formula>
    </cfRule>
  </conditionalFormatting>
  <conditionalFormatting sqref="C3:S3">
    <cfRule type="cellIs" dxfId="1722" priority="14" operator="equal">
      <formula>"CLVI"</formula>
    </cfRule>
  </conditionalFormatting>
  <conditionalFormatting sqref="C3:S3">
    <cfRule type="cellIs" dxfId="1721" priority="15" operator="equal">
      <formula>"COML"</formula>
    </cfRule>
  </conditionalFormatting>
  <conditionalFormatting sqref="C3:S3">
    <cfRule type="cellIs" dxfId="1720" priority="16" operator="equal">
      <formula>"COVU"</formula>
    </cfRule>
  </conditionalFormatting>
  <conditionalFormatting sqref="C3:S3">
    <cfRule type="cellIs" dxfId="1719" priority="17" operator="equal">
      <formula>"CYSC"</formula>
    </cfRule>
  </conditionalFormatting>
  <conditionalFormatting sqref="C3:S3">
    <cfRule type="cellIs" dxfId="1718" priority="18" operator="equal">
      <formula>"DISY"</formula>
    </cfRule>
  </conditionalFormatting>
  <conditionalFormatting sqref="C3:S3">
    <cfRule type="cellIs" dxfId="1717" priority="19" operator="equal">
      <formula>"HEHE"</formula>
    </cfRule>
  </conditionalFormatting>
  <conditionalFormatting sqref="C3:S3">
    <cfRule type="cellIs" dxfId="1716" priority="20" operator="equal">
      <formula>"HEHI"</formula>
    </cfRule>
  </conditionalFormatting>
  <conditionalFormatting sqref="C3:S3">
    <cfRule type="cellIs" dxfId="1715" priority="21" operator="equal">
      <formula>"HEMA"</formula>
    </cfRule>
  </conditionalFormatting>
  <conditionalFormatting sqref="C3:S3">
    <cfRule type="cellIs" dxfId="1714" priority="22" operator="equal">
      <formula>"IRPS"</formula>
    </cfRule>
  </conditionalFormatting>
  <conditionalFormatting sqref="C3:S3">
    <cfRule type="cellIs" dxfId="1713" priority="23" operator="equal">
      <formula>"LYSA"</formula>
    </cfRule>
  </conditionalFormatting>
  <conditionalFormatting sqref="C3:S3">
    <cfRule type="cellIs" dxfId="1712" priority="24" operator="equal">
      <formula>"PHAR"</formula>
    </cfRule>
  </conditionalFormatting>
  <conditionalFormatting sqref="C3:S3">
    <cfRule type="cellIs" dxfId="1711" priority="25" operator="equal">
      <formula>"POCU"</formula>
    </cfRule>
  </conditionalFormatting>
  <conditionalFormatting sqref="C3:S3">
    <cfRule type="cellIs" dxfId="1710" priority="26" operator="equal">
      <formula>"ROMU"</formula>
    </cfRule>
  </conditionalFormatting>
  <conditionalFormatting sqref="C3:S3">
    <cfRule type="cellIs" dxfId="1709" priority="27" operator="equal">
      <formula>"RUAR"</formula>
    </cfRule>
  </conditionalFormatting>
  <conditionalFormatting sqref="C3:S3">
    <cfRule type="cellIs" dxfId="1708" priority="28" operator="equal">
      <formula>"RULA"</formula>
    </cfRule>
  </conditionalFormatting>
  <conditionalFormatting sqref="C3:S3">
    <cfRule type="cellIs" dxfId="1707" priority="29" operator="equal">
      <formula>"SODU"</formula>
    </cfRule>
  </conditionalFormatting>
  <conditionalFormatting sqref="C3:S3">
    <cfRule type="cellIs" dxfId="1706" priority="30" operator="equal">
      <formula>"VIST"</formula>
    </cfRule>
  </conditionalFormatting>
  <conditionalFormatting sqref="C3:S3">
    <cfRule type="cellIs" dxfId="1705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44</v>
      </c>
      <c r="D3" s="12" t="s">
        <v>292</v>
      </c>
      <c r="E3" s="12" t="s">
        <v>29</v>
      </c>
      <c r="F3" s="13" t="s">
        <v>378</v>
      </c>
      <c r="G3" s="12" t="s">
        <v>150</v>
      </c>
      <c r="H3" s="12" t="s">
        <v>36</v>
      </c>
      <c r="I3" s="12" t="s">
        <v>171</v>
      </c>
      <c r="J3" s="12" t="s">
        <v>310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31</v>
      </c>
      <c r="D4" s="12">
        <v>11</v>
      </c>
      <c r="E4" s="12">
        <v>2</v>
      </c>
      <c r="F4" s="12">
        <v>1</v>
      </c>
      <c r="G4" s="12">
        <v>6</v>
      </c>
      <c r="H4" s="12">
        <v>4</v>
      </c>
      <c r="I4" s="12">
        <v>3</v>
      </c>
      <c r="J4" s="12">
        <v>2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0.93939393939393945</v>
      </c>
      <c r="D5" s="18">
        <f t="shared" si="0"/>
        <v>0.33333333333333331</v>
      </c>
      <c r="E5" s="18">
        <f t="shared" si="0"/>
        <v>6.0606060606060608E-2</v>
      </c>
      <c r="F5" s="18">
        <f t="shared" si="0"/>
        <v>3.0303030303030304E-2</v>
      </c>
      <c r="G5" s="18">
        <f t="shared" si="0"/>
        <v>0.18181818181818182</v>
      </c>
      <c r="H5" s="18">
        <f t="shared" si="0"/>
        <v>0.12121212121212122</v>
      </c>
      <c r="I5" s="18">
        <f t="shared" si="0"/>
        <v>9.0909090909090912E-2</v>
      </c>
      <c r="J5" s="18">
        <f t="shared" si="0"/>
        <v>6.0606060606060608E-2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0.93939393939393945</v>
      </c>
      <c r="D8" s="24">
        <f t="shared" si="1"/>
        <v>0.93939393939393945</v>
      </c>
      <c r="E8" s="24">
        <f t="shared" si="1"/>
        <v>1</v>
      </c>
      <c r="F8" s="24">
        <f t="shared" si="1"/>
        <v>1</v>
      </c>
      <c r="G8" s="24">
        <f t="shared" si="1"/>
        <v>1</v>
      </c>
      <c r="H8" s="24">
        <f t="shared" si="1"/>
        <v>1</v>
      </c>
      <c r="I8" s="24">
        <f t="shared" si="1"/>
        <v>1</v>
      </c>
      <c r="J8" s="24">
        <f t="shared" si="1"/>
        <v>1</v>
      </c>
      <c r="K8" s="24">
        <f t="shared" si="1"/>
        <v>1</v>
      </c>
      <c r="L8" s="24">
        <f t="shared" si="1"/>
        <v>1</v>
      </c>
      <c r="M8" s="24">
        <f t="shared" si="1"/>
        <v>1</v>
      </c>
      <c r="N8" s="24">
        <f t="shared" si="1"/>
        <v>1</v>
      </c>
      <c r="O8" s="24">
        <f t="shared" si="1"/>
        <v>1</v>
      </c>
      <c r="P8" s="24">
        <f t="shared" si="1"/>
        <v>1</v>
      </c>
      <c r="Q8" s="24">
        <f t="shared" si="1"/>
        <v>1</v>
      </c>
      <c r="R8" s="24">
        <f t="shared" si="1"/>
        <v>1</v>
      </c>
      <c r="S8" s="24">
        <f t="shared" si="1"/>
        <v>1</v>
      </c>
      <c r="W8" s="4"/>
    </row>
    <row r="9" spans="1:23" ht="13" x14ac:dyDescent="0.15">
      <c r="A9" s="6"/>
      <c r="B9" s="22" t="s">
        <v>313</v>
      </c>
      <c r="C9" s="24">
        <f>S8</f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56</v>
      </c>
      <c r="D14" s="30" t="s">
        <v>56</v>
      </c>
      <c r="E14" s="30" t="s">
        <v>8</v>
      </c>
      <c r="F14" s="30" t="s">
        <v>8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15.4</v>
      </c>
      <c r="D15" s="30">
        <v>28.7</v>
      </c>
      <c r="E15" s="30">
        <v>6.2</v>
      </c>
      <c r="F15" s="30">
        <v>2.2000000000000002</v>
      </c>
      <c r="G15" s="30"/>
      <c r="H15" s="30">
        <f>AVERAGE(C15:G15)</f>
        <v>13.125000000000002</v>
      </c>
      <c r="I15" s="30">
        <f>H15*H15</f>
        <v>172.26562500000006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36</v>
      </c>
      <c r="D16" s="30">
        <v>23.8</v>
      </c>
      <c r="E16" s="30">
        <v>9.8000000000000007</v>
      </c>
      <c r="F16" s="30">
        <v>12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1017.87601976316</v>
      </c>
      <c r="D17" s="32">
        <f t="shared" si="2"/>
        <v>444.88093567487994</v>
      </c>
      <c r="E17" s="32">
        <f t="shared" si="2"/>
        <v>75.429639612695922</v>
      </c>
      <c r="F17" s="32">
        <f t="shared" si="2"/>
        <v>113.09733552924</v>
      </c>
      <c r="G17" s="32">
        <f t="shared" si="2"/>
        <v>0</v>
      </c>
      <c r="H17" s="33">
        <f>AVERAGE(C17:G17)</f>
        <v>330.25678611599517</v>
      </c>
      <c r="I17" s="30">
        <f>H17*C20</f>
        <v>83510.483320237239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252.86530612244889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455.53298441523009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704" priority="1" operator="equal">
      <formula>"PRAV"</formula>
    </cfRule>
  </conditionalFormatting>
  <conditionalFormatting sqref="C14:G14">
    <cfRule type="cellIs" dxfId="1703" priority="2" operator="equal">
      <formula>"AEHI"</formula>
    </cfRule>
  </conditionalFormatting>
  <conditionalFormatting sqref="C14:G14">
    <cfRule type="cellIs" dxfId="1702" priority="3" operator="equal">
      <formula>"CRMO"</formula>
    </cfRule>
  </conditionalFormatting>
  <conditionalFormatting sqref="C14:G14">
    <cfRule type="cellIs" dxfId="1701" priority="4" operator="equal">
      <formula>"ILAQ"</formula>
    </cfRule>
  </conditionalFormatting>
  <conditionalFormatting sqref="C14:G14">
    <cfRule type="cellIs" dxfId="1700" priority="5" operator="equal">
      <formula>"PRLA"</formula>
    </cfRule>
  </conditionalFormatting>
  <conditionalFormatting sqref="C14:G14">
    <cfRule type="cellIs" dxfId="1699" priority="6" operator="equal">
      <formula>"SOAU"</formula>
    </cfRule>
  </conditionalFormatting>
  <conditionalFormatting sqref="C3:S3">
    <cfRule type="cellIs" dxfId="1698" priority="7" operator="equal">
      <formula>"DALA"</formula>
    </cfRule>
  </conditionalFormatting>
  <conditionalFormatting sqref="C3:S3">
    <cfRule type="cellIs" dxfId="1697" priority="8" operator="equal">
      <formula>"ILAQ"</formula>
    </cfRule>
  </conditionalFormatting>
  <conditionalFormatting sqref="C3:S3">
    <cfRule type="cellIs" dxfId="1696" priority="9" operator="equal">
      <formula>"PRLA"</formula>
    </cfRule>
  </conditionalFormatting>
  <conditionalFormatting sqref="C3:S3">
    <cfRule type="cellIs" dxfId="1695" priority="10" operator="equal">
      <formula>"PRLU"</formula>
    </cfRule>
  </conditionalFormatting>
  <conditionalFormatting sqref="C3:S3">
    <cfRule type="cellIs" dxfId="1694" priority="11" operator="equal">
      <formula>"ALPE"</formula>
    </cfRule>
  </conditionalFormatting>
  <conditionalFormatting sqref="C3:S3">
    <cfRule type="cellIs" dxfId="1693" priority="12" operator="equal">
      <formula>"BRSY"</formula>
    </cfRule>
  </conditionalFormatting>
  <conditionalFormatting sqref="C3:S3">
    <cfRule type="cellIs" dxfId="1692" priority="13" operator="equal">
      <formula>"THISTLE"</formula>
    </cfRule>
  </conditionalFormatting>
  <conditionalFormatting sqref="C3:S3">
    <cfRule type="cellIs" dxfId="1691" priority="14" operator="equal">
      <formula>"CLVI"</formula>
    </cfRule>
  </conditionalFormatting>
  <conditionalFormatting sqref="C3:S3">
    <cfRule type="cellIs" dxfId="1690" priority="15" operator="equal">
      <formula>"COML"</formula>
    </cfRule>
  </conditionalFormatting>
  <conditionalFormatting sqref="C3:S3">
    <cfRule type="cellIs" dxfId="1689" priority="16" operator="equal">
      <formula>"COVU"</formula>
    </cfRule>
  </conditionalFormatting>
  <conditionalFormatting sqref="C3:S3">
    <cfRule type="cellIs" dxfId="1688" priority="17" operator="equal">
      <formula>"CYSC"</formula>
    </cfRule>
  </conditionalFormatting>
  <conditionalFormatting sqref="C3:S3">
    <cfRule type="cellIs" dxfId="1687" priority="18" operator="equal">
      <formula>"DISY"</formula>
    </cfRule>
  </conditionalFormatting>
  <conditionalFormatting sqref="C3:S3">
    <cfRule type="cellIs" dxfId="1686" priority="19" operator="equal">
      <formula>"HEHE"</formula>
    </cfRule>
  </conditionalFormatting>
  <conditionalFormatting sqref="C3:S3">
    <cfRule type="cellIs" dxfId="1685" priority="20" operator="equal">
      <formula>"HEHI"</formula>
    </cfRule>
  </conditionalFormatting>
  <conditionalFormatting sqref="C3:S3">
    <cfRule type="cellIs" dxfId="1684" priority="21" operator="equal">
      <formula>"HEMA"</formula>
    </cfRule>
  </conditionalFormatting>
  <conditionalFormatting sqref="C3:S3">
    <cfRule type="cellIs" dxfId="1683" priority="22" operator="equal">
      <formula>"IRPS"</formula>
    </cfRule>
  </conditionalFormatting>
  <conditionalFormatting sqref="C3:S3">
    <cfRule type="cellIs" dxfId="1682" priority="23" operator="equal">
      <formula>"LYSA"</formula>
    </cfRule>
  </conditionalFormatting>
  <conditionalFormatting sqref="C3:S3">
    <cfRule type="cellIs" dxfId="1681" priority="24" operator="equal">
      <formula>"PHAR"</formula>
    </cfRule>
  </conditionalFormatting>
  <conditionalFormatting sqref="C3:S3">
    <cfRule type="cellIs" dxfId="1680" priority="25" operator="equal">
      <formula>"POCU"</formula>
    </cfRule>
  </conditionalFormatting>
  <conditionalFormatting sqref="C3:S3">
    <cfRule type="cellIs" dxfId="1679" priority="26" operator="equal">
      <formula>"ROMU"</formula>
    </cfRule>
  </conditionalFormatting>
  <conditionalFormatting sqref="C3:S3">
    <cfRule type="cellIs" dxfId="1678" priority="27" operator="equal">
      <formula>"RUAR"</formula>
    </cfRule>
  </conditionalFormatting>
  <conditionalFormatting sqref="C3:S3">
    <cfRule type="cellIs" dxfId="1677" priority="28" operator="equal">
      <formula>"RULA"</formula>
    </cfRule>
  </conditionalFormatting>
  <conditionalFormatting sqref="C3:S3">
    <cfRule type="cellIs" dxfId="1676" priority="29" operator="equal">
      <formula>"SODU"</formula>
    </cfRule>
  </conditionalFormatting>
  <conditionalFormatting sqref="C3:S3">
    <cfRule type="cellIs" dxfId="1675" priority="30" operator="equal">
      <formula>"VIST"</formula>
    </cfRule>
  </conditionalFormatting>
  <conditionalFormatting sqref="C3:S3">
    <cfRule type="cellIs" dxfId="1674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37"/>
  <sheetViews>
    <sheetView workbookViewId="0"/>
  </sheetViews>
  <sheetFormatPr baseColWidth="10" defaultColWidth="14.5" defaultRowHeight="15.75" customHeight="1" x14ac:dyDescent="0.15"/>
  <cols>
    <col min="2" max="2" width="19" customWidth="1"/>
    <col min="23" max="23" width="14.5" hidden="1"/>
  </cols>
  <sheetData>
    <row r="1" spans="1:23" ht="13" x14ac:dyDescent="0.1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4">
        <v>0</v>
      </c>
    </row>
    <row r="2" spans="1:23" ht="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W2" s="4">
        <v>1</v>
      </c>
    </row>
    <row r="3" spans="1:23" ht="13" x14ac:dyDescent="0.15">
      <c r="A3" s="6"/>
      <c r="B3" s="10" t="s">
        <v>12</v>
      </c>
      <c r="C3" s="12" t="s">
        <v>36</v>
      </c>
      <c r="D3" s="12" t="s">
        <v>326</v>
      </c>
      <c r="E3" s="12" t="s">
        <v>366</v>
      </c>
      <c r="F3" s="13" t="s">
        <v>49</v>
      </c>
      <c r="G3" s="12" t="s">
        <v>253</v>
      </c>
      <c r="H3" s="12" t="s">
        <v>378</v>
      </c>
      <c r="I3" s="12" t="s">
        <v>71</v>
      </c>
      <c r="J3" s="12" t="s">
        <v>8</v>
      </c>
      <c r="K3" s="6"/>
      <c r="L3" s="6"/>
      <c r="M3" s="6"/>
      <c r="N3" s="6"/>
      <c r="O3" s="6"/>
      <c r="P3" s="6"/>
      <c r="Q3" s="6"/>
      <c r="R3" s="6"/>
      <c r="S3" s="6"/>
      <c r="W3" s="4">
        <v>2</v>
      </c>
    </row>
    <row r="4" spans="1:23" ht="13" x14ac:dyDescent="0.15">
      <c r="A4" s="6"/>
      <c r="B4" s="10" t="s">
        <v>52</v>
      </c>
      <c r="C4" s="12">
        <v>19</v>
      </c>
      <c r="D4" s="12">
        <v>8</v>
      </c>
      <c r="E4" s="12">
        <v>6</v>
      </c>
      <c r="F4" s="12">
        <v>1</v>
      </c>
      <c r="G4" s="12">
        <v>1</v>
      </c>
      <c r="H4" s="12">
        <v>3</v>
      </c>
      <c r="I4" s="12">
        <v>5</v>
      </c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W4" s="4">
        <v>3</v>
      </c>
    </row>
    <row r="5" spans="1:23" ht="13" x14ac:dyDescent="0.15">
      <c r="A5" s="6"/>
      <c r="B5" s="10" t="s">
        <v>78</v>
      </c>
      <c r="C5" s="18">
        <f t="shared" ref="C5:S5" si="0">C4/33</f>
        <v>0.5757575757575758</v>
      </c>
      <c r="D5" s="18">
        <f t="shared" si="0"/>
        <v>0.24242424242424243</v>
      </c>
      <c r="E5" s="18">
        <f t="shared" si="0"/>
        <v>0.18181818181818182</v>
      </c>
      <c r="F5" s="18">
        <f t="shared" si="0"/>
        <v>3.0303030303030304E-2</v>
      </c>
      <c r="G5" s="18">
        <f t="shared" si="0"/>
        <v>3.0303030303030304E-2</v>
      </c>
      <c r="H5" s="18">
        <f t="shared" si="0"/>
        <v>9.0909090909090912E-2</v>
      </c>
      <c r="I5" s="18">
        <f t="shared" si="0"/>
        <v>0.15151515151515152</v>
      </c>
      <c r="J5" s="18">
        <f t="shared" si="0"/>
        <v>3.0303030303030304E-2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18">
        <f t="shared" si="0"/>
        <v>0</v>
      </c>
      <c r="R5" s="18">
        <f t="shared" si="0"/>
        <v>0</v>
      </c>
      <c r="S5" s="18">
        <f t="shared" si="0"/>
        <v>0</v>
      </c>
      <c r="W5" s="4">
        <v>4</v>
      </c>
    </row>
    <row r="6" spans="1:23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W6" s="4">
        <v>5</v>
      </c>
    </row>
    <row r="7" spans="1:23" ht="13" x14ac:dyDescent="0.15">
      <c r="A7" s="6"/>
      <c r="B7" s="20" t="s">
        <v>121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W7" s="4">
        <v>6</v>
      </c>
    </row>
    <row r="8" spans="1:23" ht="13" hidden="1" x14ac:dyDescent="0.15">
      <c r="A8" s="6"/>
      <c r="B8" s="22"/>
      <c r="C8" s="24">
        <f t="shared" ref="C8:S8" si="1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W8" s="4"/>
    </row>
    <row r="9" spans="1:23" ht="13" x14ac:dyDescent="0.15">
      <c r="A9" s="6"/>
      <c r="B9" s="22" t="s">
        <v>313</v>
      </c>
      <c r="C9" s="24">
        <f>S8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W9" s="4">
        <v>8</v>
      </c>
    </row>
    <row r="10" spans="1:23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W10" s="4">
        <v>9</v>
      </c>
    </row>
    <row r="11" spans="1:23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W11" s="4">
        <v>10</v>
      </c>
    </row>
    <row r="12" spans="1:23" ht="13" x14ac:dyDescent="0.15">
      <c r="A12" s="26" t="s">
        <v>335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W12" s="4">
        <v>11</v>
      </c>
    </row>
    <row r="13" spans="1:23" ht="13" x14ac:dyDescent="0.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W13" s="4">
        <v>12</v>
      </c>
    </row>
    <row r="14" spans="1:23" ht="13" x14ac:dyDescent="0.15">
      <c r="A14" s="28"/>
      <c r="B14" s="29" t="s">
        <v>12</v>
      </c>
      <c r="C14" s="30" t="s">
        <v>8</v>
      </c>
      <c r="D14" s="30" t="s">
        <v>15</v>
      </c>
      <c r="E14" s="30" t="s">
        <v>71</v>
      </c>
      <c r="F14" s="30" t="s">
        <v>15</v>
      </c>
      <c r="G14" s="31"/>
      <c r="H14" s="30" t="s">
        <v>352</v>
      </c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W14" s="4">
        <v>13</v>
      </c>
    </row>
    <row r="15" spans="1:23" ht="13" x14ac:dyDescent="0.15">
      <c r="A15" s="28"/>
      <c r="B15" s="29" t="s">
        <v>353</v>
      </c>
      <c r="C15" s="30">
        <v>21.4</v>
      </c>
      <c r="D15" s="30">
        <v>12.4</v>
      </c>
      <c r="E15" s="30">
        <v>8.6</v>
      </c>
      <c r="F15" s="30">
        <v>15.1</v>
      </c>
      <c r="G15" s="30"/>
      <c r="H15" s="30">
        <f>AVERAGE(C15:G15)</f>
        <v>14.375</v>
      </c>
      <c r="I15" s="30">
        <f>H15*H15</f>
        <v>206.640625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W15" s="4">
        <v>14</v>
      </c>
    </row>
    <row r="16" spans="1:23" ht="13" x14ac:dyDescent="0.15">
      <c r="A16" s="28"/>
      <c r="B16" s="29" t="s">
        <v>354</v>
      </c>
      <c r="C16" s="30">
        <v>21.2</v>
      </c>
      <c r="D16" s="30">
        <v>14.4</v>
      </c>
      <c r="E16" s="30">
        <v>7.5</v>
      </c>
      <c r="F16" s="30">
        <v>16.5</v>
      </c>
      <c r="G16" s="30"/>
      <c r="H16" s="30" t="s">
        <v>352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4">
        <v>15</v>
      </c>
    </row>
    <row r="17" spans="1:23" ht="13" x14ac:dyDescent="0.15">
      <c r="A17" s="28"/>
      <c r="B17" s="29" t="s">
        <v>355</v>
      </c>
      <c r="C17" s="32">
        <f t="shared" ref="C17:G17" si="2">((C16/2)*(C16/2))*3.14159265359</f>
        <v>352.9893505573724</v>
      </c>
      <c r="D17" s="32">
        <f t="shared" si="2"/>
        <v>162.86016316210561</v>
      </c>
      <c r="E17" s="32">
        <f t="shared" si="2"/>
        <v>44.178646691109378</v>
      </c>
      <c r="F17" s="32">
        <f t="shared" si="2"/>
        <v>213.82464998496937</v>
      </c>
      <c r="G17" s="32">
        <f t="shared" si="2"/>
        <v>0</v>
      </c>
      <c r="H17" s="33">
        <f>AVERAGE(C17:G17)</f>
        <v>154.77056207911136</v>
      </c>
      <c r="I17" s="30">
        <f>H17*C20</f>
        <v>32625.751515057073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W17" s="4">
        <v>16</v>
      </c>
    </row>
    <row r="18" spans="1:23" ht="13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W18" s="4">
        <v>17</v>
      </c>
    </row>
    <row r="19" spans="1:23" ht="13" x14ac:dyDescent="0.15">
      <c r="A19" s="28"/>
      <c r="B19" s="34" t="s">
        <v>121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W19" s="4">
        <v>18</v>
      </c>
    </row>
    <row r="20" spans="1:23" ht="13" x14ac:dyDescent="0.15">
      <c r="A20" s="28"/>
      <c r="B20" s="35" t="s">
        <v>356</v>
      </c>
      <c r="C20" s="36">
        <f>43560/I15</f>
        <v>210.80075614366729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W20" s="4">
        <v>19</v>
      </c>
    </row>
    <row r="21" spans="1:23" ht="13" x14ac:dyDescent="0.15">
      <c r="A21" s="28"/>
      <c r="B21" s="35" t="s">
        <v>357</v>
      </c>
      <c r="C21" s="36">
        <f>0.0054548*I17</f>
        <v>177.96694936433332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W21" s="4">
        <v>20</v>
      </c>
    </row>
    <row r="22" spans="1:2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W22" s="4">
        <v>21</v>
      </c>
    </row>
    <row r="23" spans="1:2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W23" s="4">
        <v>22</v>
      </c>
    </row>
    <row r="24" spans="1:23" ht="13" x14ac:dyDescent="0.15">
      <c r="A24" s="37" t="s">
        <v>358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W24" s="4">
        <v>23</v>
      </c>
    </row>
    <row r="25" spans="1:23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W25" s="4">
        <v>24</v>
      </c>
    </row>
    <row r="26" spans="1:23" ht="13" x14ac:dyDescent="0.15">
      <c r="A26" s="38"/>
      <c r="B26" s="40" t="s">
        <v>360</v>
      </c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W26" s="4">
        <v>25</v>
      </c>
    </row>
    <row r="27" spans="1:23" ht="13" x14ac:dyDescent="0.15">
      <c r="A27" s="38"/>
      <c r="B27" s="40" t="s">
        <v>361</v>
      </c>
      <c r="C27" s="39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W27" s="4">
        <v>26</v>
      </c>
    </row>
    <row r="28" spans="1:23" ht="13" x14ac:dyDescent="0.15">
      <c r="A28" s="38"/>
      <c r="B28" s="40" t="s">
        <v>362</v>
      </c>
      <c r="C28" s="39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W28" s="4">
        <v>27</v>
      </c>
    </row>
    <row r="29" spans="1:23" ht="13" x14ac:dyDescent="0.15">
      <c r="A29" s="38"/>
      <c r="B29" s="40" t="s">
        <v>363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W29" s="4">
        <v>28</v>
      </c>
    </row>
    <row r="30" spans="1:23" ht="13" x14ac:dyDescent="0.15">
      <c r="A30" s="38"/>
      <c r="B30" s="40" t="s">
        <v>365</v>
      </c>
      <c r="C30" s="41">
        <f t="shared" ref="C30:L30" si="3">(0.005454*C26)*((C27*C27)+(C28*C28)+(C27*C28))/3</f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</v>
      </c>
      <c r="M30" s="38"/>
      <c r="N30" s="38"/>
      <c r="O30" s="38"/>
      <c r="P30" s="38"/>
      <c r="Q30" s="38"/>
      <c r="R30" s="38"/>
      <c r="S30" s="38"/>
      <c r="W30" s="4">
        <v>29</v>
      </c>
    </row>
    <row r="31" spans="1:23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W31" s="4">
        <v>30</v>
      </c>
    </row>
    <row r="32" spans="1:23" ht="13" x14ac:dyDescent="0.15">
      <c r="A32" s="38"/>
      <c r="B32" s="42" t="s">
        <v>121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W32" s="4">
        <v>31</v>
      </c>
    </row>
    <row r="33" spans="1:23" ht="13" x14ac:dyDescent="0.15">
      <c r="A33" s="38"/>
      <c r="B33" s="43" t="s">
        <v>367</v>
      </c>
      <c r="C33" s="44">
        <f>SUM(C30:J30)</f>
        <v>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W33" s="4">
        <v>32</v>
      </c>
    </row>
    <row r="34" spans="1:23" ht="13" x14ac:dyDescent="0.15">
      <c r="A34" s="38"/>
      <c r="B34" s="43" t="s">
        <v>368</v>
      </c>
      <c r="C34" s="25">
        <f>COUNT(C26:J26)</f>
        <v>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W34" s="4">
        <v>33</v>
      </c>
    </row>
    <row r="35" spans="1:23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7" spans="1:23" ht="13" x14ac:dyDescent="0.15">
      <c r="A37" s="1"/>
    </row>
  </sheetData>
  <conditionalFormatting sqref="C14:G14">
    <cfRule type="cellIs" dxfId="1673" priority="1" operator="equal">
      <formula>"PRAV"</formula>
    </cfRule>
  </conditionalFormatting>
  <conditionalFormatting sqref="C14:G14">
    <cfRule type="cellIs" dxfId="1672" priority="2" operator="equal">
      <formula>"AEHI"</formula>
    </cfRule>
  </conditionalFormatting>
  <conditionalFormatting sqref="C14:G14">
    <cfRule type="cellIs" dxfId="1671" priority="3" operator="equal">
      <formula>"CRMO"</formula>
    </cfRule>
  </conditionalFormatting>
  <conditionalFormatting sqref="C14:G14">
    <cfRule type="cellIs" dxfId="1670" priority="4" operator="equal">
      <formula>"ILAQ"</formula>
    </cfRule>
  </conditionalFormatting>
  <conditionalFormatting sqref="C14:G14">
    <cfRule type="cellIs" dxfId="1669" priority="5" operator="equal">
      <formula>"PRLA"</formula>
    </cfRule>
  </conditionalFormatting>
  <conditionalFormatting sqref="C14:G14">
    <cfRule type="cellIs" dxfId="1668" priority="6" operator="equal">
      <formula>"SOAU"</formula>
    </cfRule>
  </conditionalFormatting>
  <conditionalFormatting sqref="C3:S3">
    <cfRule type="cellIs" dxfId="1667" priority="7" operator="equal">
      <formula>"DALA"</formula>
    </cfRule>
  </conditionalFormatting>
  <conditionalFormatting sqref="C3:S3">
    <cfRule type="cellIs" dxfId="1666" priority="8" operator="equal">
      <formula>"ILAQ"</formula>
    </cfRule>
  </conditionalFormatting>
  <conditionalFormatting sqref="C3:S3">
    <cfRule type="cellIs" dxfId="1665" priority="9" operator="equal">
      <formula>"PRLA"</formula>
    </cfRule>
  </conditionalFormatting>
  <conditionalFormatting sqref="C3:S3">
    <cfRule type="cellIs" dxfId="1664" priority="10" operator="equal">
      <formula>"PRLU"</formula>
    </cfRule>
  </conditionalFormatting>
  <conditionalFormatting sqref="C3:S3">
    <cfRule type="cellIs" dxfId="1663" priority="11" operator="equal">
      <formula>"ALPE"</formula>
    </cfRule>
  </conditionalFormatting>
  <conditionalFormatting sqref="C3:S3">
    <cfRule type="cellIs" dxfId="1662" priority="12" operator="equal">
      <formula>"BRSY"</formula>
    </cfRule>
  </conditionalFormatting>
  <conditionalFormatting sqref="C3:S3">
    <cfRule type="cellIs" dxfId="1661" priority="13" operator="equal">
      <formula>"THISTLE"</formula>
    </cfRule>
  </conditionalFormatting>
  <conditionalFormatting sqref="C3:S3">
    <cfRule type="cellIs" dxfId="1660" priority="14" operator="equal">
      <formula>"CLVI"</formula>
    </cfRule>
  </conditionalFormatting>
  <conditionalFormatting sqref="C3:S3">
    <cfRule type="cellIs" dxfId="1659" priority="15" operator="equal">
      <formula>"COML"</formula>
    </cfRule>
  </conditionalFormatting>
  <conditionalFormatting sqref="C3:S3">
    <cfRule type="cellIs" dxfId="1658" priority="16" operator="equal">
      <formula>"COVU"</formula>
    </cfRule>
  </conditionalFormatting>
  <conditionalFormatting sqref="C3:S3">
    <cfRule type="cellIs" dxfId="1657" priority="17" operator="equal">
      <formula>"CYSC"</formula>
    </cfRule>
  </conditionalFormatting>
  <conditionalFormatting sqref="C3:S3">
    <cfRule type="cellIs" dxfId="1656" priority="18" operator="equal">
      <formula>"DISY"</formula>
    </cfRule>
  </conditionalFormatting>
  <conditionalFormatting sqref="C3:S3">
    <cfRule type="cellIs" dxfId="1655" priority="19" operator="equal">
      <formula>"HEHE"</formula>
    </cfRule>
  </conditionalFormatting>
  <conditionalFormatting sqref="C3:S3">
    <cfRule type="cellIs" dxfId="1654" priority="20" operator="equal">
      <formula>"HEHI"</formula>
    </cfRule>
  </conditionalFormatting>
  <conditionalFormatting sqref="C3:S3">
    <cfRule type="cellIs" dxfId="1653" priority="21" operator="equal">
      <formula>"HEMA"</formula>
    </cfRule>
  </conditionalFormatting>
  <conditionalFormatting sqref="C3:S3">
    <cfRule type="cellIs" dxfId="1652" priority="22" operator="equal">
      <formula>"IRPS"</formula>
    </cfRule>
  </conditionalFormatting>
  <conditionalFormatting sqref="C3:S3">
    <cfRule type="cellIs" dxfId="1651" priority="23" operator="equal">
      <formula>"LYSA"</formula>
    </cfRule>
  </conditionalFormatting>
  <conditionalFormatting sqref="C3:S3">
    <cfRule type="cellIs" dxfId="1650" priority="24" operator="equal">
      <formula>"PHAR"</formula>
    </cfRule>
  </conditionalFormatting>
  <conditionalFormatting sqref="C3:S3">
    <cfRule type="cellIs" dxfId="1649" priority="25" operator="equal">
      <formula>"POCU"</formula>
    </cfRule>
  </conditionalFormatting>
  <conditionalFormatting sqref="C3:S3">
    <cfRule type="cellIs" dxfId="1648" priority="26" operator="equal">
      <formula>"ROMU"</formula>
    </cfRule>
  </conditionalFormatting>
  <conditionalFormatting sqref="C3:S3">
    <cfRule type="cellIs" dxfId="1647" priority="27" operator="equal">
      <formula>"RUAR"</formula>
    </cfRule>
  </conditionalFormatting>
  <conditionalFormatting sqref="C3:S3">
    <cfRule type="cellIs" dxfId="1646" priority="28" operator="equal">
      <formula>"RULA"</formula>
    </cfRule>
  </conditionalFormatting>
  <conditionalFormatting sqref="C3:S3">
    <cfRule type="cellIs" dxfId="1645" priority="29" operator="equal">
      <formula>"SODU"</formula>
    </cfRule>
  </conditionalFormatting>
  <conditionalFormatting sqref="C3:S3">
    <cfRule type="cellIs" dxfId="1644" priority="30" operator="equal">
      <formula>"VIST"</formula>
    </cfRule>
  </conditionalFormatting>
  <conditionalFormatting sqref="C3:S3">
    <cfRule type="cellIs" dxfId="1643" priority="31" operator="equal">
      <formula>"VINCA"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 Codes'!$B$24:$B$115</xm:f>
          </x14:formula1>
          <xm:sqref>C3:S3</xm:sqref>
        </x14:dataValidation>
        <x14:dataValidation type="list" allowBlank="1">
          <x14:formula1>
            <xm:f>'Plant Codes'!$B$3:$B$23</xm:f>
          </x14:formula1>
          <xm:sqref>C14:G14</xm:sqref>
        </x14:dataValidation>
        <x14:dataValidation type="list" allowBlank="1">
          <x14:formula1>
            <xm:f>BLANK!$W$1:$W$34</xm:f>
          </x14:formula1>
          <xm:sqref>C4:S4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BLANK</vt:lpstr>
      <vt:lpstr>Plant Codes</vt:lpstr>
      <vt:lpstr>Copy of #4</vt:lpstr>
      <vt:lpstr>Copy of #5</vt:lpstr>
      <vt:lpstr>Copy of #6-NULL</vt:lpstr>
      <vt:lpstr>Copy of #9</vt:lpstr>
      <vt:lpstr>Copy of #10</vt:lpstr>
      <vt:lpstr>Copy of #11</vt:lpstr>
      <vt:lpstr>Copy of #12</vt:lpstr>
      <vt:lpstr>Copy of #13</vt:lpstr>
      <vt:lpstr>Copy of #14</vt:lpstr>
      <vt:lpstr>Copy of #16</vt:lpstr>
      <vt:lpstr>Copy of #17</vt:lpstr>
      <vt:lpstr>Copy of #18</vt:lpstr>
      <vt:lpstr>Copy of #19</vt:lpstr>
      <vt:lpstr>Copy of #21</vt:lpstr>
      <vt:lpstr>Copy of #22</vt:lpstr>
      <vt:lpstr>Copy of #23</vt:lpstr>
      <vt:lpstr>Copy of #24</vt:lpstr>
      <vt:lpstr>Copy of #25</vt:lpstr>
      <vt:lpstr>Copy of #27</vt:lpstr>
      <vt:lpstr>Copy of #26</vt:lpstr>
      <vt:lpstr>Copy of #28</vt:lpstr>
      <vt:lpstr>Copy of #29</vt:lpstr>
      <vt:lpstr>Copy of #30</vt:lpstr>
      <vt:lpstr>Copy of #31</vt:lpstr>
      <vt:lpstr>Copy of #33</vt:lpstr>
      <vt:lpstr>Copy of #34</vt:lpstr>
      <vt:lpstr>Copy of #35</vt:lpstr>
      <vt:lpstr>Copy of #36</vt:lpstr>
      <vt:lpstr>Copy of #37</vt:lpstr>
      <vt:lpstr>Copy of #38</vt:lpstr>
      <vt:lpstr>Copy of #39</vt:lpstr>
      <vt:lpstr>Copy of #40</vt:lpstr>
      <vt:lpstr>Copy of #42</vt:lpstr>
      <vt:lpstr>Copy of #43</vt:lpstr>
      <vt:lpstr>Copy of #44</vt:lpstr>
      <vt:lpstr>Copy of #45</vt:lpstr>
      <vt:lpstr>Copy of #47</vt:lpstr>
      <vt:lpstr>Copy of #50</vt:lpstr>
      <vt:lpstr>Copy of #51</vt:lpstr>
      <vt:lpstr>Copy of #55</vt:lpstr>
      <vt:lpstr>Copy of #56</vt:lpstr>
      <vt:lpstr>Copy of #57</vt:lpstr>
      <vt:lpstr>Copy of #58</vt:lpstr>
      <vt:lpstr>Copy of #59</vt:lpstr>
      <vt:lpstr>Copy of #61</vt:lpstr>
      <vt:lpstr>Copy of #62</vt:lpstr>
      <vt:lpstr>Copy of #63</vt:lpstr>
      <vt:lpstr>Copy of #64</vt:lpstr>
      <vt:lpstr>Copy of #65</vt:lpstr>
      <vt:lpstr>Copy of #66</vt:lpstr>
      <vt:lpstr>Copy of #67</vt:lpstr>
      <vt:lpstr>Copy of #68</vt:lpstr>
      <vt:lpstr>Copy of #69</vt:lpstr>
      <vt:lpstr>Copy of #70</vt:lpstr>
      <vt:lpstr>Copy of #71</vt:lpstr>
      <vt:lpstr>Copy of #72</vt:lpstr>
      <vt:lpstr>Copy of #73</vt:lpstr>
      <vt:lpstr>Copy of #74</vt:lpstr>
      <vt:lpstr>Copy of #75</vt:lpstr>
      <vt:lpstr>Copy of #76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Graeme Baird</cp:lastModifiedBy>
  <dcterms:created xsi:type="dcterms:W3CDTF">2018-07-24T23:26:13Z</dcterms:created>
  <dcterms:modified xsi:type="dcterms:W3CDTF">2018-07-25T00:03:02Z</dcterms:modified>
</cp:coreProperties>
</file>