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emet/Documents/Courses/MSU DataSciBootcamp/graemet-umich/kickstarter-analysis/"/>
    </mc:Choice>
  </mc:AlternateContent>
  <xr:revisionPtr revIDLastSave="0" documentId="13_ncr:1_{8BF90116-2663-024C-A540-C286A076E7B7}" xr6:coauthVersionLast="47" xr6:coauthVersionMax="47" xr10:uidLastSave="{00000000-0000-0000-0000-000000000000}"/>
  <bookViews>
    <workbookView xWindow="0" yWindow="500" windowWidth="51200" windowHeight="26600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ch Date" sheetId="5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Box and Whisker" sheetId="12" r:id="rId9"/>
    <sheet name="Theater Outcomes by Launch Date" sheetId="14" r:id="rId10"/>
    <sheet name="Outcomes Based on Goals" sheetId="15" r:id="rId11"/>
  </sheets>
  <definedNames>
    <definedName name="_xlchart.v1.0" hidden="1">Kickstarter!$D$1</definedName>
    <definedName name="_xlchart.v1.1" hidden="1">Kickstarter!$D$2:$D$4115</definedName>
    <definedName name="_xlchart.v1.10" hidden="1">'Outcomes Based on Goals'!$H$2:$H$13</definedName>
    <definedName name="_xlchart.v1.2" hidden="1">Kickstarter!$E$1</definedName>
    <definedName name="_xlchart.v1.3" hidden="1">Kickstarter!$E$2:$E$4115</definedName>
    <definedName name="_xlchart.v1.4" hidden="1">'Outcomes Based on Goals'!$A$2:$A$13</definedName>
    <definedName name="_xlchart.v1.5" hidden="1">'Outcomes Based on Goals'!$F$1</definedName>
    <definedName name="_xlchart.v1.6" hidden="1">'Outcomes Based on Goals'!$F$2:$F$13</definedName>
    <definedName name="_xlchart.v1.7" hidden="1">'Outcomes Based on Goals'!$G$1</definedName>
    <definedName name="_xlchart.v1.8" hidden="1">'Outcomes Based on Goals'!$G$2:$G$13</definedName>
    <definedName name="_xlchart.v1.9" hidden="1">'Outcomes Based on Goals'!$H$1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5" l="1"/>
  <c r="E4" i="15"/>
  <c r="E5" i="15"/>
  <c r="E6" i="15"/>
  <c r="E7" i="15"/>
  <c r="E8" i="15"/>
  <c r="G8" i="15" s="1"/>
  <c r="E9" i="15"/>
  <c r="E10" i="15"/>
  <c r="E11" i="15"/>
  <c r="H11" i="15" s="1"/>
  <c r="E12" i="15"/>
  <c r="F12" i="15" s="1"/>
  <c r="E13" i="15"/>
  <c r="G13" i="15" s="1"/>
  <c r="E2" i="15"/>
  <c r="F5" i="15"/>
  <c r="F2" i="15"/>
  <c r="D13" i="15"/>
  <c r="D12" i="15"/>
  <c r="D11" i="15"/>
  <c r="D10" i="15"/>
  <c r="H10" i="15" s="1"/>
  <c r="D9" i="15"/>
  <c r="H9" i="15" s="1"/>
  <c r="D8" i="15"/>
  <c r="H8" i="15" s="1"/>
  <c r="D7" i="15"/>
  <c r="H7" i="15" s="1"/>
  <c r="D6" i="15"/>
  <c r="H6" i="15" s="1"/>
  <c r="D5" i="15"/>
  <c r="D4" i="15"/>
  <c r="H4" i="15" s="1"/>
  <c r="D3" i="15"/>
  <c r="H3" i="15" s="1"/>
  <c r="D2" i="15"/>
  <c r="H2" i="15" s="1"/>
  <c r="C13" i="15"/>
  <c r="C12" i="15"/>
  <c r="C11" i="15"/>
  <c r="G11" i="15" s="1"/>
  <c r="C10" i="15"/>
  <c r="G10" i="15" s="1"/>
  <c r="C9" i="15"/>
  <c r="G9" i="15" s="1"/>
  <c r="C8" i="15"/>
  <c r="C7" i="15"/>
  <c r="G7" i="15" s="1"/>
  <c r="C6" i="15"/>
  <c r="G6" i="15" s="1"/>
  <c r="C5" i="15"/>
  <c r="C4" i="15"/>
  <c r="G4" i="15" s="1"/>
  <c r="C3" i="15"/>
  <c r="G3" i="15" s="1"/>
  <c r="C2" i="15"/>
  <c r="G2" i="15" s="1"/>
  <c r="B13" i="15"/>
  <c r="B12" i="15"/>
  <c r="B11" i="15"/>
  <c r="F11" i="15" s="1"/>
  <c r="B10" i="15"/>
  <c r="F10" i="15" s="1"/>
  <c r="B9" i="15"/>
  <c r="F9" i="15" s="1"/>
  <c r="B8" i="15"/>
  <c r="F8" i="15" s="1"/>
  <c r="B7" i="15"/>
  <c r="F7" i="15" s="1"/>
  <c r="B6" i="15"/>
  <c r="F6" i="15" s="1"/>
  <c r="B5" i="15"/>
  <c r="B4" i="15"/>
  <c r="F4" i="15" s="1"/>
  <c r="B3" i="15"/>
  <c r="F3" i="15" s="1"/>
  <c r="B2" i="15"/>
  <c r="M17" i="15"/>
  <c r="K17" i="15"/>
  <c r="J17" i="15"/>
  <c r="L17" i="15"/>
  <c r="U2398" i="1"/>
  <c r="U2402" i="1"/>
  <c r="U2665" i="1"/>
  <c r="U2666" i="1"/>
  <c r="U2707" i="1"/>
  <c r="U2708" i="1"/>
  <c r="U2967" i="1"/>
  <c r="U2968" i="1"/>
  <c r="U3153" i="1"/>
  <c r="U3154" i="1"/>
  <c r="U3189" i="1"/>
  <c r="U3190" i="1"/>
  <c r="U3291" i="1"/>
  <c r="U3292" i="1"/>
  <c r="U3308" i="1"/>
  <c r="U3309" i="1"/>
  <c r="U3410" i="1"/>
  <c r="U3411" i="1"/>
  <c r="U3506" i="1"/>
  <c r="U3507" i="1"/>
  <c r="U3602" i="1"/>
  <c r="U3603" i="1"/>
  <c r="U3675" i="1"/>
  <c r="U3676" i="1"/>
  <c r="U3689" i="1"/>
  <c r="U3690" i="1"/>
  <c r="U3763" i="1"/>
  <c r="U3764" i="1"/>
  <c r="U3824" i="1"/>
  <c r="U3836" i="1"/>
  <c r="U3895" i="1"/>
  <c r="U3896" i="1"/>
  <c r="U3907" i="1"/>
  <c r="U3908" i="1"/>
  <c r="U3967" i="1"/>
  <c r="U3968" i="1"/>
  <c r="U3979" i="1"/>
  <c r="U3980" i="1"/>
  <c r="U4039" i="1"/>
  <c r="U4040" i="1"/>
  <c r="U4044" i="1"/>
  <c r="U4049" i="1"/>
  <c r="U4066" i="1"/>
  <c r="U4068" i="1"/>
  <c r="U4084" i="1"/>
  <c r="U4085" i="1"/>
  <c r="U4086" i="1"/>
  <c r="U4098" i="1"/>
  <c r="U4099" i="1"/>
  <c r="U4100" i="1"/>
  <c r="U4102" i="1"/>
  <c r="U4114" i="1"/>
  <c r="C14" i="10"/>
  <c r="B14" i="10"/>
  <c r="C7" i="10"/>
  <c r="B7" i="10"/>
  <c r="C13" i="10"/>
  <c r="B13" i="10"/>
  <c r="C6" i="10"/>
  <c r="B6" i="10"/>
  <c r="C12" i="10"/>
  <c r="B12" i="10"/>
  <c r="C5" i="10"/>
  <c r="B5" i="10"/>
  <c r="C11" i="10"/>
  <c r="B11" i="10"/>
  <c r="C4" i="10"/>
  <c r="B4" i="10"/>
  <c r="C10" i="10"/>
  <c r="C9" i="10"/>
  <c r="B10" i="10"/>
  <c r="B9" i="10"/>
  <c r="B3" i="10"/>
  <c r="C3" i="10"/>
  <c r="C2" i="10"/>
  <c r="B2" i="10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S2703" i="1"/>
  <c r="U2703" i="1" s="1"/>
  <c r="S2704" i="1"/>
  <c r="U2704" i="1" s="1"/>
  <c r="S2705" i="1"/>
  <c r="U2705" i="1" s="1"/>
  <c r="S2706" i="1"/>
  <c r="U2706" i="1" s="1"/>
  <c r="S2707" i="1"/>
  <c r="S2708" i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63" i="1"/>
  <c r="U2963" i="1" s="1"/>
  <c r="S2964" i="1"/>
  <c r="U2964" i="1" s="1"/>
  <c r="S2965" i="1"/>
  <c r="U2965" i="1" s="1"/>
  <c r="S2966" i="1"/>
  <c r="U2966" i="1" s="1"/>
  <c r="S2967" i="1"/>
  <c r="S2968" i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S3154" i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S3292" i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S3309" i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S3411" i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S3507" i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S3603" i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S3676" i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S3690" i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S3896" i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S3968" i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S3980" i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S4040" i="1"/>
  <c r="S4041" i="1"/>
  <c r="U4041" i="1" s="1"/>
  <c r="S4042" i="1"/>
  <c r="U4042" i="1" s="1"/>
  <c r="S4043" i="1"/>
  <c r="U4043" i="1" s="1"/>
  <c r="S4044" i="1"/>
  <c r="S4045" i="1"/>
  <c r="U4045" i="1" s="1"/>
  <c r="S4046" i="1"/>
  <c r="U4046" i="1" s="1"/>
  <c r="S4047" i="1"/>
  <c r="U4047" i="1" s="1"/>
  <c r="S4048" i="1"/>
  <c r="U4048" i="1" s="1"/>
  <c r="S4049" i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S4067" i="1"/>
  <c r="U4067" i="1" s="1"/>
  <c r="S4068" i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S4085" i="1"/>
  <c r="S4086" i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S4099" i="1"/>
  <c r="S4100" i="1"/>
  <c r="S4101" i="1"/>
  <c r="U4101" i="1" s="1"/>
  <c r="S4102" i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S4115" i="1"/>
  <c r="U4115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3190" i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S2399" i="1"/>
  <c r="U2399" i="1" s="1"/>
  <c r="S2400" i="1"/>
  <c r="U2400" i="1" s="1"/>
  <c r="S2401" i="1"/>
  <c r="U2401" i="1" s="1"/>
  <c r="S2402" i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S2666" i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622" i="1"/>
  <c r="P2345" i="1"/>
  <c r="P3117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508" i="1"/>
  <c r="P594" i="1"/>
  <c r="P1010" i="1"/>
  <c r="P1042" i="1"/>
  <c r="P248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2686" i="1"/>
  <c r="P3069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590" i="1"/>
  <c r="P1772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2385" i="1"/>
  <c r="P3509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962" i="1"/>
  <c r="P298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760" i="1"/>
  <c r="P1850" i="1"/>
  <c r="P3435" i="1"/>
  <c r="P1854" i="1"/>
  <c r="P1797" i="1"/>
  <c r="P1524" i="1"/>
  <c r="P46" i="1"/>
  <c r="P510" i="1"/>
  <c r="P3387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1312" i="1"/>
  <c r="P4059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228" i="1"/>
  <c r="P3506" i="1"/>
  <c r="P3532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206" i="1"/>
  <c r="P808" i="1"/>
  <c r="P3066" i="1"/>
  <c r="P3405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1716" i="1"/>
  <c r="P2302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465" i="1"/>
  <c r="P2097" i="1"/>
  <c r="P961" i="1"/>
  <c r="P1076" i="1"/>
  <c r="P2979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988" i="1"/>
  <c r="P3714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170" i="1"/>
  <c r="P1156" i="1"/>
  <c r="P2879" i="1"/>
  <c r="P1910" i="1"/>
  <c r="P3007" i="1"/>
  <c r="P249" i="1"/>
  <c r="P1568" i="1"/>
  <c r="P2286" i="1"/>
  <c r="P318" i="1"/>
  <c r="P2328" i="1"/>
  <c r="P2715" i="1"/>
  <c r="P3640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1903" i="1"/>
  <c r="P3231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261" i="1"/>
  <c r="P738" i="1"/>
  <c r="P2870" i="1"/>
  <c r="P3508" i="1"/>
  <c r="P3721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1333" i="1"/>
  <c r="P3171" i="1"/>
  <c r="P3787" i="1"/>
  <c r="P3801" i="1"/>
  <c r="P4005" i="1"/>
  <c r="P2293" i="1"/>
  <c r="P2527" i="1"/>
  <c r="P1114" i="1"/>
  <c r="P3186" i="1"/>
  <c r="P3389" i="1"/>
  <c r="P297" i="1"/>
  <c r="P538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339" i="1"/>
  <c r="P2474" i="1"/>
  <c r="P280" i="1"/>
  <c r="P1503" i="1"/>
  <c r="P263" i="1"/>
  <c r="P1643" i="1"/>
  <c r="P3651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641" i="1"/>
  <c r="P175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976" i="1"/>
  <c r="P2959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2647" i="1"/>
  <c r="P317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629" i="1"/>
  <c r="P2451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242" i="1"/>
  <c r="P3474" i="1"/>
  <c r="P733" i="1"/>
  <c r="P1020" i="1"/>
  <c r="P1985" i="1"/>
  <c r="P3879" i="1"/>
  <c r="P2016" i="1"/>
  <c r="P3037" i="1"/>
  <c r="P116" i="1"/>
  <c r="P1652" i="1"/>
  <c r="P2546" i="1"/>
  <c r="P3093" i="1"/>
  <c r="P795" i="1"/>
  <c r="P2933" i="1"/>
  <c r="P4058" i="1"/>
  <c r="P1776" i="1"/>
  <c r="P1535" i="1"/>
  <c r="P3673" i="1"/>
  <c r="P2044" i="1"/>
  <c r="P3625" i="1"/>
  <c r="P1398" i="1"/>
  <c r="P2093" i="1"/>
  <c r="P1856" i="1"/>
  <c r="P1893" i="1"/>
  <c r="P3572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408" i="1"/>
  <c r="P2066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696" i="1"/>
  <c r="P3295" i="1"/>
  <c r="P3985" i="1"/>
  <c r="P1632" i="1"/>
  <c r="P3439" i="1"/>
  <c r="P723" i="1"/>
  <c r="P3046" i="1"/>
  <c r="P2534" i="1"/>
  <c r="P2408" i="1"/>
  <c r="P361" i="1"/>
  <c r="P1371" i="1"/>
  <c r="P3690" i="1"/>
  <c r="P283" i="1"/>
  <c r="P2655" i="1"/>
  <c r="P1829" i="1"/>
  <c r="P2613" i="1"/>
  <c r="P35" i="1"/>
  <c r="P1778" i="1"/>
  <c r="P1802" i="1"/>
  <c r="P2600" i="1"/>
  <c r="P3707" i="1"/>
  <c r="P2835" i="1"/>
  <c r="P1989" i="1"/>
  <c r="P3363" i="1"/>
  <c r="P885" i="1"/>
  <c r="P260" i="1"/>
  <c r="P193" i="1"/>
  <c r="P2872" i="1"/>
  <c r="P2924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1100" i="1"/>
  <c r="P2609" i="1"/>
  <c r="P274" i="1"/>
  <c r="P370" i="1"/>
  <c r="P3426" i="1"/>
  <c r="P391" i="1"/>
  <c r="P1367" i="1"/>
  <c r="P3604" i="1"/>
  <c r="P2200" i="1"/>
  <c r="P398" i="1"/>
  <c r="P2378" i="1"/>
  <c r="P2891" i="1"/>
  <c r="P3529" i="1"/>
  <c r="P2230" i="1"/>
  <c r="P3862" i="1"/>
  <c r="P3925" i="1"/>
  <c r="P3412" i="1"/>
  <c r="P3846" i="1"/>
  <c r="P3671" i="1"/>
  <c r="P1224" i="1"/>
  <c r="P1288" i="1"/>
  <c r="P2444" i="1"/>
  <c r="P140" i="1"/>
  <c r="P2942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236" i="1"/>
  <c r="P315" i="1"/>
  <c r="P2633" i="1"/>
  <c r="P1663" i="1"/>
  <c r="P22" i="1"/>
  <c r="P316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633" i="1"/>
  <c r="P1275" i="1"/>
  <c r="P2411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241" i="1"/>
  <c r="P2447" i="1"/>
  <c r="P2165" i="1"/>
  <c r="P3310" i="1"/>
  <c r="P1826" i="1"/>
  <c r="P2301" i="1"/>
  <c r="P1013" i="1"/>
  <c r="P1440" i="1"/>
  <c r="P2777" i="1"/>
  <c r="P2928" i="1"/>
  <c r="P3751" i="1"/>
  <c r="P3832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1098" i="1"/>
  <c r="P3497" i="1"/>
  <c r="P2339" i="1"/>
  <c r="P1660" i="1"/>
  <c r="P3694" i="1"/>
  <c r="P1960" i="1"/>
  <c r="P2533" i="1"/>
  <c r="P3051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2692" i="1"/>
  <c r="P3258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491" i="1"/>
  <c r="P3352" i="1"/>
  <c r="P2652" i="1"/>
  <c r="P1217" i="1"/>
  <c r="P1870" i="1"/>
  <c r="P1107" i="1"/>
  <c r="P3189" i="1"/>
  <c r="P1358" i="1"/>
  <c r="P86" i="1"/>
  <c r="P392" i="1"/>
  <c r="P1784" i="1"/>
  <c r="P434" i="1"/>
  <c r="P3967" i="1"/>
  <c r="P534" i="1"/>
  <c r="P2709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40" i="1"/>
  <c r="P3835" i="1"/>
  <c r="P2972" i="1"/>
  <c r="P3350" i="1"/>
  <c r="P3392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5" i="1"/>
  <c r="P2455" i="1"/>
  <c r="P3287" i="1"/>
  <c r="P1809" i="1"/>
  <c r="P1182" i="1"/>
  <c r="P191" i="1"/>
  <c r="P932" i="1"/>
  <c r="P2682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2814" i="1"/>
  <c r="P3451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553" i="1"/>
  <c r="P2732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05" i="1"/>
  <c r="P1616" i="1"/>
  <c r="P781" i="1"/>
  <c r="P2784" i="1"/>
  <c r="P3613" i="1"/>
  <c r="P4032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1779" i="1"/>
  <c r="P3173" i="1"/>
  <c r="P1188" i="1"/>
  <c r="P224" i="1"/>
  <c r="P911" i="1"/>
  <c r="P1011" i="1"/>
  <c r="P1177" i="1"/>
  <c r="P1578" i="1"/>
  <c r="P2246" i="1"/>
  <c r="P2957" i="1"/>
  <c r="P3859" i="1"/>
  <c r="P266" i="1"/>
  <c r="P3765" i="1"/>
  <c r="P2606" i="1"/>
  <c r="P3486" i="1"/>
  <c r="P2312" i="1"/>
  <c r="P3077" i="1"/>
  <c r="P2836" i="1"/>
  <c r="P577" i="1"/>
  <c r="P2278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1521" i="1"/>
  <c r="P2718" i="1"/>
  <c r="P3442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2160" i="1"/>
  <c r="P33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2884" i="1"/>
  <c r="P3701" i="1"/>
  <c r="P3158" i="1"/>
  <c r="P3212" i="1"/>
  <c r="P1377" i="1"/>
  <c r="P3436" i="1"/>
  <c r="P1636" i="1"/>
  <c r="P2069" i="1"/>
  <c r="P310" i="1"/>
  <c r="P3696" i="1"/>
  <c r="P3831" i="1"/>
  <c r="P3728" i="1"/>
  <c r="P1277" i="1"/>
  <c r="P436" i="1"/>
  <c r="P1388" i="1"/>
  <c r="P1681" i="1"/>
  <c r="P1868" i="1"/>
  <c r="P2573" i="1"/>
  <c r="P3002" i="1"/>
  <c r="P3089" i="1"/>
  <c r="P3615" i="1"/>
  <c r="P3901" i="1"/>
  <c r="P4023" i="1"/>
  <c r="P4027" i="1"/>
  <c r="P2491" i="1"/>
  <c r="P71" i="1"/>
  <c r="P3684" i="1"/>
  <c r="P1727" i="1"/>
  <c r="P1405" i="1"/>
  <c r="P3683" i="1"/>
  <c r="P2089" i="1"/>
  <c r="P2453" i="1"/>
  <c r="P3679" i="1"/>
  <c r="P3978" i="1"/>
  <c r="P3319" i="1"/>
  <c r="P3393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1230" i="1"/>
  <c r="P2322" i="1"/>
  <c r="P1034" i="1"/>
  <c r="P2535" i="1"/>
  <c r="P3313" i="1"/>
  <c r="P3272" i="1"/>
  <c r="P3314" i="1"/>
  <c r="P3736" i="1"/>
  <c r="P2607" i="1"/>
  <c r="P2670" i="1"/>
  <c r="P3270" i="1"/>
  <c r="P3655" i="1"/>
  <c r="P730" i="1"/>
  <c r="P2964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90" i="1"/>
  <c r="P106" i="1"/>
  <c r="P935" i="1"/>
  <c r="P950" i="1"/>
  <c r="P1490" i="1"/>
  <c r="P1550" i="1"/>
  <c r="P2364" i="1"/>
  <c r="P2569" i="1"/>
  <c r="P2857" i="1"/>
  <c r="P4041" i="1"/>
  <c r="P1354" i="1"/>
  <c r="P14" i="1"/>
  <c r="P790" i="1"/>
  <c r="P2311" i="1"/>
  <c r="P3241" i="1"/>
  <c r="P3443" i="1"/>
  <c r="P3305" i="1"/>
  <c r="P4000" i="1"/>
  <c r="P3228" i="1"/>
  <c r="P37" i="1"/>
  <c r="P2543" i="1"/>
  <c r="P1749" i="1"/>
  <c r="P3601" i="1"/>
  <c r="P1351" i="1"/>
  <c r="P1240" i="1"/>
  <c r="P854" i="1"/>
  <c r="P338" i="1"/>
  <c r="P2175" i="1"/>
  <c r="P3548" i="1"/>
  <c r="P968" i="1"/>
  <c r="P3688" i="1"/>
  <c r="P1823" i="1"/>
  <c r="P3566" i="1"/>
  <c r="P1783" i="1"/>
  <c r="P3760" i="1"/>
  <c r="P769" i="1"/>
  <c r="P4034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1769" i="1"/>
  <c r="P2976" i="1"/>
  <c r="P3410" i="1"/>
  <c r="P2096" i="1"/>
  <c r="P3584" i="1"/>
  <c r="P386" i="1"/>
  <c r="P1202" i="1"/>
  <c r="P952" i="1"/>
  <c r="P2614" i="1"/>
  <c r="P3570" i="1"/>
  <c r="P345" i="1"/>
  <c r="P1514" i="1"/>
  <c r="P1620" i="1"/>
  <c r="P807" i="1"/>
  <c r="P812" i="1"/>
  <c r="P1855" i="1"/>
  <c r="P868" i="1"/>
  <c r="P3111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2092" i="1"/>
  <c r="P3254" i="1"/>
  <c r="P504" i="1"/>
  <c r="P3233" i="1"/>
  <c r="P3836" i="1"/>
  <c r="P1028" i="1"/>
  <c r="P753" i="1"/>
  <c r="P767" i="1"/>
  <c r="P3691" i="1"/>
  <c r="P1896" i="1"/>
  <c r="P3926" i="1"/>
  <c r="P3467" i="1"/>
  <c r="P948" i="1"/>
  <c r="P3303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100" i="1"/>
  <c r="P739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930" i="1"/>
  <c r="P4046" i="1"/>
  <c r="P1951" i="1"/>
  <c r="P3555" i="1"/>
  <c r="P21" i="1"/>
  <c r="P3622" i="1"/>
  <c r="P3845" i="1"/>
  <c r="P171" i="1"/>
  <c r="P2315" i="1"/>
  <c r="P2628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101" i="1"/>
  <c r="P3356" i="1"/>
  <c r="P3574" i="1"/>
  <c r="P3766" i="1"/>
  <c r="P3762" i="1"/>
  <c r="P482" i="1"/>
  <c r="P1796" i="1"/>
  <c r="P1203" i="1"/>
  <c r="P3301" i="1"/>
  <c r="P3487" i="1"/>
  <c r="P687" i="1"/>
  <c r="P1766" i="1"/>
  <c r="P2012" i="1"/>
  <c r="P3541" i="1"/>
  <c r="P276" i="1"/>
  <c r="P1529" i="1"/>
  <c r="P407" i="1"/>
  <c r="P3568" i="1"/>
  <c r="P286" i="1"/>
  <c r="P3802" i="1"/>
  <c r="P3466" i="1"/>
  <c r="P925" i="1"/>
  <c r="P1012" i="1"/>
  <c r="P1737" i="1"/>
  <c r="P2751" i="1"/>
  <c r="P3516" i="1"/>
  <c r="P4055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1701" i="1"/>
  <c r="P1923" i="1"/>
  <c r="P2350" i="1"/>
  <c r="P3009" i="1"/>
  <c r="P1532" i="1"/>
  <c r="P2713" i="1"/>
  <c r="P843" i="1"/>
  <c r="P1396" i="1"/>
  <c r="P2244" i="1"/>
  <c r="P3710" i="1"/>
  <c r="P2292" i="1"/>
  <c r="P502" i="1"/>
  <c r="P1671" i="1"/>
  <c r="P3133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597" i="1"/>
  <c r="P1021" i="1"/>
  <c r="P3479" i="1"/>
  <c r="P754" i="1"/>
  <c r="P3269" i="1"/>
  <c r="P1828" i="1"/>
  <c r="P2983" i="1"/>
  <c r="P99" i="1"/>
  <c r="P3957" i="1"/>
  <c r="P2280" i="1"/>
  <c r="P3197" i="1"/>
  <c r="P83" i="1"/>
  <c r="P1280" i="1"/>
  <c r="P573" i="1"/>
  <c r="P1050" i="1"/>
  <c r="P2781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516" i="1"/>
  <c r="P2761" i="1"/>
  <c r="P3079" i="1"/>
  <c r="P4019" i="1"/>
  <c r="P3227" i="1"/>
  <c r="P991" i="1"/>
  <c r="P3612" i="1"/>
  <c r="P3434" i="1"/>
  <c r="P1298" i="1"/>
  <c r="P3345" i="1"/>
  <c r="P3027" i="1"/>
  <c r="P2898" i="1"/>
  <c r="P430" i="1"/>
  <c r="P2404" i="1"/>
  <c r="P3151" i="1"/>
  <c r="P3478" i="1"/>
  <c r="P1886" i="1"/>
  <c r="P1192" i="1"/>
  <c r="P3718" i="1"/>
  <c r="P3044" i="1"/>
  <c r="P433" i="1"/>
  <c r="P3484" i="1"/>
  <c r="P1655" i="1"/>
  <c r="P3259" i="1"/>
  <c r="P960" i="1"/>
  <c r="P1336" i="1"/>
  <c r="P824" i="1"/>
  <c r="P3476" i="1"/>
  <c r="E2" i="6" s="1"/>
  <c r="P307" i="1"/>
  <c r="P1403" i="1"/>
  <c r="P3033" i="1"/>
  <c r="P3429" i="1"/>
  <c r="P3495" i="1"/>
  <c r="P1763" i="1"/>
  <c r="P2466" i="1"/>
  <c r="P3733" i="1"/>
  <c r="P726" i="1"/>
  <c r="P2922" i="1"/>
  <c r="P2493" i="1"/>
  <c r="P3028" i="1"/>
  <c r="P2103" i="1"/>
  <c r="P761" i="1"/>
  <c r="P975" i="1"/>
  <c r="P1952" i="1"/>
  <c r="P2107" i="1"/>
  <c r="P2222" i="1"/>
  <c r="P2147" i="1"/>
  <c r="P24" i="1"/>
  <c r="P1580" i="1"/>
  <c r="P1785" i="1"/>
  <c r="P2803" i="1"/>
  <c r="P485" i="1"/>
  <c r="P3388" i="1"/>
  <c r="P3450" i="1"/>
  <c r="P2067" i="1"/>
  <c r="P2308" i="1"/>
  <c r="P1852" i="1"/>
  <c r="P3667" i="1"/>
  <c r="P4030" i="1"/>
  <c r="P3459" i="1"/>
  <c r="P2289" i="1"/>
  <c r="P2142" i="1"/>
  <c r="P3170" i="1"/>
  <c r="P1843" i="1"/>
  <c r="P3034" i="1"/>
  <c r="P3900" i="1"/>
  <c r="P2249" i="1"/>
  <c r="P3016" i="1"/>
  <c r="P2963" i="1"/>
  <c r="P1262" i="1"/>
  <c r="P1887" i="1"/>
  <c r="P3023" i="1"/>
  <c r="P936" i="1"/>
  <c r="P2826" i="1"/>
  <c r="P2119" i="1"/>
  <c r="P958" i="1"/>
  <c r="P1902" i="1"/>
  <c r="P98" i="1"/>
  <c r="P1035" i="1"/>
  <c r="P3809" i="1"/>
  <c r="P2714" i="1"/>
  <c r="P642" i="1"/>
  <c r="P863" i="1"/>
  <c r="P3949" i="1"/>
  <c r="P3234" i="1"/>
  <c r="P2283" i="1"/>
  <c r="P2869" i="1"/>
  <c r="P3471" i="1"/>
  <c r="P2821" i="1"/>
  <c r="P2487" i="1"/>
  <c r="P906" i="1"/>
  <c r="P1159" i="1"/>
  <c r="P2413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2271" i="1"/>
  <c r="P36" i="1"/>
  <c r="P177" i="1"/>
  <c r="P320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1458" i="1"/>
  <c r="P1603" i="1"/>
  <c r="P326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448" i="1"/>
  <c r="P2792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29" i="1"/>
  <c r="P1064" i="1"/>
  <c r="P2755" i="1"/>
  <c r="P2081" i="1"/>
  <c r="P2812" i="1"/>
  <c r="P3764" i="1"/>
  <c r="P3563" i="1"/>
  <c r="P246" i="1"/>
  <c r="P2330" i="1"/>
  <c r="P3803" i="1"/>
  <c r="P1837" i="1"/>
  <c r="P3896" i="1"/>
  <c r="P3904" i="1"/>
  <c r="P2219" i="1"/>
  <c r="P3492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1176" i="1"/>
  <c r="P2294" i="1"/>
  <c r="P3428" i="1"/>
  <c r="P879" i="1"/>
  <c r="P2038" i="1"/>
  <c r="P200" i="1"/>
  <c r="P3249" i="1"/>
  <c r="P3415" i="1"/>
  <c r="P3867" i="1"/>
  <c r="P3302" i="1"/>
  <c r="P2486" i="1"/>
  <c r="P2886" i="1"/>
  <c r="P388" i="1"/>
  <c r="P800" i="1"/>
  <c r="P2090" i="1"/>
  <c r="P143" i="1"/>
  <c r="P2304" i="1"/>
  <c r="P1246" i="1"/>
  <c r="P3542" i="1"/>
  <c r="P2287" i="1"/>
  <c r="P1278" i="1"/>
  <c r="P3666" i="1"/>
  <c r="P934" i="1"/>
  <c r="P1030" i="1"/>
  <c r="P3298" i="1"/>
  <c r="P2778" i="1"/>
  <c r="P2642" i="1"/>
  <c r="P1630" i="1"/>
  <c r="P3225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1138" i="1"/>
  <c r="P2145" i="1"/>
  <c r="P3740" i="1"/>
  <c r="P3922" i="1"/>
  <c r="P1667" i="1"/>
  <c r="P1787" i="1"/>
  <c r="P3331" i="1"/>
  <c r="E5" i="6" s="1"/>
  <c r="P353" i="1"/>
  <c r="P3605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1148" i="1"/>
  <c r="P2184" i="1"/>
  <c r="P3366" i="1"/>
  <c r="P2630" i="1"/>
  <c r="P2838" i="1"/>
  <c r="P2190" i="1"/>
  <c r="P1227" i="1"/>
  <c r="P2681" i="1"/>
  <c r="P2798" i="1"/>
  <c r="P3899" i="1"/>
  <c r="P969" i="1"/>
  <c r="P107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164" i="1"/>
  <c r="P3539" i="1"/>
  <c r="P1090" i="1"/>
  <c r="P3813" i="1"/>
  <c r="P3446" i="1"/>
  <c r="P1478" i="1"/>
  <c r="P3448" i="1"/>
  <c r="P2817" i="1"/>
  <c r="P3705" i="1"/>
  <c r="P3561" i="1"/>
  <c r="P2053" i="1"/>
  <c r="P1376" i="1"/>
  <c r="P62" i="1"/>
  <c r="P1032" i="1"/>
  <c r="P385" i="1"/>
  <c r="P1898" i="1"/>
  <c r="P2923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864" i="1"/>
  <c r="P1565" i="1"/>
  <c r="P3898" i="1"/>
  <c r="P1760" i="1"/>
  <c r="P1393" i="1"/>
  <c r="P756" i="1"/>
  <c r="P2210" i="1"/>
  <c r="P3534" i="1"/>
  <c r="P1888" i="1"/>
  <c r="P1811" i="1"/>
  <c r="P2207" i="1"/>
  <c r="P1305" i="1"/>
  <c r="P1816" i="1"/>
  <c r="P2748" i="1"/>
  <c r="P1625" i="1"/>
  <c r="P1827" i="1"/>
  <c r="P1152" i="1"/>
  <c r="P1835" i="1"/>
  <c r="P3090" i="1"/>
  <c r="P3966" i="1"/>
  <c r="P2321" i="1"/>
  <c r="P4057" i="1"/>
  <c r="P19" i="1"/>
  <c r="P3687" i="1"/>
  <c r="P2967" i="1"/>
  <c r="P965" i="1"/>
  <c r="P794" i="1"/>
  <c r="P1882" i="1"/>
  <c r="P374" i="1"/>
  <c r="P2257" i="1"/>
  <c r="P3155" i="1"/>
  <c r="P944" i="1"/>
  <c r="P2055" i="1"/>
  <c r="P1884" i="1"/>
  <c r="P851" i="1"/>
  <c r="P3769" i="1"/>
  <c r="P40" i="1"/>
  <c r="P917" i="1"/>
  <c r="P1574" i="1"/>
  <c r="P2930" i="1"/>
  <c r="P3187" i="1"/>
  <c r="P3205" i="1"/>
  <c r="P3394" i="1"/>
  <c r="P3472" i="1"/>
  <c r="P3810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061" i="1"/>
  <c r="P3969" i="1"/>
  <c r="P1922" i="1"/>
  <c r="P2314" i="1"/>
  <c r="P3552" i="1"/>
  <c r="P3821" i="1"/>
  <c r="P539" i="1"/>
  <c r="P3099" i="1"/>
  <c r="P2333" i="1"/>
  <c r="P101" i="1"/>
  <c r="P426" i="1"/>
  <c r="P1602" i="1"/>
  <c r="P3600" i="1"/>
  <c r="P354" i="1"/>
  <c r="P1346" i="1"/>
  <c r="P2723" i="1"/>
  <c r="P802" i="1"/>
  <c r="P2213" i="1"/>
  <c r="P3293" i="1"/>
  <c r="P3700" i="1"/>
  <c r="P2744" i="1"/>
  <c r="P1860" i="1"/>
  <c r="P3580" i="1"/>
  <c r="P2458" i="1"/>
  <c r="P1071" i="1"/>
  <c r="P2839" i="1"/>
  <c r="P1496" i="1"/>
  <c r="P268" i="1"/>
  <c r="P1677" i="1"/>
  <c r="P380" i="1"/>
  <c r="P2180" i="1"/>
  <c r="P3430" i="1"/>
  <c r="P3485" i="1"/>
  <c r="P81" i="1"/>
  <c r="P3500" i="1"/>
  <c r="P1361" i="1"/>
  <c r="P2503" i="1"/>
  <c r="P2317" i="1"/>
  <c r="P2194" i="1"/>
  <c r="P3185" i="1"/>
  <c r="P3960" i="1"/>
  <c r="P2290" i="1"/>
  <c r="P2484" i="1"/>
  <c r="P84" i="1"/>
  <c r="P454" i="1"/>
  <c r="P895" i="1"/>
  <c r="P905" i="1"/>
  <c r="P1017" i="1"/>
  <c r="P1234" i="1"/>
  <c r="P1365" i="1"/>
  <c r="P1597" i="1"/>
  <c r="P3837" i="1"/>
  <c r="P3920" i="1"/>
  <c r="P4039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2489" i="1"/>
  <c r="P3627" i="1"/>
  <c r="P2646" i="1"/>
  <c r="P2636" i="1"/>
  <c r="P107" i="1"/>
  <c r="P3543" i="1"/>
  <c r="P3603" i="1"/>
  <c r="P818" i="1"/>
  <c r="P2754" i="1"/>
  <c r="P521" i="1"/>
  <c r="P1674" i="1"/>
  <c r="P763" i="1"/>
  <c r="P1036" i="1"/>
  <c r="P648" i="1"/>
  <c r="P2204" i="1"/>
  <c r="P740" i="1"/>
  <c r="P1615" i="1"/>
  <c r="P664" i="1"/>
  <c r="P776" i="1"/>
  <c r="P951" i="1"/>
  <c r="P2760" i="1"/>
  <c r="P3948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1438" i="1"/>
  <c r="P3161" i="1"/>
  <c r="P473" i="1"/>
  <c r="P1475" i="1"/>
  <c r="P575" i="1"/>
  <c r="P3773" i="1"/>
  <c r="P148" i="1"/>
  <c r="P3374" i="1"/>
  <c r="P4048" i="1"/>
  <c r="P3536" i="1"/>
  <c r="P3909" i="1"/>
  <c r="P3273" i="1"/>
  <c r="P1260" i="1"/>
  <c r="P3582" i="1"/>
  <c r="P2746" i="1"/>
  <c r="P2492" i="1"/>
  <c r="P624" i="1"/>
  <c r="P1190" i="1"/>
  <c r="P3419" i="1"/>
  <c r="P3193" i="1"/>
  <c r="P1081" i="1"/>
  <c r="P2316" i="1"/>
  <c r="P3754" i="1"/>
  <c r="P2473" i="1"/>
  <c r="P2938" i="1"/>
  <c r="P1851" i="1"/>
  <c r="P1814" i="1"/>
  <c r="P3166" i="1"/>
  <c r="P147" i="1"/>
  <c r="P3988" i="1"/>
  <c r="P1151" i="1"/>
  <c r="P1720" i="1"/>
  <c r="P2384" i="1"/>
  <c r="P2512" i="1"/>
  <c r="P3054" i="1"/>
  <c r="P3739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200" i="1"/>
  <c r="P3531" i="1"/>
  <c r="P846" i="1"/>
  <c r="P308" i="1"/>
  <c r="P830" i="1"/>
  <c r="P3223" i="1"/>
  <c r="E6" i="6" s="1"/>
  <c r="P2907" i="1"/>
  <c r="P729" i="1"/>
  <c r="P2797" i="1"/>
  <c r="P2800" i="1"/>
  <c r="P2939" i="1"/>
  <c r="P1120" i="1"/>
  <c r="P2045" i="1"/>
  <c r="P3183" i="1"/>
  <c r="P1680" i="1"/>
  <c r="P1025" i="1"/>
  <c r="P1924" i="1"/>
  <c r="P1291" i="1"/>
  <c r="P3395" i="1"/>
  <c r="P3620" i="1"/>
  <c r="E3" i="6" s="1"/>
  <c r="P2062" i="1"/>
  <c r="P1294" i="1"/>
  <c r="P3503" i="1"/>
  <c r="P2193" i="1"/>
  <c r="P2873" i="1"/>
  <c r="P155" i="1"/>
  <c r="P1942" i="1"/>
  <c r="P424" i="1"/>
  <c r="P1773" i="1"/>
  <c r="P3323" i="1"/>
  <c r="P3355" i="1"/>
  <c r="P2104" i="1"/>
  <c r="P1840" i="1"/>
  <c r="P3473" i="1"/>
  <c r="P1040" i="1"/>
  <c r="P2747" i="1"/>
  <c r="P887" i="1"/>
  <c r="P2511" i="1"/>
  <c r="P2990" i="1"/>
  <c r="P3581" i="1"/>
  <c r="P4061" i="1"/>
  <c r="P2163" i="1"/>
  <c r="P2116" i="1"/>
  <c r="P2561" i="1"/>
  <c r="P1899" i="1"/>
  <c r="P2621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1068" i="1"/>
  <c r="P2457" i="1"/>
  <c r="P2703" i="1"/>
  <c r="P1905" i="1"/>
  <c r="P2295" i="1"/>
  <c r="P1719" i="1"/>
  <c r="P847" i="1"/>
  <c r="P565" i="1"/>
  <c r="P777" i="1"/>
  <c r="P1712" i="1"/>
  <c r="P2085" i="1"/>
  <c r="P3984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1185" i="1"/>
  <c r="P3583" i="1"/>
  <c r="P4022" i="1"/>
  <c r="P2172" i="1"/>
  <c r="P3039" i="1"/>
  <c r="P959" i="1"/>
  <c r="P1047" i="1"/>
  <c r="P2208" i="1"/>
  <c r="P1470" i="1"/>
  <c r="P4071" i="1"/>
  <c r="P759" i="1"/>
  <c r="P3180" i="1"/>
  <c r="E4" i="6" s="1"/>
  <c r="P4050" i="1"/>
  <c r="P3335" i="1"/>
  <c r="P1872" i="1"/>
  <c r="P2251" i="1"/>
  <c r="P199" i="1"/>
  <c r="P3734" i="1"/>
  <c r="P1885" i="1"/>
  <c r="P907" i="1"/>
  <c r="P172" i="1"/>
  <c r="P831" i="1"/>
  <c r="P874" i="1"/>
  <c r="P880" i="1"/>
  <c r="P4020" i="1"/>
  <c r="P3931" i="1"/>
  <c r="P4003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1266" i="1"/>
  <c r="P262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892" i="1"/>
  <c r="P1140" i="1"/>
  <c r="P3444" i="1"/>
  <c r="P1788" i="1"/>
  <c r="P3157" i="1"/>
  <c r="P666" i="1"/>
  <c r="P787" i="1"/>
  <c r="P821" i="1"/>
  <c r="P1024" i="1"/>
  <c r="P1584" i="1"/>
  <c r="P2465" i="1"/>
  <c r="P1481" i="1"/>
  <c r="P3540" i="1"/>
  <c r="P3586" i="1"/>
  <c r="P3711" i="1"/>
  <c r="P182" i="1"/>
  <c r="P3373" i="1"/>
  <c r="P3496" i="1"/>
  <c r="P3695" i="1"/>
  <c r="P4029" i="1"/>
  <c r="P78" i="1"/>
  <c r="P3607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1310" i="1"/>
  <c r="P2856" i="1"/>
  <c r="P3464" i="1"/>
  <c r="P3369" i="1"/>
  <c r="P1921" i="1"/>
  <c r="P3610" i="1"/>
  <c r="P2167" i="1"/>
  <c r="P2559" i="1"/>
  <c r="P3296" i="1"/>
  <c r="P2862" i="1"/>
  <c r="P2572" i="1"/>
  <c r="P2770" i="1"/>
  <c r="P3411" i="1"/>
  <c r="P2894" i="1"/>
  <c r="P3652" i="1"/>
  <c r="P1978" i="1"/>
  <c r="P888" i="1"/>
  <c r="P526" i="1"/>
  <c r="P1008" i="1"/>
  <c r="P1045" i="1"/>
  <c r="P3998" i="1"/>
  <c r="P1480" i="1"/>
  <c r="P3257" i="1"/>
  <c r="P4083" i="1"/>
  <c r="P2590" i="1"/>
  <c r="P3976" i="1"/>
  <c r="P3316" i="1"/>
  <c r="P3138" i="1"/>
  <c r="P2141" i="1"/>
  <c r="P2471" i="1"/>
  <c r="P2881" i="1"/>
  <c r="P3396" i="1"/>
  <c r="P3609" i="1"/>
  <c r="P3791" i="1"/>
  <c r="P1464" i="1"/>
  <c r="P312" i="1"/>
  <c r="P893" i="1"/>
  <c r="P1920" i="1"/>
  <c r="P3579" i="1"/>
  <c r="P2464" i="1"/>
  <c r="P117" i="1"/>
  <c r="P820" i="1"/>
  <c r="P2472" i="1"/>
  <c r="P1363" i="1"/>
  <c r="P292" i="1"/>
  <c r="P878" i="1"/>
  <c r="P1901" i="1"/>
  <c r="P2823" i="1"/>
  <c r="P848" i="1"/>
  <c r="P3163" i="1"/>
  <c r="P3422" i="1"/>
  <c r="P2123" i="1"/>
  <c r="P1551" i="1"/>
  <c r="P3407" i="1"/>
  <c r="P474" i="1"/>
  <c r="P3380" i="1"/>
  <c r="P829" i="1"/>
  <c r="P1722" i="1"/>
  <c r="P55" i="1"/>
  <c r="P2264" i="1"/>
  <c r="P153" i="1"/>
  <c r="P1314" i="1"/>
  <c r="P2106" i="1"/>
  <c r="P2309" i="1"/>
  <c r="P105" i="1"/>
  <c r="P897" i="1"/>
  <c r="P1662" i="1"/>
  <c r="P2494" i="1"/>
  <c r="P3338" i="1"/>
  <c r="P1296" i="1"/>
  <c r="P814" i="1"/>
  <c r="P2619" i="1"/>
  <c r="P2627" i="1"/>
  <c r="P2469" i="1"/>
  <c r="P563" i="1"/>
  <c r="P1419" i="1"/>
  <c r="P1579" i="1"/>
  <c r="P2357" i="1"/>
  <c r="P2683" i="1"/>
  <c r="P3455" i="1"/>
  <c r="P3828" i="1"/>
  <c r="P4049" i="1"/>
  <c r="P4072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1793" i="1"/>
  <c r="P3980" i="1"/>
  <c r="P2863" i="1"/>
  <c r="P3297" i="1"/>
  <c r="P3291" i="1"/>
  <c r="P2139" i="1"/>
  <c r="P2624" i="1"/>
  <c r="P2488" i="1"/>
  <c r="P1648" i="1"/>
  <c r="P3569" i="1"/>
  <c r="P970" i="1"/>
  <c r="P1324" i="1"/>
  <c r="P3974" i="1"/>
  <c r="P2900" i="1"/>
  <c r="P1548" i="1"/>
  <c r="P1894" i="1"/>
  <c r="P2467" i="1"/>
  <c r="P714" i="1"/>
  <c r="P1673" i="1"/>
  <c r="P2217" i="1"/>
  <c r="P3720" i="1"/>
  <c r="P548" i="1"/>
  <c r="P693" i="1"/>
  <c r="P1997" i="1"/>
  <c r="P2887" i="1"/>
  <c r="P3665" i="1"/>
  <c r="P179" i="1"/>
  <c r="P2966" i="1"/>
  <c r="P3325" i="1"/>
  <c r="P3843" i="1"/>
  <c r="P1743" i="1"/>
  <c r="P3742" i="1"/>
  <c r="P3065" i="1"/>
  <c r="P186" i="1"/>
  <c r="P472" i="1"/>
  <c r="P1705" i="1"/>
  <c r="P2582" i="1"/>
  <c r="P4093" i="1"/>
  <c r="P2326" i="1"/>
  <c r="P3757" i="1"/>
  <c r="P1129" i="1"/>
  <c r="P2231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1150" i="1"/>
  <c r="P2858" i="1"/>
  <c r="P3961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157" i="1"/>
  <c r="P1562" i="1"/>
  <c r="P2502" i="1"/>
  <c r="P603" i="1"/>
  <c r="P2850" i="1"/>
  <c r="P3677" i="1"/>
  <c r="P2996" i="1"/>
  <c r="P1145" i="1"/>
  <c r="P1112" i="1"/>
  <c r="P1472" i="1"/>
  <c r="P1925" i="1"/>
  <c r="P3137" i="1"/>
  <c r="P2558" i="1"/>
  <c r="P3332" i="1"/>
  <c r="P2581" i="1"/>
  <c r="P2126" i="1"/>
  <c r="P2157" i="1"/>
  <c r="P3992" i="1"/>
  <c r="P3560" i="1"/>
  <c r="P4104" i="1"/>
  <c r="P2660" i="1"/>
  <c r="P3207" i="1"/>
  <c r="P860" i="1"/>
  <c r="P3973" i="1"/>
  <c r="P2218" i="1"/>
  <c r="P3589" i="1"/>
  <c r="P457" i="1"/>
  <c r="P720" i="1"/>
  <c r="P867" i="1"/>
  <c r="P2169" i="1"/>
  <c r="P2438" i="1"/>
  <c r="P2868" i="1"/>
  <c r="P3968" i="1"/>
  <c r="P2403" i="1"/>
  <c r="P3417" i="1"/>
  <c r="P2238" i="1"/>
  <c r="P2741" i="1"/>
  <c r="P1023" i="1"/>
  <c r="P1738" i="1"/>
  <c r="P97" i="1"/>
  <c r="P2603" i="1"/>
  <c r="P2171" i="1"/>
  <c r="P926" i="1"/>
  <c r="P17" i="1"/>
  <c r="P2137" i="1"/>
  <c r="P96" i="1"/>
  <c r="P3842" i="1"/>
  <c r="P2737" i="1"/>
  <c r="P884" i="1"/>
  <c r="P2629" i="1"/>
  <c r="P2232" i="1"/>
  <c r="P3822" i="1"/>
  <c r="P881" i="1"/>
  <c r="P1391" i="1"/>
  <c r="P2258" i="1"/>
  <c r="P1041" i="1"/>
  <c r="P2134" i="1"/>
  <c r="P1711" i="1"/>
  <c r="P1909" i="1"/>
  <c r="P2132" i="1"/>
  <c r="P2324" i="1"/>
  <c r="P2235" i="1"/>
  <c r="P1382" i="1"/>
  <c r="P70" i="1"/>
  <c r="P3565" i="1"/>
  <c r="P3072" i="1"/>
  <c r="P2918" i="1"/>
  <c r="P450" i="1"/>
  <c r="P555" i="1"/>
  <c r="P1596" i="1"/>
  <c r="P2372" i="1"/>
  <c r="P2077" i="1"/>
  <c r="P699" i="1"/>
  <c r="P458" i="1"/>
  <c r="P157" i="1"/>
  <c r="P3071" i="1"/>
  <c r="P2837" i="1"/>
  <c r="P367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2906" i="1"/>
  <c r="P3136" i="1"/>
  <c r="P933" i="1"/>
  <c r="P1084" i="1"/>
  <c r="P3085" i="1"/>
  <c r="P1082" i="1"/>
  <c r="P4075" i="1"/>
  <c r="P2382" i="1"/>
  <c r="P2864" i="1"/>
  <c r="P3642" i="1"/>
  <c r="P3981" i="1"/>
  <c r="P3590" i="1"/>
  <c r="P2742" i="1"/>
  <c r="P865" i="1"/>
  <c r="P890" i="1"/>
  <c r="P1688" i="1"/>
  <c r="P1875" i="1"/>
  <c r="P2601" i="1"/>
  <c r="P3311" i="1"/>
  <c r="P2158" i="1"/>
  <c r="P1118" i="1"/>
  <c r="P3285" i="1"/>
  <c r="P735" i="1"/>
  <c r="P1104" i="1"/>
  <c r="P2650" i="1"/>
  <c r="P3461" i="1"/>
  <c r="P1164" i="1"/>
  <c r="P1483" i="1"/>
  <c r="P2693" i="1"/>
  <c r="P2702" i="1"/>
  <c r="P3794" i="1"/>
  <c r="P3889" i="1"/>
  <c r="P3997" i="1"/>
  <c r="P2757" i="1"/>
  <c r="P467" i="1"/>
  <c r="P3619" i="1"/>
  <c r="P1402" i="1"/>
  <c r="P2504" i="1"/>
  <c r="P1877" i="1"/>
  <c r="P1918" i="1"/>
  <c r="P2405" i="1"/>
  <c r="P460" i="1"/>
  <c r="P516" i="1"/>
  <c r="P3088" i="1"/>
  <c r="P4105" i="1"/>
  <c r="P428" i="1"/>
  <c r="P595" i="1"/>
  <c r="P456" i="1"/>
  <c r="P607" i="1"/>
  <c r="P1874" i="1"/>
  <c r="P2521" i="1"/>
  <c r="P3431" i="1"/>
  <c r="P3910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2695" i="1"/>
  <c r="P2866" i="1"/>
  <c r="P3055" i="1"/>
  <c r="P3873" i="1"/>
  <c r="P684" i="1"/>
  <c r="P1117" i="1"/>
  <c r="P2750" i="1"/>
  <c r="P3891" i="1"/>
  <c r="P2700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3122" i="1"/>
  <c r="P1074" i="1"/>
  <c r="P1987" i="1"/>
  <c r="P3194" i="1"/>
  <c r="P505" i="1"/>
  <c r="P1661" i="1"/>
  <c r="P462" i="1"/>
  <c r="P1093" i="1"/>
  <c r="P2154" i="1"/>
  <c r="P2895" i="1"/>
  <c r="P2951" i="1"/>
  <c r="P3203" i="1"/>
  <c r="P3929" i="1"/>
  <c r="P1770" i="1"/>
  <c r="P872" i="1"/>
  <c r="P2599" i="1"/>
  <c r="P1410" i="1"/>
  <c r="P2649" i="1"/>
  <c r="P2685" i="1"/>
  <c r="P3510" i="1"/>
  <c r="P2138" i="1"/>
  <c r="P425" i="1"/>
  <c r="P127" i="1"/>
  <c r="P1160" i="1"/>
  <c r="P1560" i="1"/>
  <c r="P1721" i="1"/>
  <c r="P2256" i="1"/>
  <c r="P3399" i="1"/>
  <c r="P1801" i="1"/>
  <c r="P3989" i="1"/>
  <c r="P2327" i="1"/>
  <c r="P3662" i="1"/>
  <c r="P2769" i="1"/>
  <c r="P1070" i="1"/>
  <c r="P2766" i="1"/>
  <c r="P3962" i="1"/>
  <c r="P2140" i="1"/>
  <c r="P4092" i="1"/>
  <c r="P663" i="1"/>
  <c r="P1095" i="1"/>
  <c r="P2060" i="1"/>
  <c r="P902" i="1"/>
  <c r="P1131" i="1"/>
  <c r="P1184" i="1"/>
  <c r="P1907" i="1"/>
  <c r="P2432" i="1"/>
  <c r="P3963" i="1"/>
  <c r="P4043" i="1"/>
  <c r="P1119" i="1"/>
  <c r="P496" i="1"/>
  <c r="P3108" i="1"/>
  <c r="P4109" i="1"/>
  <c r="P3924" i="1"/>
  <c r="P2641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905" i="1"/>
  <c r="P3852" i="1"/>
  <c r="P3986" i="1"/>
  <c r="P4088" i="1"/>
  <c r="P451" i="1"/>
  <c r="P550" i="1"/>
  <c r="P875" i="1"/>
  <c r="P1080" i="1"/>
  <c r="P2763" i="1"/>
  <c r="P2825" i="1"/>
  <c r="P552" i="1"/>
  <c r="P1726" i="1"/>
  <c r="P2743" i="1"/>
  <c r="P2978" i="1"/>
  <c r="P551" i="1"/>
  <c r="P2155" i="1"/>
  <c r="P2656" i="1"/>
  <c r="P2921" i="1"/>
  <c r="P2133" i="1"/>
  <c r="P2415" i="1"/>
  <c r="P999" i="1"/>
  <c r="P2425" i="1"/>
  <c r="P3990" i="1"/>
  <c r="P676" i="1"/>
  <c r="P1088" i="1"/>
  <c r="P1409" i="1"/>
  <c r="P1437" i="1"/>
  <c r="P1757" i="1"/>
  <c r="P1812" i="1"/>
  <c r="P3644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169" i="1"/>
  <c r="P514" i="1"/>
  <c r="P1717" i="1"/>
  <c r="P3105" i="1"/>
  <c r="P3868" i="1"/>
  <c r="P3942" i="1"/>
  <c r="P3972" i="1"/>
  <c r="P2135" i="1"/>
  <c r="P2162" i="1"/>
  <c r="P2690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734" i="1"/>
  <c r="P422" i="1"/>
  <c r="P432" i="1"/>
  <c r="P4013" i="1"/>
  <c r="P2245" i="1"/>
  <c r="P159" i="1"/>
  <c r="P562" i="1"/>
  <c r="P638" i="1"/>
  <c r="P1904" i="1"/>
  <c r="P2662" i="1"/>
  <c r="P507" i="1"/>
  <c r="P1125" i="1"/>
  <c r="P1132" i="1"/>
  <c r="P1116" i="1"/>
  <c r="P3602" i="1"/>
  <c r="P427" i="1"/>
  <c r="P546" i="1"/>
  <c r="P598" i="1"/>
  <c r="P640" i="1"/>
  <c r="P1046" i="1"/>
  <c r="P1083" i="1"/>
  <c r="P1094" i="1"/>
  <c r="P1543" i="1"/>
  <c r="P1881" i="1"/>
  <c r="P2903" i="1"/>
  <c r="P3995" i="1"/>
  <c r="P983" i="1"/>
  <c r="P2950" i="1"/>
  <c r="P1413" i="1"/>
  <c r="P2877" i="1"/>
  <c r="P580" i="1"/>
  <c r="P637" i="1"/>
  <c r="P668" i="1"/>
  <c r="P780" i="1"/>
  <c r="P1867" i="1"/>
  <c r="P1917" i="1"/>
  <c r="P2362" i="1"/>
  <c r="P4008" i="1"/>
  <c r="P4074" i="1"/>
  <c r="P1813" i="1"/>
  <c r="P2396" i="1"/>
  <c r="P3807" i="1"/>
  <c r="P3906" i="1"/>
  <c r="P4084" i="1"/>
  <c r="P1183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2" i="15" l="1"/>
  <c r="F13" i="15"/>
  <c r="H13" i="15"/>
  <c r="G12" i="15"/>
  <c r="H5" i="15"/>
  <c r="G5" i="15"/>
  <c r="D14" i="15"/>
  <c r="C14" i="15"/>
  <c r="B14" i="15"/>
  <c r="E14" i="15" s="1"/>
</calcChain>
</file>

<file path=xl/sharedStrings.xml><?xml version="1.0" encoding="utf-8"?>
<sst xmlns="http://schemas.openxmlformats.org/spreadsheetml/2006/main" count="37720" uniqueCount="8419">
  <si>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</si>
  <si>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</si>
  <si>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</si>
  <si>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</si>
  <si>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</si>
  <si>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</si>
  <si>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</si>
  <si>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</si>
  <si>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</si>
  <si>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</si>
  <si>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</si>
  <si>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</si>
  <si>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</si>
  <si>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</si>
  <si>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</si>
  <si>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</si>
  <si>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</si>
  <si>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</si>
  <si>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</si>
  <si>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</si>
  <si>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</si>
  <si>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</si>
  <si>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</si>
  <si>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</si>
  <si>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</si>
  <si>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</si>
  <si>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</si>
  <si>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</si>
  <si>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</si>
  <si>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</si>
  <si>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</si>
  <si>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</si>
  <si>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</si>
  <si>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</si>
  <si>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</si>
  <si>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</si>
  <si>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</si>
  <si>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</si>
  <si>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</si>
  <si>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</si>
  <si>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</si>
  <si>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</si>
  <si>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</si>
  <si>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</si>
  <si>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</si>
  <si>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</si>
  <si>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</si>
  <si>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</si>
  <si>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</si>
  <si>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</si>
  <si>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</si>
  <si>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</si>
  <si>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</si>
  <si>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</si>
  <si>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</si>
  <si>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</si>
  <si>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</si>
  <si>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</si>
  <si>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</si>
  <si>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</si>
  <si>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</si>
  <si>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</si>
  <si>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</si>
  <si>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</si>
  <si>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</si>
  <si>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</si>
  <si>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</si>
  <si>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</si>
  <si>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</si>
  <si>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</si>
  <si>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</si>
  <si>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</si>
  <si>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</si>
  <si>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</si>
  <si>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</si>
  <si>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</si>
  <si>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</si>
  <si>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</si>
  <si>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</si>
  <si>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</si>
  <si>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</si>
  <si>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</si>
  <si>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</si>
  <si>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</si>
  <si>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</si>
  <si>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</si>
  <si>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</si>
  <si>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</si>
  <si>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</si>
  <si>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</si>
  <si>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</si>
  <si>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</si>
  <si>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</si>
  <si>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</si>
  <si>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</si>
  <si>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</si>
  <si>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</si>
  <si>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</si>
  <si>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</si>
  <si>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</si>
  <si>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</si>
  <si>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</si>
  <si>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</si>
  <si>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</si>
  <si>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</si>
  <si>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</si>
  <si>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</si>
  <si>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</si>
  <si>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</si>
  <si>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</si>
  <si>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</si>
  <si>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</si>
  <si>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</si>
  <si>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</si>
  <si>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</si>
  <si>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</si>
  <si>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</si>
  <si>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</si>
  <si>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</si>
  <si>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</si>
  <si>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</si>
  <si>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</si>
  <si>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</si>
  <si>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</si>
  <si>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</si>
  <si>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</si>
  <si>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</si>
  <si>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</si>
  <si>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</si>
  <si>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</si>
  <si>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</si>
  <si>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</si>
  <si>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</si>
  <si>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</si>
  <si>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</si>
  <si>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</si>
  <si>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</si>
  <si>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</si>
  <si>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</si>
  <si>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</si>
  <si>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</si>
  <si>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</si>
  <si>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</si>
  <si>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</si>
  <si>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</si>
  <si>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</si>
  <si>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</si>
  <si>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</si>
  <si>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</si>
  <si>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</si>
  <si>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</si>
  <si>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</si>
  <si>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</si>
  <si>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</si>
  <si>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</si>
  <si>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</si>
  <si>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</si>
  <si>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</si>
  <si>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</si>
  <si>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</si>
  <si>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</si>
  <si>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</si>
  <si>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</si>
  <si>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</si>
  <si>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</si>
  <si>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</si>
  <si>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</si>
  <si>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</si>
  <si>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</si>
  <si>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</si>
  <si>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</si>
  <si>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</si>
  <si>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</si>
  <si>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</si>
  <si>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</si>
  <si>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</si>
  <si>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</si>
  <si>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</si>
  <si>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</si>
  <si>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</si>
  <si>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</si>
  <si>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</si>
  <si>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</si>
  <si>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</si>
  <si>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</si>
  <si>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</si>
  <si>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</si>
  <si>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</si>
  <si>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</si>
  <si>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</si>
  <si>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</si>
  <si>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</si>
  <si>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</si>
  <si>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</si>
  <si>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</si>
  <si>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</si>
  <si>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</si>
  <si>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</si>
  <si>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</si>
  <si>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</si>
  <si>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</si>
  <si>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</si>
  <si>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</si>
  <si>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</si>
  <si>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</si>
  <si>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</si>
  <si>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</si>
  <si>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</si>
  <si>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</si>
  <si>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</si>
  <si>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</si>
  <si>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</si>
  <si>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</si>
  <si>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</si>
  <si>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</si>
  <si>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</si>
  <si>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</si>
  <si>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</si>
  <si>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</si>
  <si>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</si>
  <si>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</si>
  <si>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</si>
  <si>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</si>
  <si>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</si>
  <si>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</si>
  <si>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</si>
  <si>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</si>
  <si>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</si>
  <si>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</si>
  <si>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</si>
  <si>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</si>
  <si>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</si>
  <si>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</si>
  <si>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</si>
  <si>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</si>
  <si>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</si>
  <si>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</si>
  <si>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</si>
  <si>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</si>
  <si>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</si>
  <si>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</si>
  <si>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</si>
  <si>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</si>
  <si>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</si>
  <si>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</si>
  <si>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</si>
  <si>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</si>
  <si>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</si>
  <si>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</si>
  <si>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</si>
  <si>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</si>
  <si>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</si>
  <si>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</si>
  <si>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</si>
  <si>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</si>
  <si>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</si>
  <si>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</si>
  <si>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</si>
  <si>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</si>
  <si>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</si>
  <si>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</si>
  <si>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</si>
  <si>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</si>
  <si>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</si>
  <si>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</si>
  <si>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</si>
  <si>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</si>
  <si>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</si>
  <si>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</si>
  <si>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</si>
  <si>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</si>
  <si>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</si>
  <si>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</si>
  <si>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</si>
  <si>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</si>
  <si>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</si>
  <si>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</si>
  <si>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</si>
  <si>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</si>
  <si>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</si>
  <si>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</si>
  <si>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</si>
  <si>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</si>
  <si>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</si>
  <si>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</si>
  <si>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</si>
  <si>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</si>
  <si>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</si>
  <si>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</si>
  <si>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</si>
  <si>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</si>
  <si>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</si>
  <si>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</si>
  <si>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</si>
  <si>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</si>
  <si>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</si>
  <si>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</si>
  <si>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</si>
  <si>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</si>
  <si>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</si>
  <si>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</si>
  <si>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</si>
  <si>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</si>
  <si>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</si>
  <si>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</si>
  <si>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</si>
  <si>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</si>
  <si>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</si>
  <si>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</si>
  <si>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</si>
  <si>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</si>
  <si>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</si>
  <si>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</si>
  <si>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</si>
  <si>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</si>
  <si>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</si>
  <si>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</si>
  <si>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</si>
  <si>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</si>
  <si>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</si>
  <si>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</si>
  <si>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</si>
  <si>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</si>
  <si>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</si>
  <si>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</si>
  <si>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</si>
  <si>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</si>
  <si>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</si>
  <si>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</si>
  <si>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</si>
  <si>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</si>
  <si>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</si>
  <si>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</si>
  <si>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</si>
  <si>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</si>
  <si>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</si>
  <si>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</si>
  <si>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</si>
  <si>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</si>
  <si>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</si>
  <si>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</si>
  <si>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</si>
  <si>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</si>
  <si>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</si>
  <si>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</si>
  <si>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</si>
  <si>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</si>
  <si>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</si>
  <si>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</si>
  <si>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</si>
  <si>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</si>
  <si>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</si>
  <si>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</si>
  <si>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</si>
  <si>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</si>
  <si>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</si>
  <si>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</si>
  <si>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</si>
  <si>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</si>
  <si>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</si>
  <si>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</si>
  <si>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</si>
  <si>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</si>
  <si>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</si>
  <si>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</si>
  <si>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</si>
  <si>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</si>
  <si>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</si>
  <si>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</si>
  <si>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</si>
  <si>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</si>
  <si>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</si>
  <si>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</si>
  <si>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</si>
  <si>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</si>
  <si>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</si>
  <si>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</si>
  <si>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</si>
  <si>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</si>
  <si>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</si>
  <si>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</si>
  <si>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</si>
  <si>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</si>
  <si>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</si>
  <si>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</si>
  <si>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</si>
  <si>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</si>
  <si>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</si>
  <si>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</si>
  <si>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</si>
  <si>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</si>
  <si>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</si>
  <si>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</si>
  <si>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</si>
  <si>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</si>
  <si>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</si>
  <si>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</si>
  <si>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</si>
  <si>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</si>
  <si>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</si>
  <si>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</si>
  <si>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</si>
  <si>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</si>
  <si>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</si>
  <si>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</si>
  <si>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</si>
  <si>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</si>
  <si>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</si>
  <si>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</si>
  <si>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</si>
  <si>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</si>
  <si>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</si>
  <si>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</si>
  <si>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</si>
  <si>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</si>
  <si>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</si>
  <si>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</si>
  <si>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</si>
  <si>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</si>
  <si>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</si>
  <si>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</si>
  <si>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</si>
  <si>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</si>
  <si>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</si>
  <si>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</si>
  <si>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</si>
  <si>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</si>
  <si>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</si>
  <si>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</si>
  <si>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</si>
  <si>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</si>
  <si>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</si>
  <si>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</si>
  <si>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</si>
  <si>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</si>
  <si>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</si>
  <si>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</si>
  <si>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</si>
  <si>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</si>
  <si>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</si>
  <si>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</si>
  <si>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</si>
  <si>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</si>
  <si>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</si>
  <si>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</si>
  <si>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</si>
  <si>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</si>
  <si>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</si>
  <si>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</si>
  <si>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</si>
  <si>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</si>
  <si>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</si>
  <si>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</si>
  <si>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</si>
  <si>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</si>
  <si>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</si>
  <si>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</si>
  <si>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</si>
  <si>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</si>
  <si>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</si>
  <si>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</si>
  <si>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</si>
  <si>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</si>
  <si>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</si>
  <si>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</si>
  <si>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</si>
  <si>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</si>
  <si>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</si>
  <si>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</si>
  <si>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</si>
  <si>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</si>
  <si>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</si>
  <si>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</si>
  <si>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</si>
  <si>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</si>
  <si>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</si>
  <si>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</si>
  <si>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</si>
  <si>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</si>
  <si>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</si>
  <si>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</si>
  <si>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</si>
  <si>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</si>
  <si>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</si>
  <si>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</si>
  <si>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</si>
  <si>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</si>
  <si>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</si>
  <si>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</si>
  <si>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</si>
  <si>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</si>
  <si>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</si>
  <si>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</si>
  <si>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</si>
  <si>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</si>
  <si>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</si>
  <si>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</si>
  <si>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</si>
  <si>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</si>
  <si>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</si>
  <si>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</si>
  <si>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</si>
  <si>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</si>
  <si>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</si>
  <si>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</si>
  <si>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</si>
  <si>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</si>
  <si>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</si>
  <si>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</si>
  <si>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</si>
  <si>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</si>
  <si>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</si>
  <si>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</si>
  <si>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</si>
  <si>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</si>
  <si>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</si>
  <si>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</si>
  <si>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</si>
  <si>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</si>
  <si>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</si>
  <si>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</si>
  <si>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</si>
  <si>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</si>
  <si>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</si>
  <si>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</si>
  <si>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</si>
  <si>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</si>
  <si>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</si>
  <si>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</si>
  <si>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</si>
  <si>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</si>
  <si>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</si>
  <si>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</si>
  <si>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</si>
  <si>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</si>
  <si>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</si>
  <si>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</si>
  <si>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</si>
  <si>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</si>
  <si>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</si>
  <si>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</si>
  <si>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</si>
  <si>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</si>
  <si>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</si>
  <si>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</si>
  <si>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</si>
  <si>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</si>
  <si>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</si>
  <si>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</si>
  <si>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</si>
  <si>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</si>
  <si>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</si>
  <si>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</si>
  <si>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</si>
  <si>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</si>
  <si>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</si>
  <si>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</si>
  <si>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</si>
  <si>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</si>
  <si>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</si>
  <si>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</si>
  <si>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</si>
  <si>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</si>
  <si>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</si>
  <si>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</si>
  <si>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</si>
  <si>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</si>
  <si>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</si>
  <si>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</si>
  <si>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</si>
  <si>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</si>
  <si>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</si>
  <si>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</si>
  <si>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</si>
  <si>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</si>
  <si>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</si>
  <si>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</si>
  <si>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</si>
  <si>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</si>
  <si>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</si>
  <si>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</si>
  <si>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</si>
  <si>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</si>
  <si>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</si>
  <si>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</si>
  <si>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</si>
  <si>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</si>
  <si>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</si>
  <si>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</si>
  <si>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</si>
  <si>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</si>
  <si>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</si>
  <si>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</si>
  <si>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</si>
  <si>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</si>
  <si>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</si>
  <si>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</si>
  <si>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</si>
  <si>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</si>
  <si>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</si>
  <si>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</si>
  <si>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</si>
  <si>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</si>
  <si>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</si>
  <si>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</si>
  <si>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</si>
  <si>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</si>
  <si>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</si>
  <si>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</si>
  <si>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</si>
  <si>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</si>
  <si>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</si>
  <si>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</si>
  <si>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</si>
  <si>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</si>
  <si>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</si>
  <si>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</si>
  <si>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</si>
  <si>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</si>
  <si>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</si>
  <si>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</si>
  <si>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</si>
  <si>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</si>
  <si>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</si>
  <si>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</si>
  <si>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</si>
  <si>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</si>
  <si>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</si>
  <si>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</si>
  <si>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</si>
  <si>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</si>
  <si>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</si>
  <si>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</si>
  <si>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</si>
  <si>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</si>
  <si>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</si>
  <si>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</si>
  <si>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</si>
  <si>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</si>
  <si>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</si>
  <si>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</si>
  <si>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</si>
  <si>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</si>
  <si>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</si>
  <si>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</si>
  <si>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</si>
  <si>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</si>
  <si>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</si>
  <si>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</si>
  <si>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</si>
  <si>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</si>
  <si>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</si>
  <si>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</si>
  <si>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</si>
  <si>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</si>
  <si>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</si>
  <si>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</si>
  <si>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</si>
  <si>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</si>
  <si>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</si>
  <si>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</si>
  <si>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</si>
  <si>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</si>
  <si>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</si>
  <si>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</si>
  <si>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</si>
  <si>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</si>
  <si>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</si>
  <si>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</si>
  <si>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</si>
  <si>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</si>
  <si>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</si>
  <si>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</si>
  <si>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</si>
  <si>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</si>
  <si>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</si>
  <si>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</si>
  <si>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</si>
  <si>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</si>
  <si>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</si>
  <si>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</si>
  <si>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</si>
  <si>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</si>
  <si>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</si>
  <si>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</si>
  <si>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</si>
  <si>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</si>
  <si>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</si>
  <si>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</si>
  <si>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</si>
  <si>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</si>
  <si>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</si>
  <si>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</si>
  <si>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</si>
  <si>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</si>
  <si>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</si>
  <si>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</si>
  <si>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</si>
  <si>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</si>
  <si>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</si>
  <si>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</si>
  <si>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</si>
  <si>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</si>
  <si>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</si>
  <si>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</si>
  <si>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</si>
  <si>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</si>
  <si>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</si>
  <si>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</si>
  <si>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</si>
  <si>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</si>
  <si>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</si>
  <si>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</si>
  <si>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</si>
  <si>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</si>
  <si>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</si>
  <si>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</si>
  <si>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</si>
  <si>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</si>
  <si>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</si>
  <si>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</si>
  <si>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</si>
  <si>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</si>
  <si>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</si>
  <si>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</si>
  <si>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</si>
  <si>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</si>
  <si>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</si>
  <si>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</si>
  <si>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</si>
  <si>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</si>
  <si>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</si>
  <si>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</si>
  <si>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</si>
  <si>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</si>
  <si>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</si>
  <si>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</si>
  <si>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</si>
  <si>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</si>
  <si>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</si>
  <si>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</si>
  <si>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</si>
  <si>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</si>
  <si>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</si>
  <si>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</si>
  <si>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</si>
  <si>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</si>
  <si>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</si>
  <si>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</si>
  <si>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</si>
  <si>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</si>
  <si>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</si>
  <si>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</si>
  <si>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</si>
  <si>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</si>
  <si>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</si>
  <si>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</si>
  <si>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</si>
  <si>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</si>
  <si>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</si>
  <si>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</si>
  <si>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</si>
  <si>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</si>
  <si>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</si>
  <si>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</si>
  <si>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</si>
  <si>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</si>
  <si>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</si>
  <si>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</si>
  <si>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</si>
  <si>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</si>
  <si>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</si>
  <si>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</si>
  <si>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</si>
  <si>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</si>
  <si>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</si>
  <si>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</si>
  <si>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</si>
  <si>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</si>
  <si>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</si>
  <si>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</si>
  <si>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</si>
  <si>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</si>
  <si>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</si>
  <si>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</si>
  <si>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</si>
  <si>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</si>
  <si>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</si>
  <si>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</si>
  <si>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</si>
  <si>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</si>
  <si>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</si>
  <si>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</si>
  <si>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</si>
  <si>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</si>
  <si>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</si>
  <si>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</si>
  <si>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</si>
  <si>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</si>
  <si>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</si>
  <si>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</si>
  <si>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</si>
  <si>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</si>
  <si>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</si>
  <si>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</si>
  <si>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</si>
  <si>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</si>
  <si>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</si>
  <si>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</si>
  <si>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</si>
  <si>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</si>
  <si>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</si>
  <si>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</si>
  <si>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</si>
  <si>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</si>
  <si>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</si>
  <si>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</si>
  <si>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</si>
  <si>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</si>
  <si>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</si>
  <si>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</si>
  <si>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</si>
  <si>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</si>
  <si>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</si>
  <si>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</si>
  <si>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</si>
  <si>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</si>
  <si>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</si>
  <si>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</si>
  <si>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</si>
  <si>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</si>
  <si>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</si>
  <si>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</si>
  <si>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</si>
  <si>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</si>
  <si>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</si>
  <si>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</si>
  <si>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</si>
  <si>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</si>
  <si>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</si>
  <si>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</si>
  <si>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</si>
  <si>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</si>
  <si>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</si>
  <si>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</si>
  <si>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</si>
  <si>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</si>
  <si>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</si>
  <si>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</si>
  <si>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</si>
  <si>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</si>
  <si>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</si>
  <si>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</si>
  <si>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</si>
  <si>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</si>
  <si>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</si>
  <si>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</si>
  <si>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</si>
  <si>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</si>
  <si>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</si>
  <si>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</si>
  <si>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</si>
  <si>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</si>
  <si>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</si>
  <si>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</si>
  <si>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</si>
  <si>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</si>
  <si>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</si>
  <si>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</si>
  <si>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</si>
  <si>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</si>
  <si>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</si>
  <si>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</si>
  <si>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</si>
  <si>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</si>
  <si>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</si>
  <si>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</si>
  <si>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</si>
  <si>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</si>
  <si>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</si>
  <si>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</si>
  <si>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</si>
  <si>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</si>
  <si>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</si>
  <si>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</si>
  <si>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</si>
  <si>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</si>
  <si>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</si>
  <si>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</si>
  <si>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</si>
  <si>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</si>
  <si>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</si>
  <si>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</si>
  <si>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</si>
  <si>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</si>
  <si>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</si>
  <si>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</si>
  <si>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</si>
  <si>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</si>
  <si>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</si>
  <si>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</si>
  <si>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</si>
  <si>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</si>
  <si>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</si>
  <si>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</si>
  <si>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</si>
  <si>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</si>
  <si>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</si>
  <si>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</si>
  <si>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</si>
  <si>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</si>
  <si>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</si>
  <si>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</si>
  <si>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</si>
  <si>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</si>
  <si>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</si>
  <si>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</si>
  <si>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</si>
  <si>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</si>
  <si>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</si>
  <si>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</si>
  <si>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</si>
  <si>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</si>
  <si>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</si>
  <si>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</si>
  <si>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</si>
  <si>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</si>
  <si>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</si>
  <si>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</si>
  <si>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</si>
  <si>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</si>
  <si>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</si>
  <si>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</si>
  <si>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</si>
  <si>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</si>
  <si>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</si>
  <si>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</si>
  <si>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</si>
  <si>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</si>
  <si>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</si>
  <si>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</si>
  <si>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</si>
  <si>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</si>
  <si>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</si>
  <si>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</si>
  <si>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</si>
  <si>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</si>
  <si>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</si>
  <si>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</si>
  <si>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</si>
  <si>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</si>
  <si>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</si>
  <si>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</si>
  <si>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</si>
  <si>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</si>
  <si>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</si>
  <si>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</si>
  <si>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</si>
  <si>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</si>
  <si>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</si>
  <si>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</si>
  <si>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</si>
  <si>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</si>
  <si>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</si>
  <si>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</si>
  <si>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</si>
  <si>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</si>
  <si>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</si>
  <si>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</si>
  <si>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</si>
  <si>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</si>
  <si>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</si>
  <si>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</si>
  <si>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</si>
  <si>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</si>
  <si>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</si>
  <si>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</si>
  <si>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</si>
  <si>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</si>
  <si>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</si>
  <si>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</si>
  <si>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</si>
  <si>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</si>
  <si>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</si>
  <si>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</si>
  <si>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</si>
  <si>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</si>
  <si>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</si>
  <si>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</si>
  <si>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</si>
  <si>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</si>
  <si>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</si>
  <si>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</si>
  <si>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</si>
  <si>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</si>
  <si>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</si>
  <si>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</si>
  <si>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</si>
  <si>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</si>
  <si>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</si>
  <si>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</si>
  <si>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</si>
  <si>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</si>
  <si>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</si>
  <si>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</si>
  <si>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</si>
  <si>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</si>
  <si>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</si>
  <si>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</si>
  <si>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</si>
  <si>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</si>
  <si>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</si>
  <si>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</si>
  <si>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</si>
  <si>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</si>
  <si>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</si>
  <si>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</si>
  <si>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</si>
  <si>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</si>
  <si>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</si>
  <si>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</si>
  <si>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</si>
  <si>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</si>
  <si>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</si>
  <si>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</si>
  <si>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</si>
  <si>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</si>
  <si>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</si>
  <si>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</si>
  <si>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</si>
  <si>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</si>
  <si>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</si>
  <si>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</si>
  <si>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</si>
  <si>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</si>
  <si>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</si>
  <si>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</si>
  <si>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</si>
  <si>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</si>
  <si>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</si>
  <si>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</si>
  <si>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</si>
  <si>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</si>
  <si>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</si>
  <si>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</si>
  <si>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</si>
  <si>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</si>
  <si>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</si>
  <si>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</si>
  <si>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</si>
  <si>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</si>
  <si>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</si>
  <si>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</si>
  <si>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</si>
  <si>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</si>
  <si>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</si>
  <si>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</si>
  <si>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</si>
  <si>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</si>
  <si>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</si>
  <si>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</si>
  <si>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</si>
  <si>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</si>
  <si>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</si>
  <si>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</si>
  <si>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</si>
  <si>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</si>
  <si>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</si>
  <si>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</si>
  <si>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</si>
  <si>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</si>
  <si>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</si>
  <si>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</si>
  <si>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</si>
  <si>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</si>
  <si>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</si>
  <si>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</si>
  <si>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</si>
  <si>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</si>
  <si>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</si>
  <si>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</si>
  <si>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</si>
  <si>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</si>
  <si>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</si>
  <si>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</si>
  <si>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</si>
  <si>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</si>
  <si>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</si>
  <si>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</si>
  <si>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</si>
  <si>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</si>
  <si>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</si>
  <si>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</si>
  <si>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</si>
  <si>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</si>
  <si>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</si>
  <si>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</si>
  <si>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</si>
  <si>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</si>
  <si>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</si>
  <si>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</si>
  <si>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</si>
  <si>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</si>
  <si>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</si>
  <si>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</si>
  <si>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</si>
  <si>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</si>
  <si>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</si>
  <si>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</si>
  <si>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</si>
  <si>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</si>
  <si>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</si>
  <si>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</si>
  <si>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</si>
  <si>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</si>
  <si>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</si>
  <si>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</si>
  <si>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</si>
  <si>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</si>
  <si>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</si>
  <si>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</si>
  <si>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</si>
  <si>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</si>
  <si>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</si>
  <si>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</si>
  <si>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</si>
  <si>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</si>
  <si>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</si>
  <si>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</si>
  <si>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</si>
  <si>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</si>
  <si>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</si>
  <si>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</si>
  <si>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</si>
  <si>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</si>
  <si>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</si>
  <si>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</si>
  <si>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</si>
  <si>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</si>
  <si>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</si>
  <si>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</si>
  <si>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</si>
  <si>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</si>
  <si>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</si>
  <si>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</si>
  <si>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</si>
  <si>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</si>
  <si>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</si>
  <si>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</si>
  <si>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</si>
  <si>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</si>
  <si>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</si>
  <si>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</si>
  <si>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</si>
  <si>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</si>
  <si>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</si>
  <si>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</si>
  <si>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</si>
  <si>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</si>
  <si>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</si>
  <si>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</si>
  <si>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</si>
  <si>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</si>
  <si>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</si>
  <si>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</si>
  <si>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</si>
  <si>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</si>
  <si>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</si>
  <si>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</si>
  <si>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</si>
  <si>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</si>
  <si>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</si>
  <si>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</si>
  <si>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</si>
  <si>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</si>
  <si>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</si>
  <si>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</si>
  <si>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</si>
  <si>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</si>
  <si>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</si>
  <si>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</si>
  <si>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</si>
  <si>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</si>
  <si>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</si>
  <si>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</si>
  <si>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</si>
  <si>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</si>
  <si>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</si>
  <si>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</si>
  <si>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</si>
  <si>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</si>
  <si>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</si>
  <si>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</si>
  <si>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</si>
  <si>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</si>
  <si>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</si>
  <si>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</si>
  <si>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</si>
  <si>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</si>
  <si>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</si>
  <si>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</si>
  <si>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</si>
  <si>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</si>
  <si>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</si>
  <si>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</si>
  <si>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</si>
  <si>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</si>
  <si>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</si>
  <si>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</si>
  <si>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</si>
  <si>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</si>
  <si>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</si>
  <si>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</si>
  <si>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</si>
  <si>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</si>
  <si>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</si>
  <si>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</si>
  <si>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</si>
  <si>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</si>
  <si>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</si>
  <si>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</si>
  <si>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</si>
  <si>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</si>
  <si>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</si>
  <si>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</si>
  <si>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</si>
  <si>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</si>
  <si>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</si>
  <si>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</si>
  <si>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</si>
  <si>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</si>
  <si>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</si>
  <si>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</si>
  <si>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</si>
  <si>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</si>
  <si>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</si>
  <si>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</si>
  <si>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</si>
  <si>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</si>
  <si>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</si>
  <si>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</si>
  <si>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</si>
  <si>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</si>
  <si>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</si>
  <si>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</si>
  <si>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</si>
  <si>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</si>
  <si>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</si>
  <si>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</si>
  <si>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</si>
  <si>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</si>
  <si>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</si>
  <si>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</si>
  <si>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</si>
  <si>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</si>
  <si>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</si>
  <si>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</si>
  <si>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</si>
  <si>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</si>
  <si>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</si>
  <si>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</si>
  <si>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</si>
  <si>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</si>
  <si>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</si>
  <si>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</si>
  <si>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</si>
  <si>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</si>
  <si>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</si>
  <si>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</si>
  <si>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</si>
  <si>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</si>
  <si>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</si>
  <si>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</si>
  <si>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</si>
  <si>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</si>
  <si>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</si>
  <si>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</si>
  <si>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</si>
  <si>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</si>
  <si>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</si>
  <si>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</si>
  <si>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</si>
  <si>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</si>
  <si>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</si>
  <si>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</si>
  <si>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</si>
  <si>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</si>
  <si>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</si>
  <si>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</si>
  <si>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</si>
  <si>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</si>
  <si>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</si>
  <si>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</si>
  <si>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</si>
  <si>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</si>
  <si>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</si>
  <si>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</si>
  <si>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</si>
  <si>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</si>
  <si>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</si>
  <si>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</si>
  <si>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</si>
  <si>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</si>
  <si>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</si>
  <si>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</si>
  <si>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</si>
  <si>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</si>
  <si>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</si>
  <si>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</si>
  <si>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</si>
  <si>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</si>
  <si>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</si>
  <si>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</si>
  <si>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</si>
  <si>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</si>
  <si>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</si>
  <si>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</si>
  <si>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</si>
  <si>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</si>
  <si>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</si>
  <si>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</si>
  <si>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</si>
  <si>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</si>
  <si>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</si>
  <si>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</si>
  <si>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</si>
  <si>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</si>
  <si>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</si>
  <si>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</si>
  <si>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</si>
  <si>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</si>
  <si>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</si>
  <si>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</si>
  <si>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</si>
  <si>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</si>
  <si>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</si>
  <si>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</si>
  <si>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</si>
  <si>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</si>
  <si>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</si>
  <si>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</si>
  <si>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</si>
  <si>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</si>
  <si>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</si>
  <si>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</si>
  <si>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</si>
  <si>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</si>
  <si>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</si>
  <si>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</si>
  <si>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</si>
  <si>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</si>
  <si>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</si>
  <si>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</si>
  <si>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</si>
  <si>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</si>
  <si>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</si>
  <si>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</si>
  <si>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</si>
  <si>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</si>
  <si>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</si>
  <si>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</si>
  <si>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</si>
  <si>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</si>
  <si>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</si>
  <si>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</si>
  <si>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</si>
  <si>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</si>
  <si>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</si>
  <si>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</si>
  <si>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</si>
  <si>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</si>
  <si>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</si>
  <si>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</si>
  <si>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</si>
  <si>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</si>
  <si>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</si>
  <si>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</si>
  <si>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</si>
  <si>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</si>
  <si>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</si>
  <si>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</si>
  <si>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</si>
  <si>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</si>
  <si>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</si>
  <si>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</si>
  <si>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</si>
  <si>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</si>
  <si>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</si>
  <si>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</si>
  <si>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</si>
  <si>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</si>
  <si>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</si>
  <si>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</si>
  <si>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</si>
  <si>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</si>
  <si>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</si>
  <si>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</si>
  <si>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</si>
  <si>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</si>
  <si>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</si>
  <si>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</si>
  <si>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</si>
  <si>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</si>
  <si>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</si>
  <si>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</si>
  <si>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</si>
  <si>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</si>
  <si>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</si>
  <si>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</si>
  <si>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</si>
  <si>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</si>
  <si>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</si>
  <si>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</si>
  <si>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</si>
  <si>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</si>
  <si>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</si>
  <si>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</si>
  <si>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</si>
  <si>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</si>
  <si>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</si>
  <si>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</si>
  <si>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</si>
  <si>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</si>
  <si>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</si>
  <si>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</si>
  <si>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</si>
  <si>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</si>
  <si>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</si>
  <si>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</si>
  <si>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</si>
  <si>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</si>
  <si>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</si>
  <si>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</si>
  <si>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</si>
  <si>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</si>
  <si>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</si>
  <si>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</si>
  <si>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</si>
  <si>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</si>
  <si>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</si>
  <si>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</si>
  <si>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</si>
  <si>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</si>
  <si>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</si>
  <si>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</si>
  <si>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</si>
  <si>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</si>
  <si>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</si>
  <si>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</si>
  <si>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</si>
  <si>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</si>
  <si>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</si>
  <si>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</si>
  <si>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</si>
  <si>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</si>
  <si>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</si>
  <si>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</si>
  <si>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</si>
  <si>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</si>
  <si>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</si>
  <si>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</si>
  <si>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</si>
  <si>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</si>
  <si>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</si>
  <si>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</si>
  <si>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</si>
  <si>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</si>
  <si>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</si>
  <si>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</si>
  <si>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</si>
  <si>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</si>
  <si>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</si>
  <si>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</si>
  <si>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</si>
  <si>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</si>
  <si>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</si>
  <si>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</si>
  <si>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</si>
  <si>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</si>
  <si>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</si>
  <si>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</si>
  <si>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</si>
  <si>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</si>
  <si>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</si>
  <si>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</si>
  <si>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</si>
  <si>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</si>
  <si>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</si>
  <si>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</si>
  <si>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</si>
  <si>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</si>
  <si>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</si>
  <si>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</si>
  <si>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</si>
  <si>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</si>
  <si>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</si>
  <si>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</si>
  <si>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</si>
  <si>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</si>
  <si>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</si>
  <si>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</si>
  <si>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</si>
  <si>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</si>
  <si>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</si>
  <si>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</si>
  <si>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</si>
  <si>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</si>
  <si>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</si>
  <si>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</si>
  <si>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</si>
  <si>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</si>
  <si>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</si>
  <si>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</si>
  <si>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</si>
  <si>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</si>
  <si>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</si>
  <si>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</si>
  <si>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</si>
  <si>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</si>
  <si>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</si>
  <si>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</si>
  <si>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</si>
  <si>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</si>
  <si>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</si>
  <si>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</si>
  <si>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</si>
  <si>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</si>
  <si>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</si>
  <si>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</si>
  <si>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</si>
  <si>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</si>
  <si>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</si>
  <si>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</si>
  <si>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</si>
  <si>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</si>
  <si>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</si>
  <si>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</si>
  <si>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</si>
  <si>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</si>
  <si>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</si>
  <si>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</si>
  <si>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</si>
  <si>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</si>
  <si>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</si>
  <si>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</si>
  <si>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</si>
  <si>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</si>
  <si>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</si>
  <si>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</si>
  <si>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</si>
  <si>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</si>
  <si>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</si>
  <si>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</si>
  <si>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</si>
  <si>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</si>
  <si>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</si>
  <si>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</si>
  <si>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</si>
  <si>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</si>
  <si>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</si>
  <si>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</si>
  <si>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</si>
  <si>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</si>
  <si>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</si>
  <si>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</si>
  <si>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</si>
  <si>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</si>
  <si>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</si>
  <si>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</si>
  <si>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</si>
  <si>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</si>
  <si>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</si>
  <si>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</si>
  <si>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</si>
  <si>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</si>
  <si>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</si>
  <si>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</si>
  <si>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</si>
  <si>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</si>
  <si>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</si>
  <si>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</si>
  <si>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</si>
  <si>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</si>
  <si>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</si>
  <si>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</si>
  <si>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</si>
  <si>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</si>
  <si>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</si>
  <si>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</si>
  <si>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</si>
  <si>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</si>
  <si>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</si>
  <si>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</si>
  <si>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</si>
  <si>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</si>
  <si>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</si>
  <si>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</si>
  <si>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</si>
  <si>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</si>
  <si>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</si>
  <si>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</si>
  <si>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</si>
  <si>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</si>
  <si>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</si>
  <si>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</si>
  <si>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</si>
  <si>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</si>
  <si>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</si>
  <si>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</si>
  <si>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</si>
  <si>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</si>
  <si>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</si>
  <si>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</si>
  <si>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</si>
  <si>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</si>
  <si>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</si>
  <si>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</si>
  <si>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</si>
  <si>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</si>
  <si>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</si>
  <si>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</si>
  <si>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</si>
  <si>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</si>
  <si>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</si>
  <si>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</si>
  <si>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</si>
  <si>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</si>
  <si>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</si>
  <si>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</si>
  <si>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</si>
  <si>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</si>
  <si>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</si>
  <si>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</si>
  <si>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</si>
  <si>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</si>
  <si>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</si>
  <si>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</si>
  <si>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</si>
  <si>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</si>
  <si>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</si>
  <si>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</si>
  <si>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</si>
  <si>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</si>
  <si>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</si>
  <si>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</si>
  <si>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</si>
  <si>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</si>
  <si>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</si>
  <si>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</si>
  <si>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</si>
  <si>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</si>
  <si>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</si>
  <si>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</si>
  <si>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</si>
  <si>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</si>
  <si>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</si>
  <si>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</si>
  <si>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</si>
  <si>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</si>
  <si>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</si>
  <si>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</si>
  <si>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</si>
  <si>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</si>
  <si>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</si>
  <si>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</si>
  <si>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</si>
  <si>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</si>
  <si>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</si>
  <si>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</si>
  <si>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</si>
  <si>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</si>
  <si>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</si>
  <si>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</si>
  <si>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</si>
  <si>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</si>
  <si>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</si>
  <si>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</si>
  <si>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</si>
  <si>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</si>
  <si>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</si>
  <si>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</si>
  <si>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</si>
  <si>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</si>
  <si>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</si>
  <si>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</si>
  <si>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</si>
  <si>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</si>
  <si>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</si>
  <si>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</si>
  <si>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</si>
  <si>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</si>
  <si>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</si>
  <si>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</si>
  <si>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</si>
  <si>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</si>
  <si>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</si>
  <si>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</si>
  <si>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</si>
  <si>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</si>
  <si>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</si>
  <si>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</si>
  <si>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</si>
  <si>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</si>
  <si>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</si>
  <si>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</si>
  <si>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</si>
  <si>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</si>
  <si>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</si>
  <si>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</si>
  <si>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</si>
  <si>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</si>
  <si>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</si>
  <si>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</si>
  <si>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</si>
  <si>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</si>
  <si>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</si>
  <si>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</si>
  <si>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</si>
  <si>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</si>
  <si>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</si>
  <si>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</si>
  <si>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</si>
  <si>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</si>
  <si>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</si>
  <si>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</si>
  <si>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</si>
  <si>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</si>
  <si>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</si>
  <si>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</si>
  <si>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</si>
  <si>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</si>
  <si>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</si>
  <si>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</si>
  <si>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</si>
  <si>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</si>
  <si>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</si>
  <si>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</si>
  <si>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</si>
  <si>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</si>
  <si>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</si>
  <si>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</si>
  <si>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</si>
  <si>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</si>
  <si>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</si>
  <si>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</si>
  <si>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</si>
  <si>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</si>
  <si>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</si>
  <si>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</si>
  <si>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</si>
  <si>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</si>
  <si>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</si>
  <si>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</si>
  <si>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</si>
  <si>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</si>
  <si>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</si>
  <si>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</si>
  <si>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</si>
  <si>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</si>
  <si>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</si>
  <si>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</si>
  <si>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</si>
  <si>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</si>
  <si>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</si>
  <si>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</si>
  <si>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</si>
  <si>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</si>
  <si>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</si>
  <si>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</si>
  <si>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</si>
  <si>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</si>
  <si>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</si>
  <si>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</si>
  <si>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</si>
  <si>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</si>
  <si>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</si>
  <si>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</si>
  <si>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</si>
  <si>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</si>
  <si>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</si>
  <si>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</si>
  <si>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</si>
  <si>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</si>
  <si>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</si>
  <si>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</si>
  <si>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</si>
  <si>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</si>
  <si>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</si>
  <si>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</si>
  <si>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</si>
  <si>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</si>
  <si>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</si>
  <si>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</si>
  <si>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</si>
  <si>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</si>
  <si>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</si>
  <si>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</si>
  <si>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</si>
  <si>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</si>
  <si>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</si>
  <si>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</si>
  <si>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</si>
  <si>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</si>
  <si>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</si>
  <si>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</si>
  <si>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</si>
  <si>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</si>
  <si>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</si>
  <si>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</si>
  <si>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</si>
  <si>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</si>
  <si>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</si>
  <si>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</si>
  <si>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</si>
  <si>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</si>
  <si>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</si>
  <si>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</si>
  <si>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</si>
  <si>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</si>
  <si>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</si>
  <si>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</si>
  <si>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</si>
  <si>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</si>
  <si>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</si>
  <si>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</si>
  <si>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</si>
  <si>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</si>
  <si>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</si>
  <si>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</si>
  <si>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</si>
  <si>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</si>
  <si>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</si>
  <si>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</si>
  <si>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</si>
  <si>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</si>
  <si>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</si>
  <si>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</si>
  <si>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</si>
  <si>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</si>
  <si>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</si>
  <si>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</si>
  <si>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</si>
  <si>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</si>
  <si>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</si>
  <si>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</si>
  <si>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</si>
  <si>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</si>
  <si>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</si>
  <si>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</si>
  <si>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</si>
  <si>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</si>
  <si>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</si>
  <si>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</si>
  <si>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</si>
  <si>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</si>
  <si>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</si>
  <si>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</si>
  <si>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</si>
  <si>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</si>
  <si>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</si>
  <si>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</si>
  <si>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</si>
  <si>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</si>
  <si>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</si>
  <si>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</si>
  <si>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</si>
  <si>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</si>
  <si>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</si>
  <si>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</si>
  <si>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</si>
  <si>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</si>
  <si>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</si>
  <si>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</si>
  <si>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</si>
  <si>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</si>
  <si>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</si>
  <si>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</si>
  <si>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</si>
  <si>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</si>
  <si>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</si>
  <si>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</si>
  <si>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</si>
  <si>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</si>
  <si>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</si>
  <si>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</si>
  <si>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</si>
  <si>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</si>
  <si>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</si>
  <si>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</si>
  <si>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</si>
  <si>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</si>
  <si>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</si>
  <si>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</si>
  <si>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</si>
  <si>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</si>
  <si>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</si>
  <si>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</si>
  <si>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</si>
  <si>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</si>
  <si>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</si>
  <si>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</si>
  <si>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</si>
  <si>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</si>
  <si>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</si>
  <si>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</si>
  <si>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</si>
  <si>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</si>
  <si>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</si>
  <si>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</si>
  <si>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</si>
  <si>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</si>
  <si>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</si>
  <si>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</si>
  <si>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</si>
  <si>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</si>
  <si>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</si>
  <si>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</si>
  <si>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</si>
  <si>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</si>
  <si>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</si>
  <si>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</si>
  <si>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</si>
  <si>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</si>
  <si>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</si>
  <si>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</si>
  <si>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</si>
  <si>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</si>
  <si>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</si>
  <si>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</si>
  <si>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</si>
  <si>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</si>
  <si>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</si>
  <si>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</si>
  <si>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</si>
  <si>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</si>
  <si>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</si>
  <si>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</si>
  <si>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</si>
  <si>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</si>
  <si>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</si>
  <si>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</si>
  <si>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</si>
  <si>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</si>
  <si>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</si>
  <si>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</si>
  <si>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</si>
  <si>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</si>
  <si>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</si>
  <si>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</si>
  <si>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</si>
  <si>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</si>
  <si>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</si>
  <si>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</si>
  <si>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</si>
  <si>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</si>
  <si>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</si>
  <si>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</si>
  <si>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</si>
  <si>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</si>
  <si>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</si>
  <si>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</si>
  <si>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</si>
  <si>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</si>
  <si>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</si>
  <si>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</si>
  <si>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</si>
  <si>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</si>
  <si>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</si>
  <si>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</si>
  <si>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</si>
  <si>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</si>
  <si>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</si>
  <si>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</si>
  <si>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</si>
  <si>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</si>
  <si>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</si>
  <si>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</si>
  <si>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</si>
  <si>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</si>
  <si>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</si>
  <si>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</si>
  <si>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</si>
  <si>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</si>
  <si>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</si>
  <si>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</si>
  <si>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</si>
  <si>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</si>
  <si>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</si>
  <si>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</si>
  <si>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</si>
  <si>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</si>
  <si>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</si>
  <si>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</si>
  <si>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</si>
  <si>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</si>
  <si>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</si>
  <si>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</si>
  <si>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</si>
  <si>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</si>
  <si>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</si>
  <si>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</si>
  <si>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</si>
  <si>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</si>
  <si>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</si>
  <si>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</si>
  <si>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</si>
  <si>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</si>
  <si>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</si>
  <si>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</si>
  <si>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</si>
  <si>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</si>
  <si>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</si>
  <si>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</si>
  <si>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</si>
  <si>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</si>
  <si>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</si>
  <si>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</si>
  <si>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</si>
  <si>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</si>
  <si>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</si>
  <si>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</si>
  <si>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</si>
  <si>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</si>
  <si>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</si>
  <si>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</si>
  <si>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</si>
  <si>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</si>
  <si>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</si>
  <si>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</si>
  <si>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</si>
  <si>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</si>
  <si>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</si>
  <si>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</si>
  <si>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</si>
  <si>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</si>
  <si>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</si>
  <si>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</si>
  <si>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</si>
  <si>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</si>
  <si>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</si>
  <si>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</si>
  <si>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</si>
  <si>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</si>
  <si>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</si>
  <si>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</si>
  <si>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</si>
  <si>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</si>
  <si>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</si>
  <si>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</si>
  <si>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</si>
  <si>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</si>
  <si>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</si>
  <si>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</si>
  <si>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</si>
  <si>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</si>
  <si>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</si>
  <si>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</si>
  <si>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</si>
  <si>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</si>
  <si>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</si>
  <si>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</si>
  <si>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</si>
  <si>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</si>
  <si>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</si>
  <si>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</si>
  <si>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</si>
  <si>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</si>
  <si>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</si>
  <si>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</si>
  <si>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</si>
  <si>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</si>
  <si>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</si>
  <si>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</si>
  <si>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</si>
  <si>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</si>
  <si>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</si>
  <si>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</si>
  <si>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</si>
  <si>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</si>
  <si>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</si>
  <si>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</si>
  <si>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</si>
  <si>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</si>
  <si>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</si>
  <si>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</si>
  <si>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</si>
  <si>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</si>
  <si>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</si>
  <si>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</si>
  <si>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</si>
  <si>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</si>
  <si>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</si>
  <si>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</si>
  <si>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</si>
  <si>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</si>
  <si>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</si>
  <si>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</si>
  <si>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</si>
  <si>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</si>
  <si>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</si>
  <si>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</si>
  <si>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</si>
  <si>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</si>
  <si>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</si>
  <si>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</si>
  <si>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</si>
  <si>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</si>
  <si>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</si>
  <si>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</si>
  <si>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</si>
  <si>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</si>
  <si>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</si>
  <si>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</si>
  <si>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</si>
  <si>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</si>
  <si>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</si>
  <si>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</si>
  <si>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</si>
  <si>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</si>
  <si>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</si>
  <si>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</si>
  <si>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</si>
  <si>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</si>
  <si>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</si>
  <si>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</si>
  <si>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</si>
  <si>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</si>
  <si>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</si>
  <si>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</si>
  <si>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</si>
  <si>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</si>
  <si>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</si>
  <si>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</si>
  <si>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</si>
  <si>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</si>
  <si>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</si>
  <si>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</si>
  <si>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</si>
  <si>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</si>
  <si>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</si>
  <si>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</si>
  <si>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</si>
  <si>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</si>
  <si>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</si>
  <si>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</si>
  <si>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</si>
  <si>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</si>
  <si>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</si>
  <si>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</si>
  <si>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</si>
  <si>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</si>
  <si>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</si>
  <si>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</si>
  <si>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</si>
  <si>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</si>
  <si>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</si>
  <si>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</si>
  <si>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</si>
  <si>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</si>
  <si>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</si>
  <si>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</si>
  <si>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</si>
  <si>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</si>
  <si>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</si>
  <si>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</si>
  <si>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</si>
  <si>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</si>
  <si>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</si>
  <si>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</si>
  <si>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</si>
  <si>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</si>
  <si>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</si>
  <si>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</si>
  <si>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</si>
  <si>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</si>
  <si>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</si>
  <si>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</si>
  <si>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</si>
  <si>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</si>
  <si>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</si>
  <si>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</si>
  <si>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</si>
  <si>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</si>
  <si>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</si>
  <si>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</si>
  <si>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</si>
  <si>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</si>
  <si>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</si>
  <si>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</si>
  <si>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</si>
  <si>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</si>
  <si>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</si>
  <si>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</si>
  <si>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</si>
  <si>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</si>
  <si>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</si>
  <si>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</si>
  <si>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</si>
  <si>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</si>
  <si>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</si>
  <si>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</si>
  <si>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</si>
  <si>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</si>
  <si>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</si>
  <si>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</si>
  <si>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</si>
  <si>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</si>
  <si>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</si>
  <si>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</si>
  <si>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</si>
  <si>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</si>
  <si>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</si>
  <si>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</si>
  <si>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</si>
  <si>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</si>
  <si>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</si>
  <si>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</si>
  <si>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</si>
  <si>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</si>
  <si>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</si>
  <si>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</si>
  <si>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</si>
  <si>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</si>
  <si>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</si>
  <si>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</si>
  <si>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</si>
  <si>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</si>
  <si>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</si>
  <si>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</si>
  <si>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</si>
  <si>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</si>
  <si>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</si>
  <si>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</si>
  <si>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</si>
  <si>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</si>
  <si>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</si>
  <si>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</si>
  <si>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</si>
  <si>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</si>
  <si>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</si>
  <si>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</si>
  <si>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</si>
  <si>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</si>
  <si>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</si>
  <si>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</si>
  <si>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</si>
  <si>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</si>
  <si>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</si>
  <si>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</si>
  <si>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</si>
  <si>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</si>
  <si>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</si>
  <si>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</si>
  <si>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</si>
  <si>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</si>
  <si>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</si>
  <si>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</si>
  <si>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</si>
  <si>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</si>
  <si>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</si>
  <si>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</si>
  <si>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</si>
  <si>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</si>
  <si>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</si>
  <si>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</si>
  <si>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</si>
  <si>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</si>
  <si>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</si>
  <si>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</si>
  <si>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</si>
  <si>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</si>
  <si>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</si>
  <si>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</si>
  <si>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</si>
  <si>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</si>
  <si>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</si>
  <si>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</si>
  <si>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</si>
  <si>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</si>
  <si>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</si>
  <si>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</si>
  <si>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</si>
  <si>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</si>
  <si>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</si>
  <si>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</si>
  <si>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</si>
  <si>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</si>
  <si>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</si>
  <si>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</si>
  <si>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</si>
  <si>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</si>
  <si>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</si>
  <si>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</si>
  <si>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</si>
  <si>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</si>
  <si>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</si>
  <si>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</si>
  <si>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</si>
  <si>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</si>
  <si>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</si>
  <si>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</si>
  <si>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</si>
  <si>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</si>
  <si>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</si>
  <si>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</si>
  <si>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</si>
  <si>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</si>
  <si>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</si>
  <si>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</si>
  <si>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</si>
  <si>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</si>
  <si>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</si>
  <si>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</si>
  <si>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</si>
  <si>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</si>
  <si>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</si>
  <si>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</si>
  <si>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</si>
  <si>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</si>
  <si>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</si>
  <si>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</si>
  <si>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</si>
  <si>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</si>
  <si>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</si>
  <si>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</si>
  <si>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</si>
  <si>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</si>
  <si>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</si>
  <si>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</si>
  <si>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</si>
  <si>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</si>
  <si>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</si>
  <si>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</si>
  <si>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</si>
  <si>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</si>
  <si>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</si>
  <si>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</si>
  <si>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</si>
  <si>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</si>
  <si>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</si>
  <si>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</si>
  <si>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</si>
  <si>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</si>
  <si>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</si>
  <si>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</si>
  <si>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</si>
  <si>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</si>
  <si>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</si>
  <si>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</si>
  <si>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</si>
  <si>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</si>
  <si>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</si>
  <si>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</si>
  <si>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</si>
  <si>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</si>
  <si>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</si>
  <si>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</si>
  <si>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</si>
  <si>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</si>
  <si>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</si>
  <si>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</si>
  <si>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</si>
  <si>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</si>
  <si>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</si>
  <si>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</si>
  <si>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</si>
  <si>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</si>
  <si>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</si>
  <si>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</si>
  <si>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</si>
  <si>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</si>
  <si>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</si>
  <si>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</si>
  <si>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</si>
  <si>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</si>
  <si>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</si>
  <si>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</si>
  <si>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</si>
  <si>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</si>
  <si>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</si>
  <si>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</si>
  <si>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</si>
  <si>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</si>
  <si>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</si>
  <si>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</si>
  <si>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</si>
  <si>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</si>
  <si>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</si>
  <si>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</si>
  <si>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</si>
  <si>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</si>
  <si>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</si>
  <si>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</si>
  <si>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</si>
  <si>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</si>
  <si>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</si>
  <si>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</si>
  <si>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</si>
  <si>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</si>
  <si>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</si>
  <si>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</si>
  <si>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</si>
  <si>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</si>
  <si>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</si>
  <si>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</si>
  <si>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</si>
  <si>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</si>
  <si>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</si>
  <si>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</si>
  <si>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</si>
  <si>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</si>
  <si>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</si>
  <si>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</si>
  <si>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</si>
  <si>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</si>
  <si>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</si>
  <si>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</si>
  <si>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</si>
  <si>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</si>
  <si>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</si>
  <si>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</si>
  <si>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</si>
  <si>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</si>
  <si>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</si>
  <si>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</si>
  <si>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</si>
  <si>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</si>
  <si>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</si>
  <si>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</si>
  <si>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</si>
  <si>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</si>
  <si>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</si>
  <si>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</si>
  <si>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</si>
  <si>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</si>
  <si>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</si>
  <si>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</si>
  <si>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</si>
  <si>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</si>
  <si>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</si>
  <si>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</si>
  <si>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</si>
  <si>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</si>
  <si>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</si>
  <si>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</si>
  <si>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</si>
  <si>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</si>
  <si>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</si>
  <si>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</si>
  <si>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</si>
  <si>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</si>
  <si>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</si>
  <si>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</si>
  <si>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</si>
  <si>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</si>
  <si>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</si>
  <si>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</si>
  <si>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</si>
  <si>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</si>
  <si>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</si>
  <si>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</si>
  <si>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</si>
  <si>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</si>
  <si>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</si>
  <si>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</si>
  <si>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</si>
  <si>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</si>
  <si>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</si>
  <si>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</si>
  <si>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</si>
  <si>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</si>
  <si>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</si>
  <si>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</si>
  <si>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</si>
  <si>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</si>
  <si>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</si>
  <si>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</si>
  <si>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</si>
  <si>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</si>
  <si>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</si>
  <si>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</si>
  <si>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</si>
  <si>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</si>
  <si>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</si>
  <si>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</si>
  <si>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</si>
  <si>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</si>
  <si>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</si>
  <si>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</si>
  <si>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</si>
  <si>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</si>
  <si>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</si>
  <si>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</si>
  <si>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</si>
  <si>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</si>
  <si>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</si>
  <si>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</si>
  <si>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</si>
  <si>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</si>
  <si>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</si>
  <si>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</si>
  <si>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</si>
  <si>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</si>
  <si>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</si>
  <si>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</si>
  <si>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</si>
  <si>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</si>
  <si>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</si>
  <si>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</si>
  <si>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</si>
  <si>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</si>
  <si>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</si>
  <si>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</si>
  <si>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</si>
  <si>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</si>
  <si>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</si>
  <si>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</si>
  <si>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</si>
  <si>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</si>
  <si>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</si>
  <si>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</si>
  <si>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</si>
  <si>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</si>
  <si>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</si>
  <si>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</si>
  <si>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</si>
  <si>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</si>
  <si>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</si>
  <si>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</si>
  <si>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</si>
  <si>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</si>
  <si>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</si>
  <si>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</si>
  <si>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</si>
  <si>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</si>
  <si>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</si>
  <si>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</si>
  <si>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</si>
  <si>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</si>
  <si>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</si>
  <si>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</si>
  <si>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</si>
  <si>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</si>
  <si>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</si>
  <si>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</si>
  <si>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</si>
  <si>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</si>
  <si>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</si>
  <si>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</si>
  <si>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</si>
  <si>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</si>
  <si>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</si>
  <si>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</si>
  <si>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</si>
  <si>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</si>
  <si>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</si>
  <si>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</si>
  <si>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</si>
  <si>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</si>
  <si>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</si>
  <si>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</si>
  <si>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</si>
  <si>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</si>
  <si>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</si>
  <si>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</si>
  <si>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</si>
  <si>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</si>
  <si>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</si>
  <si>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</si>
  <si>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</si>
  <si>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</si>
  <si>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</si>
  <si>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</si>
  <si>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</si>
  <si>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</si>
  <si>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</si>
  <si>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</si>
  <si>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</si>
  <si>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</si>
  <si>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</si>
  <si>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</si>
  <si>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</si>
  <si>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</si>
  <si>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</si>
  <si>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</si>
  <si>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</si>
  <si>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</si>
  <si>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</si>
  <si>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</si>
  <si>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</si>
  <si>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</si>
  <si>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</si>
  <si>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</si>
  <si>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</si>
  <si>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</si>
  <si>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</si>
  <si>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</si>
  <si>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</si>
  <si>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</si>
  <si>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</si>
  <si>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</si>
  <si>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</si>
  <si>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</si>
  <si>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</si>
  <si>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</si>
  <si>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</si>
  <si>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</si>
  <si>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</si>
  <si>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</si>
  <si>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</si>
  <si>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</si>
  <si>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</si>
  <si>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</si>
  <si>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</si>
  <si>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</si>
  <si>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</si>
  <si>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</si>
  <si>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</si>
  <si>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</si>
  <si>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</si>
  <si>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</si>
  <si>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</si>
  <si>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</si>
  <si>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</si>
  <si>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</si>
  <si>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</si>
  <si>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</si>
  <si>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</si>
  <si>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</si>
  <si>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</si>
  <si>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</si>
  <si>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</si>
  <si>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</si>
  <si>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</si>
  <si>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</si>
  <si>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</si>
  <si>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</si>
  <si>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</si>
  <si>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</si>
  <si>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</si>
  <si>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</si>
  <si>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</si>
  <si>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</si>
  <si>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</si>
  <si>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</si>
  <si>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</si>
  <si>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</si>
  <si>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</si>
  <si>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</si>
  <si>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</si>
  <si>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</si>
  <si>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</si>
  <si>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</si>
  <si>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</si>
  <si>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</si>
  <si>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</si>
  <si>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</si>
  <si>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</si>
  <si>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</si>
  <si>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</si>
  <si>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</si>
  <si>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</si>
  <si>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</si>
  <si>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</si>
  <si>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</si>
  <si>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</si>
  <si>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</si>
  <si>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</si>
  <si>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</si>
  <si>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</si>
  <si>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</si>
  <si>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</si>
  <si>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</si>
  <si>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</si>
  <si>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</si>
  <si>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</si>
  <si>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</si>
  <si>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</si>
  <si>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</si>
  <si>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</si>
  <si>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</si>
  <si>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</si>
  <si>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</si>
  <si>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</si>
  <si>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</si>
  <si>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</si>
  <si>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</si>
  <si>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</si>
  <si>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</si>
  <si>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</si>
  <si>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</si>
  <si>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</si>
  <si>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</si>
  <si>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</si>
  <si>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</si>
  <si>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</si>
  <si>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</si>
  <si>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</si>
  <si>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</si>
  <si>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</si>
  <si>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</si>
  <si>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</si>
  <si>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</si>
  <si>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</si>
  <si>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</si>
  <si>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</si>
  <si>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</si>
  <si>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</si>
  <si>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</si>
  <si>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</si>
  <si>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</si>
  <si>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</si>
  <si>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</si>
  <si>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</si>
  <si>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</si>
  <si>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</si>
  <si>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</si>
  <si>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</si>
  <si>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</si>
  <si>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</si>
  <si>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</si>
  <si>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</si>
  <si>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</si>
  <si>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</si>
  <si>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</si>
  <si>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</si>
  <si>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</si>
  <si>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</si>
  <si>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</si>
  <si>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</si>
  <si>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</si>
  <si>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</si>
  <si>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</si>
  <si>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</si>
  <si>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</si>
  <si>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</si>
  <si>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</si>
  <si>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</si>
  <si>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</si>
  <si>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</si>
  <si>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</si>
  <si>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</si>
  <si>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</si>
  <si>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</si>
  <si>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</si>
  <si>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</si>
  <si>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</si>
  <si>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</si>
  <si>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</si>
  <si>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</si>
  <si>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</si>
  <si>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</si>
  <si>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</si>
  <si>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</si>
  <si>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</si>
  <si>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</si>
  <si>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</si>
  <si>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</si>
  <si>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</si>
  <si>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</si>
  <si>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</si>
  <si>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</si>
  <si>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</si>
  <si>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</si>
  <si>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</si>
  <si>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</si>
  <si>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</si>
  <si>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</si>
  <si>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</si>
  <si>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</si>
  <si>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</si>
  <si>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</si>
  <si>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</si>
  <si>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</si>
  <si>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</si>
  <si>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</si>
  <si>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</si>
  <si>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</si>
  <si>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</si>
  <si>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</si>
  <si>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</si>
  <si>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</si>
  <si>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</si>
  <si>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</si>
  <si>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</si>
  <si>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</si>
  <si>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</si>
  <si>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</si>
  <si>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</si>
  <si>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</si>
  <si>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</si>
  <si>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</si>
  <si>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</si>
  <si>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</si>
  <si>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</si>
  <si>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</si>
  <si>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</si>
  <si>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</si>
  <si>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</si>
  <si>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</si>
  <si>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</si>
  <si>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</si>
  <si>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</si>
  <si>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</si>
  <si>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</si>
  <si>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</si>
  <si>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</si>
  <si>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</si>
  <si>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</si>
  <si>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</si>
  <si>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</si>
  <si>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</si>
  <si>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</si>
  <si>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</si>
  <si>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</si>
  <si>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</si>
  <si>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</si>
  <si>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</si>
  <si>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</si>
  <si>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</si>
  <si>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</si>
  <si>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</si>
  <si>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</si>
  <si>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</si>
  <si>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</si>
  <si>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</si>
  <si>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</si>
  <si>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</si>
  <si>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</si>
  <si>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</si>
  <si>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</si>
  <si>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</si>
  <si>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</si>
  <si>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</si>
  <si>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</si>
  <si>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</si>
  <si>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</si>
  <si>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</si>
  <si>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</si>
  <si>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</si>
  <si>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</si>
  <si>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</si>
  <si>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</si>
  <si>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</si>
  <si>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</si>
  <si>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</si>
  <si>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</si>
  <si>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</si>
  <si>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</si>
  <si>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</si>
  <si>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</si>
  <si>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</si>
  <si>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</si>
  <si>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</si>
  <si>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</si>
  <si>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</si>
  <si>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</si>
  <si>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</si>
  <si>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</si>
  <si>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</si>
  <si>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</si>
  <si>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</si>
  <si>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</si>
  <si>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</si>
  <si>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</si>
  <si>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</si>
  <si>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</si>
  <si>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</si>
  <si>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</si>
  <si>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</si>
  <si>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</si>
  <si>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</si>
  <si>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</si>
  <si>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</si>
  <si>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</si>
  <si>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</si>
  <si>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</si>
  <si>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</si>
  <si>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</si>
  <si>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</si>
  <si>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</si>
  <si>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</si>
  <si>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</si>
  <si>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</si>
  <si>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</si>
  <si>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</si>
  <si>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</si>
  <si>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</si>
  <si>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</si>
  <si>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</si>
  <si>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</si>
  <si>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</si>
  <si>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</si>
  <si>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</si>
  <si>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</si>
  <si>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</si>
  <si>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</si>
  <si>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</si>
  <si>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</si>
  <si>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</si>
  <si>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</si>
  <si>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</si>
  <si>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</si>
  <si>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</si>
  <si>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</si>
  <si>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</si>
  <si>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</si>
  <si>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</si>
  <si>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</si>
  <si>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</si>
  <si>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</si>
  <si>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</si>
  <si>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</si>
  <si>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</si>
  <si>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</si>
  <si>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</si>
  <si>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</si>
  <si>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</si>
  <si>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</si>
  <si>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</si>
  <si>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</si>
  <si>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</si>
  <si>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</si>
  <si>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</si>
  <si>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</si>
  <si>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</si>
  <si>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</si>
  <si>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</si>
  <si>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</si>
  <si>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</si>
  <si>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</si>
  <si>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</si>
  <si>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</si>
  <si>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</si>
  <si>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</si>
  <si>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</si>
  <si>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</si>
  <si>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</si>
  <si>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</si>
  <si>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</si>
  <si>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</si>
  <si>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</si>
  <si>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</si>
  <si>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</si>
  <si>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</si>
  <si>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</si>
  <si>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</si>
  <si>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</si>
  <si>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</si>
  <si>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</si>
  <si>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</si>
  <si>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</si>
  <si>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</si>
  <si>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</si>
  <si>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</si>
  <si>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</si>
  <si>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</si>
  <si>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</si>
  <si>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</si>
  <si>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</si>
  <si>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</si>
  <si>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</si>
  <si>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</si>
  <si>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</si>
  <si>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</si>
  <si>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</si>
  <si>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</si>
  <si>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</si>
  <si>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</si>
  <si>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</si>
  <si>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</si>
  <si>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</si>
  <si>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</si>
  <si>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</si>
  <si>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</si>
  <si>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</si>
  <si>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</si>
  <si>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</si>
  <si>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</si>
  <si>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</si>
  <si>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</si>
  <si>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</si>
  <si>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</si>
  <si>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</si>
  <si>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</si>
  <si>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</si>
  <si>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</si>
  <si>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</si>
  <si>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</si>
  <si>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</si>
  <si>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</si>
  <si>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</si>
  <si>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</si>
  <si>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</si>
  <si>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</si>
  <si>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</si>
  <si>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</si>
  <si>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</si>
  <si>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</si>
  <si>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</si>
  <si>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</si>
  <si>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</si>
  <si>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</si>
  <si>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</si>
  <si>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</si>
  <si>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</si>
  <si>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</si>
  <si>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</si>
  <si>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</si>
  <si>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</si>
  <si>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</si>
  <si>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</si>
  <si>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</si>
  <si>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</si>
  <si>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</si>
  <si>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</si>
  <si>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</si>
  <si>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</si>
  <si>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</si>
  <si>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</si>
  <si>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</si>
  <si>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</si>
  <si>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</si>
  <si>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</si>
  <si>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</si>
  <si>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</si>
  <si>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</si>
  <si>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</si>
  <si>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</si>
  <si>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</si>
  <si>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</si>
  <si>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</si>
  <si>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</si>
  <si>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</si>
  <si>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</si>
  <si>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</si>
  <si>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</si>
  <si>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</si>
  <si>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</si>
  <si>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</si>
  <si>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</si>
  <si>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</si>
  <si>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</si>
  <si>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</si>
  <si>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</si>
  <si>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</si>
  <si>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</si>
  <si>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</si>
  <si>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</si>
  <si>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</si>
  <si>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</si>
  <si>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</si>
  <si>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</si>
  <si>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</si>
  <si>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</si>
  <si>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</si>
  <si>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</si>
  <si>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</si>
  <si>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</si>
  <si>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</si>
  <si>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</si>
  <si>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</si>
  <si>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</si>
  <si>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</si>
  <si>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</si>
  <si>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</si>
  <si>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</si>
  <si>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</si>
  <si>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</si>
  <si>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</si>
  <si>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</si>
  <si>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</si>
  <si>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</si>
  <si>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</si>
  <si>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</si>
  <si>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</si>
  <si>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</si>
  <si>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</si>
  <si>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</si>
  <si>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</si>
  <si>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</si>
  <si>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</si>
  <si>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</si>
  <si>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</si>
  <si>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</si>
  <si>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</si>
  <si>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</si>
  <si>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</si>
  <si>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</si>
  <si>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</si>
  <si>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</si>
  <si>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</si>
  <si>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</si>
  <si>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</si>
  <si>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</si>
  <si>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</si>
  <si>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</si>
  <si>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</si>
  <si>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</si>
  <si>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</si>
  <si>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</si>
  <si>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</si>
  <si>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</si>
  <si>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</si>
  <si>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</si>
  <si>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</si>
  <si>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</si>
  <si>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</si>
  <si>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</si>
  <si>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</si>
  <si>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</si>
  <si>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</si>
  <si>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</si>
  <si>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</si>
  <si>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</si>
  <si>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</si>
  <si>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</si>
  <si>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</si>
  <si>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</si>
  <si>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</si>
  <si>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</si>
  <si>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</si>
  <si>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</si>
  <si>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</si>
  <si>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</si>
  <si>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</si>
  <si>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</si>
  <si>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</si>
  <si>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</si>
  <si>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</si>
  <si>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</si>
  <si>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</si>
  <si>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</si>
  <si>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</si>
  <si>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</si>
  <si>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</si>
  <si>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</si>
  <si>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</si>
  <si>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</si>
  <si>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</si>
  <si>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</si>
  <si>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</si>
  <si>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</si>
  <si>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</si>
  <si>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</si>
  <si>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</si>
  <si>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</si>
  <si>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</si>
  <si>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</si>
  <si>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</si>
  <si>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</si>
  <si>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</si>
  <si>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</si>
  <si>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</si>
  <si>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</si>
  <si>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</si>
  <si>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</si>
  <si>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</si>
  <si>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</si>
  <si>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</si>
  <si>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</si>
  <si>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</si>
  <si>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</si>
  <si>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</si>
  <si>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</si>
  <si>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</si>
  <si>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</si>
  <si>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</si>
  <si>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</si>
  <si>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</si>
  <si>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</si>
  <si>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</si>
  <si>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</si>
  <si>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</si>
  <si>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</si>
  <si>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</si>
  <si>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</si>
  <si>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</si>
  <si>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</si>
  <si>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</si>
  <si>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</si>
  <si>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</si>
  <si>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</si>
  <si>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</si>
  <si>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</si>
  <si>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</si>
  <si>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</si>
  <si>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</si>
  <si>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</si>
  <si>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</si>
  <si>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</si>
  <si>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</si>
  <si>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</si>
  <si>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</si>
  <si>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</si>
  <si>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</si>
  <si>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</si>
  <si>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</si>
  <si>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</si>
  <si>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</si>
  <si>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</si>
  <si>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</si>
  <si>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</si>
  <si>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</si>
  <si>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</si>
  <si>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</si>
  <si>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</si>
  <si>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</si>
  <si>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</si>
  <si>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</si>
  <si>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</si>
  <si>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</si>
  <si>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</si>
  <si>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</si>
  <si>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</si>
  <si>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</si>
  <si>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</si>
  <si>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</si>
  <si>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</si>
  <si>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</si>
  <si>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</si>
  <si>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</si>
  <si>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</si>
  <si>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</si>
  <si>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</si>
  <si>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</si>
  <si>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</si>
  <si>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</si>
  <si>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</si>
  <si>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</si>
  <si>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</si>
  <si>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</si>
  <si>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</si>
  <si>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</si>
  <si>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</si>
  <si>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</si>
  <si>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</si>
  <si>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</si>
  <si>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</si>
  <si>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</si>
  <si>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</si>
  <si>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</si>
  <si>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</si>
  <si>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</si>
  <si>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</si>
  <si>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</si>
  <si>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</si>
  <si>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</si>
  <si>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</si>
  <si>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</si>
  <si>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</si>
  <si>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</si>
  <si>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</si>
  <si>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</si>
  <si>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</si>
  <si>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</si>
  <si>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</si>
  <si>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</si>
  <si>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</si>
  <si>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</si>
  <si>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</si>
  <si>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</si>
  <si>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</si>
  <si>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</si>
  <si>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</si>
  <si>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</si>
  <si>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</si>
  <si>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</si>
  <si>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</si>
  <si>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</si>
  <si>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</si>
  <si>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</si>
  <si>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</si>
  <si>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</si>
  <si>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</si>
  <si>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</si>
  <si>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</si>
  <si>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</si>
  <si>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</si>
  <si>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</si>
  <si>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</si>
  <si>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</si>
  <si>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</si>
  <si>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</si>
  <si>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</si>
  <si>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</si>
  <si>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</si>
  <si>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</si>
  <si>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</si>
  <si>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</si>
  <si>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</si>
  <si>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</si>
  <si>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</si>
  <si>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</si>
  <si>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</si>
  <si>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</si>
  <si>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</si>
  <si>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</si>
  <si>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</si>
  <si>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</si>
  <si>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</si>
  <si>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</si>
  <si>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</si>
  <si>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</si>
  <si>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</si>
  <si>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</si>
  <si>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</si>
  <si>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</si>
  <si>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</si>
  <si>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</si>
  <si>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</si>
  <si>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</si>
  <si>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</si>
  <si>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</si>
  <si>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</si>
  <si>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</si>
  <si>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</si>
  <si>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</si>
  <si>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</si>
  <si>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</si>
  <si>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</si>
  <si>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</si>
  <si>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</si>
  <si>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</si>
  <si>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</si>
  <si>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</si>
  <si>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</si>
  <si>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</si>
  <si>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</si>
  <si>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</si>
  <si>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</si>
  <si>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</si>
  <si>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</si>
  <si>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</si>
  <si>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</si>
  <si>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</si>
  <si>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</si>
  <si>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</si>
  <si>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</si>
  <si>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</si>
  <si>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</si>
  <si>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</si>
  <si>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</si>
  <si>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</si>
  <si>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</si>
  <si>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</si>
  <si>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</si>
  <si>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</si>
  <si>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</si>
  <si>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</si>
  <si>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</si>
  <si>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</si>
  <si>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</si>
  <si>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</si>
  <si>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</si>
  <si>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</si>
  <si>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</si>
  <si>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</si>
  <si>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</si>
  <si>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</si>
  <si>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</si>
  <si>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</si>
  <si>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</si>
  <si>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</si>
  <si>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</si>
  <si>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</si>
  <si>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</si>
  <si>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</si>
  <si>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</si>
  <si>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</si>
  <si>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</si>
  <si>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</si>
  <si>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</si>
  <si>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</si>
  <si>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</si>
  <si>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</si>
  <si>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</si>
  <si>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</si>
  <si>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</si>
  <si>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</si>
  <si>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</si>
  <si>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</si>
  <si>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</si>
  <si>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</si>
  <si>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</si>
  <si>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</si>
  <si>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</si>
  <si>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</si>
  <si>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</si>
  <si>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</si>
  <si>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</si>
  <si>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</si>
  <si>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</si>
  <si>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</si>
  <si>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</si>
  <si>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</si>
  <si>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</si>
  <si>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</si>
  <si>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</si>
  <si>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</si>
  <si>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</si>
  <si>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</si>
  <si>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</si>
  <si>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</si>
  <si>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</si>
  <si>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</si>
  <si>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</si>
  <si>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</si>
  <si>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</si>
  <si>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</si>
  <si>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</si>
  <si>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</si>
  <si>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</si>
  <si>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</si>
  <si>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</si>
  <si>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</si>
  <si>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</si>
  <si>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</si>
  <si>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</si>
  <si>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</si>
  <si>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</si>
  <si>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</si>
  <si>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</si>
  <si>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</si>
  <si>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</si>
  <si>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</si>
  <si>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</si>
  <si>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</si>
  <si>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</si>
  <si>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</si>
  <si>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</si>
  <si>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</si>
  <si>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</si>
  <si>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</si>
  <si>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</si>
  <si>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</si>
  <si>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</si>
  <si>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</si>
  <si>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</si>
  <si>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</si>
  <si>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</si>
  <si>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</si>
  <si>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</si>
  <si>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</si>
  <si>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</si>
  <si>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</si>
  <si>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</si>
  <si>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</si>
  <si>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</si>
  <si>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</si>
  <si>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</si>
  <si>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</si>
  <si>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</si>
  <si>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</si>
  <si>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</si>
  <si>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</si>
  <si>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</si>
  <si>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</si>
  <si>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</si>
  <si>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</si>
  <si>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</si>
  <si>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</si>
  <si>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</si>
  <si>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</si>
  <si>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</si>
  <si>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</si>
  <si>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</si>
  <si>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</si>
  <si>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</si>
  <si>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</si>
  <si>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</si>
  <si>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</si>
  <si>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</si>
  <si>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</si>
  <si>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</si>
  <si>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</si>
  <si>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</si>
  <si>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</si>
  <si>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</si>
  <si>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</si>
  <si>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</si>
  <si>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</si>
  <si>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</si>
  <si>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</si>
  <si>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</si>
  <si>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</si>
  <si>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</si>
  <si>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</si>
  <si>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</si>
  <si>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</si>
  <si>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</si>
  <si>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</si>
  <si>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</si>
  <si>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</si>
  <si>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</si>
  <si>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</si>
  <si>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</si>
  <si>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</si>
  <si>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</si>
  <si>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</si>
  <si>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</si>
  <si>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</si>
  <si>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</si>
  <si>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</si>
  <si>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</si>
  <si>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</si>
  <si>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</si>
  <si>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</si>
  <si>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</si>
  <si>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</si>
  <si>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</si>
  <si>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</si>
  <si>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</si>
  <si>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</si>
  <si>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</si>
  <si>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</si>
  <si>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</si>
  <si>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</si>
  <si>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</si>
  <si>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</si>
  <si>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</si>
  <si>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</si>
  <si>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</si>
  <si>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</si>
  <si>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</si>
  <si>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</si>
  <si>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</si>
  <si>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</si>
  <si>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</si>
  <si>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</si>
  <si>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</si>
  <si>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</si>
  <si>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</si>
  <si>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</si>
  <si>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</si>
  <si>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</si>
  <si>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</si>
  <si>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</si>
  <si>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</si>
  <si>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</si>
  <si>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</si>
  <si>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</si>
  <si>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</si>
  <si>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</si>
  <si>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</si>
  <si>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</si>
  <si>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</si>
  <si>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</si>
  <si>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</si>
  <si>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</si>
  <si>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</si>
  <si>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</si>
  <si>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</si>
  <si>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</si>
  <si>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</si>
  <si>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</si>
  <si>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</si>
  <si>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</si>
  <si>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</si>
  <si>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</si>
  <si>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</si>
  <si>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</si>
  <si>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</si>
  <si>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</si>
  <si>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</si>
  <si>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</si>
  <si>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</si>
  <si>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</si>
  <si>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</si>
  <si>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</si>
  <si>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</si>
  <si>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</si>
  <si>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</si>
  <si>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</si>
  <si>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</si>
  <si>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</si>
  <si>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</si>
  <si>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</si>
  <si>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</si>
  <si>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</si>
  <si>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</si>
  <si>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</si>
  <si>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</si>
  <si>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</si>
  <si>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</si>
  <si>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</si>
  <si>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</si>
  <si>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</si>
  <si>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</si>
  <si>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</si>
  <si>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</si>
  <si>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</si>
  <si>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</si>
  <si>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</si>
  <si>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</si>
  <si>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</si>
  <si>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</si>
  <si>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</si>
  <si>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</si>
  <si>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</si>
  <si>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</si>
  <si>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</si>
  <si>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</si>
  <si>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</si>
  <si>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</si>
  <si>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</si>
  <si>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</si>
  <si>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</si>
  <si>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</si>
  <si>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</si>
  <si>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</si>
  <si>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</si>
  <si>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</si>
  <si>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</si>
  <si>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</si>
  <si>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</si>
  <si>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</si>
  <si>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</si>
  <si>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</si>
  <si>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</si>
  <si>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</si>
  <si>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</si>
  <si>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</si>
  <si>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</si>
  <si>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</si>
  <si>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</si>
  <si>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</si>
  <si>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</si>
  <si>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</si>
  <si>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</si>
  <si>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</si>
  <si>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</si>
  <si>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</si>
  <si>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</si>
  <si>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</si>
  <si>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</si>
  <si>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</si>
  <si>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</si>
  <si>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</si>
  <si>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</si>
  <si>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</si>
  <si>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</si>
  <si>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</si>
  <si>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</si>
  <si>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</si>
  <si>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</si>
  <si>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</si>
  <si>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</si>
  <si>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</si>
  <si>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</si>
  <si>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</si>
  <si>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</si>
  <si>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</si>
  <si>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</si>
  <si>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</si>
  <si>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</si>
  <si>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</si>
  <si>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</si>
  <si>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</si>
  <si>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</si>
  <si>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</si>
  <si>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</si>
  <si>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</si>
  <si>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</si>
  <si>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</si>
  <si>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</si>
  <si>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</si>
  <si>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</si>
  <si>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</si>
  <si>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</si>
  <si>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</si>
  <si>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</si>
  <si>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</si>
  <si>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</si>
  <si>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</si>
  <si>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</si>
  <si>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</si>
  <si>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</si>
  <si>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</si>
  <si>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</si>
  <si>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</si>
  <si>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</si>
  <si>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</si>
  <si>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</si>
  <si>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</si>
  <si>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</si>
  <si>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</si>
  <si>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</si>
  <si>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</si>
  <si>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</si>
  <si>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</si>
  <si>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</si>
  <si>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</si>
  <si>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</si>
  <si>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</si>
  <si>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</si>
  <si>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</si>
  <si>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</si>
  <si>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</si>
  <si>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</si>
  <si>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</si>
  <si>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</si>
  <si>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</si>
  <si>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</si>
  <si>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</si>
  <si>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</si>
  <si>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</si>
  <si>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</si>
  <si>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</si>
  <si>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</si>
  <si>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</si>
  <si>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</si>
  <si>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</si>
  <si>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</si>
  <si>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</si>
  <si>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</si>
  <si>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</si>
  <si>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</si>
  <si>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</si>
  <si>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</si>
  <si>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</si>
  <si>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</si>
  <si>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</si>
  <si>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</si>
  <si>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</si>
  <si>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</si>
  <si>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</si>
  <si>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</si>
  <si>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</si>
  <si>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</si>
  <si>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</si>
  <si>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</si>
  <si>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</si>
  <si>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</si>
  <si>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</si>
  <si>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</si>
  <si>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</si>
  <si>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</si>
  <si>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</si>
  <si>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</si>
  <si>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</si>
  <si>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</si>
  <si>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</si>
  <si>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</si>
  <si>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</si>
  <si>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</si>
  <si>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</si>
  <si>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</si>
  <si>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</si>
  <si>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</si>
  <si>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</si>
  <si>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</si>
  <si>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</si>
  <si>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</si>
  <si>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</si>
  <si>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</si>
  <si>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</si>
  <si>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</si>
  <si>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</si>
  <si>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</si>
  <si>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</si>
  <si>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</si>
  <si>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</si>
  <si>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</si>
  <si>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</si>
  <si>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</si>
  <si>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</si>
  <si>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</si>
  <si>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</si>
  <si>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</si>
  <si>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</si>
  <si>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</si>
  <si>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</si>
  <si>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</si>
  <si>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</si>
  <si>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</si>
  <si>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</si>
  <si>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</si>
  <si>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</si>
  <si>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</si>
  <si>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</si>
  <si>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</si>
  <si>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</si>
  <si>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</si>
  <si>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</si>
  <si>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</si>
  <si>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</si>
  <si>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</si>
  <si>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</si>
  <si>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</si>
  <si>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</si>
  <si>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</si>
  <si>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</si>
  <si>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</si>
  <si>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</si>
  <si>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</si>
  <si>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</si>
  <si>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</si>
  <si>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</si>
  <si>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</si>
  <si>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</si>
  <si>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</si>
  <si>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</si>
  <si>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</si>
  <si>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</si>
  <si>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</si>
  <si>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</si>
  <si>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</si>
  <si>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</si>
  <si>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</si>
  <si>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</si>
  <si>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</si>
  <si>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</si>
  <si>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</si>
  <si>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</si>
  <si>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</si>
  <si>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</si>
  <si>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</si>
  <si>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</si>
  <si>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</si>
  <si>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</si>
  <si>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</si>
  <si>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</si>
  <si>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</si>
  <si>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</si>
  <si>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</si>
  <si>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</si>
  <si>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</si>
  <si>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</si>
  <si>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</si>
  <si>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</si>
  <si>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</si>
  <si>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</si>
  <si>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</si>
  <si>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</si>
  <si>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</si>
  <si>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</si>
  <si>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</si>
  <si>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</si>
  <si>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</si>
  <si>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</si>
  <si>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</si>
  <si>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</si>
  <si>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</si>
  <si>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</si>
  <si>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</si>
  <si>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</si>
  <si>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</si>
  <si>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</si>
  <si>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</si>
  <si>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</si>
  <si>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</si>
  <si>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</si>
  <si>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</si>
  <si>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</si>
  <si>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</si>
  <si>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</si>
  <si>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</si>
  <si>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</si>
  <si>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</si>
  <si>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</si>
  <si>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</si>
  <si>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</si>
  <si>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</si>
  <si>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</si>
  <si>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</si>
  <si>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</si>
  <si>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</si>
  <si>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</si>
  <si>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</si>
  <si>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</si>
  <si>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</si>
  <si>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</si>
  <si>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</si>
  <si>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</si>
  <si>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</si>
  <si>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</si>
  <si>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</si>
  <si>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</si>
  <si>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</si>
  <si>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</si>
  <si>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</si>
  <si>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</si>
  <si>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</si>
  <si>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</si>
  <si>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</si>
  <si>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</si>
  <si>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</si>
  <si>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</si>
  <si>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</si>
  <si>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</si>
  <si>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</si>
  <si>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</si>
  <si>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</si>
  <si>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</si>
  <si>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</si>
  <si>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</si>
  <si>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</si>
  <si>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</si>
  <si>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</si>
  <si>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</si>
  <si>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</si>
  <si>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</si>
  <si>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</si>
  <si>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</si>
  <si>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</si>
  <si>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</si>
  <si>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</si>
  <si>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</si>
  <si>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</si>
  <si>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</si>
  <si>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</si>
  <si>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</si>
  <si>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</si>
  <si>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</si>
  <si>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</si>
  <si>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</si>
  <si>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</si>
  <si>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</si>
  <si>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</si>
  <si>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</si>
  <si>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</si>
  <si>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</si>
  <si>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</si>
  <si>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</si>
  <si>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</si>
  <si>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</si>
  <si>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</si>
  <si>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</si>
  <si>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</si>
  <si>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</si>
  <si>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</si>
  <si>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</si>
  <si>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</si>
  <si>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</si>
  <si>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</si>
  <si>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</si>
  <si>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</si>
  <si>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</si>
  <si>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</si>
  <si>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</si>
  <si>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</si>
  <si>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</si>
  <si>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</si>
  <si>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</si>
  <si>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</si>
  <si>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</si>
  <si>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</si>
  <si>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</si>
  <si>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</si>
  <si>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</si>
  <si>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</si>
  <si>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</si>
  <si>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</si>
  <si>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</si>
  <si>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</si>
  <si>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</si>
  <si>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</si>
  <si>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</si>
  <si>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</si>
  <si>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</si>
  <si>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</si>
  <si>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</si>
  <si>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</si>
  <si>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</si>
  <si>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</si>
  <si>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</si>
  <si>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</si>
  <si>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</si>
  <si>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</si>
  <si>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</si>
  <si>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</si>
  <si>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</si>
  <si>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</si>
  <si>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</si>
  <si>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</si>
  <si>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</si>
  <si>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</si>
  <si>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</si>
  <si>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</si>
  <si>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</si>
  <si>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</si>
  <si>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</si>
  <si>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</si>
  <si>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</si>
  <si>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</si>
  <si>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</si>
  <si>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</si>
  <si>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</si>
  <si>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</si>
  <si>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</si>
  <si>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</si>
  <si>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</si>
  <si>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</si>
  <si>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</si>
  <si>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</si>
  <si>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</si>
  <si>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</si>
  <si>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</si>
  <si>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</si>
  <si>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</si>
  <si>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</si>
  <si>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</si>
  <si>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</si>
  <si>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</si>
  <si>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</si>
  <si>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</si>
  <si>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</si>
  <si>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</si>
  <si>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</si>
  <si>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</si>
  <si>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</si>
  <si>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</si>
  <si>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</si>
  <si>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</si>
  <si>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</si>
  <si>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</si>
  <si>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</si>
  <si>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</si>
  <si>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</si>
  <si>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</si>
  <si>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</si>
  <si>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</si>
  <si>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</si>
  <si>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</si>
  <si>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</si>
  <si>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</si>
  <si>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</si>
  <si>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</si>
  <si>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</si>
  <si>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</si>
  <si>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</si>
  <si>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</si>
  <si>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</si>
  <si>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</si>
  <si>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</si>
  <si>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</si>
  <si>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</si>
  <si>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</si>
  <si>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</si>
  <si>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</si>
  <si>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</si>
  <si>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</si>
  <si>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</si>
  <si>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</si>
  <si>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</si>
  <si>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</si>
  <si>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</si>
  <si>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</si>
  <si>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</si>
  <si>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</si>
  <si>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</si>
  <si>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</si>
  <si>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</si>
  <si>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</si>
  <si>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</si>
  <si>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</si>
  <si>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</si>
  <si>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</si>
  <si>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</si>
  <si>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</si>
  <si>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</si>
  <si>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</si>
  <si>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</si>
  <si>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</si>
  <si>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</si>
  <si>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</si>
  <si>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</si>
  <si>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</si>
  <si>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</si>
  <si>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</si>
  <si>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</si>
  <si>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</si>
  <si>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</si>
  <si>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</si>
  <si>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</si>
  <si>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</si>
  <si>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</si>
  <si>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</si>
  <si>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</si>
  <si>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</si>
  <si>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</si>
  <si>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</si>
  <si>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</si>
  <si>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</si>
  <si>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</si>
  <si>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</si>
  <si>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</si>
  <si>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</si>
  <si>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</si>
  <si>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</si>
  <si>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</si>
  <si>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</si>
  <si>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</si>
  <si>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</si>
  <si>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</si>
  <si>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</si>
  <si>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</si>
  <si>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</si>
  <si>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</si>
  <si>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</si>
  <si>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</si>
  <si>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</si>
  <si>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</si>
  <si>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</si>
  <si>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</si>
  <si>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</si>
  <si>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</si>
  <si>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</si>
  <si>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</si>
  <si>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</si>
  <si>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</si>
  <si>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</si>
  <si>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</si>
  <si>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</si>
  <si>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</si>
  <si>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</si>
  <si>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</si>
  <si>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</si>
  <si>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</si>
  <si>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</si>
  <si>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</si>
  <si>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</si>
  <si>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</si>
  <si>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</si>
  <si>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</si>
  <si>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</si>
  <si>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</si>
  <si>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</si>
  <si>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</si>
  <si>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</si>
  <si>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</si>
  <si>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</si>
  <si>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</si>
  <si>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</si>
  <si>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</si>
  <si>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</si>
  <si>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</si>
  <si>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</si>
  <si>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</si>
  <si>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</si>
  <si>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</si>
  <si>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</si>
  <si>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</si>
  <si>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</si>
  <si>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</si>
  <si>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</si>
  <si>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</si>
  <si>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</si>
  <si>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</si>
  <si>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</si>
  <si>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</si>
  <si>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</si>
  <si>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</si>
  <si>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</si>
  <si>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</si>
  <si>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</si>
  <si>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</si>
  <si>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</si>
  <si>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</si>
  <si>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</si>
  <si>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</si>
  <si>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</si>
  <si>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</si>
  <si>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</si>
  <si>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</si>
  <si>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</si>
  <si>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</si>
  <si>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</si>
  <si>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</si>
  <si>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</si>
  <si>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</si>
  <si>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</si>
  <si>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</si>
  <si>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</si>
  <si>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</si>
  <si>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</si>
  <si>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</si>
  <si>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</si>
  <si>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</si>
  <si>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</si>
  <si>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</si>
  <si>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</si>
  <si>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</si>
  <si>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</si>
  <si>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</si>
  <si>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</si>
  <si>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</si>
  <si>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</si>
  <si>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</si>
  <si>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</si>
  <si>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</si>
  <si>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</si>
  <si>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</si>
  <si>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</si>
  <si>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</si>
  <si>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</si>
  <si>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</si>
  <si>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</si>
  <si>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</si>
  <si>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</si>
  <si>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</si>
  <si>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</si>
  <si>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</si>
  <si>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</si>
  <si>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</si>
  <si>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</si>
  <si>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</si>
  <si>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</si>
  <si>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</si>
  <si>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</si>
  <si>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</si>
  <si>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</si>
  <si>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</si>
  <si>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</si>
  <si>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</si>
  <si>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</si>
  <si>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</si>
  <si>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</si>
  <si>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</si>
  <si>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</si>
  <si>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</si>
  <si>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</si>
  <si>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</si>
  <si>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</si>
  <si>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</si>
  <si>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</si>
  <si>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</si>
  <si>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</si>
  <si>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</si>
  <si>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</si>
  <si>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</si>
  <si>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</si>
  <si>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</si>
  <si>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</si>
  <si>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</si>
  <si>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</si>
  <si>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</si>
  <si>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</si>
  <si>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</si>
  <si>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</si>
  <si>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</si>
  <si>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</si>
  <si>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</si>
  <si>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</si>
  <si>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</si>
  <si>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</si>
  <si>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</si>
  <si>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</si>
  <si>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</si>
  <si>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</si>
  <si>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</si>
  <si>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</si>
  <si>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</si>
  <si>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</si>
  <si>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</si>
  <si>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</si>
  <si>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</si>
  <si>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</si>
  <si>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</si>
  <si>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</si>
  <si>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</si>
  <si>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</si>
  <si>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</si>
  <si>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</si>
  <si>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</si>
  <si>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</si>
  <si>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</si>
  <si>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</si>
  <si>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</si>
  <si>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</si>
  <si>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</si>
  <si>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</si>
  <si>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</si>
  <si>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</si>
  <si>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</si>
  <si>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</si>
  <si>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</si>
  <si>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</si>
  <si>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</si>
  <si>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</si>
  <si>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</si>
  <si>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</si>
  <si>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</si>
  <si>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</si>
  <si>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</si>
  <si>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</si>
  <si>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</si>
  <si>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</si>
  <si>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</si>
  <si>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</si>
  <si>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</si>
  <si>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</si>
  <si>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</si>
  <si>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</si>
  <si>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</si>
  <si>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</si>
  <si>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</si>
  <si>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</si>
  <si>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</si>
  <si>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</si>
  <si>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</si>
  <si>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</si>
  <si>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</si>
  <si>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</si>
  <si>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</si>
  <si>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</si>
  <si>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</si>
  <si>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</si>
  <si>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</si>
  <si>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</si>
  <si>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</si>
  <si>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</si>
  <si>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</si>
  <si>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</si>
  <si>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</si>
  <si>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</si>
  <si>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</si>
  <si>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</si>
  <si>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</si>
  <si>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</si>
  <si>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</si>
  <si>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</si>
  <si>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</si>
  <si>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</si>
  <si>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</si>
  <si>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</si>
  <si>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</si>
  <si>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</si>
  <si>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</si>
  <si>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</si>
  <si>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</si>
  <si>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</si>
  <si>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</si>
  <si>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</si>
  <si>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</si>
  <si>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</si>
  <si>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</si>
  <si>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</si>
  <si>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</si>
  <si>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</si>
  <si>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</si>
  <si>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</si>
  <si>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</si>
  <si>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</si>
  <si>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</si>
  <si>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</si>
  <si>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</si>
  <si>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</si>
  <si>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</si>
  <si>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</si>
  <si>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</si>
  <si>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</si>
  <si>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</si>
  <si>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</si>
  <si>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</si>
  <si>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</si>
  <si>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</si>
  <si>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</si>
  <si>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</si>
  <si>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</si>
  <si>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</si>
  <si>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</si>
  <si>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</si>
  <si>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</si>
  <si>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</si>
  <si>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</si>
  <si>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</si>
  <si>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</si>
  <si>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</si>
  <si>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</si>
  <si>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</si>
  <si>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</si>
  <si>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</si>
  <si>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</si>
  <si>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</si>
  <si>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</si>
  <si>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</si>
  <si>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</si>
  <si>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</si>
  <si>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</si>
  <si>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</si>
  <si>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</si>
  <si>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</si>
  <si>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</si>
  <si>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</si>
  <si>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</si>
  <si>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</si>
  <si>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</si>
  <si>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</si>
  <si>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</si>
  <si>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</si>
  <si>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</si>
  <si>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</si>
  <si>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</si>
  <si>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</si>
  <si>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</si>
  <si>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</si>
  <si>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</si>
  <si>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</si>
  <si>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</si>
  <si>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</si>
  <si>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</si>
  <si>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</si>
  <si>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</si>
  <si>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</si>
  <si>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</si>
  <si>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</si>
  <si>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</si>
  <si>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</si>
  <si>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</si>
  <si>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</si>
  <si>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</si>
  <si>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</si>
  <si>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</si>
  <si>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</si>
  <si>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</si>
  <si>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</si>
  <si>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</si>
  <si>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</si>
  <si>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</si>
  <si>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</si>
  <si>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</si>
  <si>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</si>
  <si>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</si>
  <si>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</si>
  <si>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</si>
  <si>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</si>
  <si>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</si>
  <si>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</si>
  <si>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</si>
  <si>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</si>
  <si>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</si>
  <si>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</si>
  <si>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</si>
  <si>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</si>
  <si>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</si>
  <si>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</si>
  <si>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</si>
  <si>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</si>
  <si>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</si>
  <si>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</si>
  <si>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</si>
  <si>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</si>
  <si>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</si>
  <si>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</si>
  <si>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</si>
  <si>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</si>
  <si>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</si>
  <si>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</si>
  <si>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</si>
  <si>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</si>
  <si>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</si>
  <si>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</si>
  <si>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</si>
  <si>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</si>
  <si>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</si>
  <si>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</si>
  <si>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</si>
  <si>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</si>
  <si>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</si>
  <si>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</si>
  <si>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</si>
  <si>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</si>
  <si>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</si>
  <si>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</si>
  <si>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</si>
  <si>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</si>
  <si>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</si>
  <si>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</si>
  <si>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</si>
  <si>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</si>
  <si>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</si>
  <si>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</si>
  <si>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</si>
  <si>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</si>
  <si>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</si>
  <si>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</si>
  <si>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</si>
  <si>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</si>
  <si>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</si>
  <si>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</si>
  <si>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</si>
  <si>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</si>
  <si>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</si>
  <si>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</si>
  <si>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</si>
  <si>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</si>
  <si>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</si>
  <si>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</si>
  <si>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</si>
  <si>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</si>
  <si>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</si>
  <si>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</si>
  <si>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</si>
  <si>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</si>
  <si>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</si>
  <si>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</si>
  <si>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</si>
  <si>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</si>
  <si>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</si>
  <si>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</si>
  <si>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</si>
  <si>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</si>
  <si>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</si>
  <si>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</si>
  <si>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</si>
  <si>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</si>
  <si>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</si>
  <si>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</si>
  <si>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</si>
  <si>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</si>
  <si>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</si>
  <si>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</si>
  <si>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</si>
  <si>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</si>
  <si>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</si>
  <si>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</si>
  <si>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</si>
  <si>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</si>
  <si>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</si>
  <si>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</si>
  <si>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</si>
  <si>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</si>
  <si>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</si>
  <si>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</si>
  <si>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</si>
  <si>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</si>
  <si>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</si>
  <si>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</si>
  <si>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</si>
  <si>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</si>
  <si>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</si>
  <si>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</si>
  <si>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</si>
  <si>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</si>
  <si>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</si>
  <si>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</si>
  <si>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</si>
  <si>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</si>
  <si>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</si>
  <si>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</si>
  <si>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</si>
  <si>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</si>
  <si>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</si>
  <si>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</si>
  <si>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</si>
  <si>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</si>
  <si>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</si>
  <si>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</si>
  <si>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</si>
  <si>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</si>
  <si>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</si>
  <si>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</si>
  <si>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</si>
  <si>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</si>
  <si>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</si>
  <si>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</si>
  <si>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</si>
  <si>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</si>
  <si>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</si>
  <si>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</si>
  <si>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</si>
  <si>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</si>
  <si>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</si>
  <si>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</si>
  <si>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</si>
  <si>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</si>
  <si>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</si>
  <si>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</si>
  <si>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</si>
  <si>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</si>
  <si>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</si>
  <si>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</si>
  <si>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</si>
  <si>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</si>
  <si>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</si>
  <si>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</si>
  <si>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</si>
  <si>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</si>
  <si>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</si>
  <si>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</si>
  <si>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</si>
  <si>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</si>
  <si>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</si>
  <si>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</si>
  <si>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</si>
  <si>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</si>
  <si>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</si>
  <si>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</si>
  <si>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</si>
  <si>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</si>
  <si>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</si>
  <si>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</si>
  <si>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</si>
  <si>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</si>
  <si>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</si>
  <si>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</si>
  <si>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</si>
  <si>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</si>
  <si>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</si>
  <si>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</si>
  <si>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</si>
  <si>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</si>
  <si>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</si>
  <si>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</si>
  <si>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</si>
  <si>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</si>
  <si>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</si>
  <si>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</si>
  <si>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</si>
  <si>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</si>
  <si>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</si>
  <si>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</si>
  <si>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</si>
  <si>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</si>
  <si>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</si>
  <si>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</si>
  <si>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</si>
  <si>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</si>
  <si>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</si>
  <si>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</si>
  <si>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</si>
  <si>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</si>
  <si>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</si>
  <si>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</si>
  <si>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</si>
  <si>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</si>
  <si>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</si>
  <si>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</si>
  <si>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</si>
  <si>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</si>
  <si>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</si>
  <si>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</si>
  <si>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</si>
  <si>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</si>
  <si>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</si>
  <si>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</si>
  <si>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</si>
  <si>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</si>
  <si>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</si>
  <si>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</si>
  <si>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</si>
  <si>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</si>
  <si>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</si>
  <si>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</si>
  <si>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</si>
  <si>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</si>
  <si>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</si>
  <si>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</si>
  <si>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</si>
  <si>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</si>
  <si>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</si>
  <si>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</si>
  <si>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</si>
  <si>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</si>
  <si>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</si>
  <si>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</si>
  <si>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</si>
  <si>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</si>
  <si>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</si>
  <si>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</si>
  <si>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</si>
  <si>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</si>
  <si>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</si>
  <si>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</si>
  <si>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</si>
  <si>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</si>
  <si>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</si>
  <si>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</si>
  <si>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</si>
  <si>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</si>
  <si>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</si>
  <si>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</si>
  <si>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</si>
  <si>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</si>
  <si>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</si>
  <si>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</si>
  <si>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</si>
  <si>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</si>
  <si>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</si>
  <si>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</si>
  <si>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</si>
  <si>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</si>
  <si>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</si>
  <si>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</si>
  <si>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</si>
  <si>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</si>
  <si>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</si>
  <si>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</si>
  <si>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</si>
  <si>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</si>
  <si>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</si>
  <si>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</si>
  <si>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</si>
  <si>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</si>
  <si>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</si>
  <si>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</si>
  <si>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</si>
  <si>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</si>
  <si>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</si>
  <si>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</si>
  <si>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</si>
  <si>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</si>
  <si>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</si>
  <si>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</si>
  <si>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</si>
  <si>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</si>
  <si>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</si>
  <si>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</si>
  <si>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</si>
  <si>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</si>
  <si>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</si>
  <si>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</si>
  <si>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</si>
  <si>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</si>
  <si>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</si>
  <si>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</si>
  <si>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</si>
  <si>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</si>
  <si>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</si>
  <si>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</si>
  <si>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</si>
  <si>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</si>
  <si>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</si>
  <si>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</si>
  <si>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</si>
  <si>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</si>
  <si>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</si>
  <si>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</si>
  <si>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</si>
  <si>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</si>
  <si>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</si>
  <si>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</si>
  <si>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</si>
  <si>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</si>
  <si>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</si>
  <si>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</si>
  <si>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</si>
  <si>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</si>
  <si>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</si>
  <si>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</si>
  <si>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</si>
  <si>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</si>
  <si>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</si>
  <si>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</si>
  <si>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</si>
  <si>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</si>
  <si>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</si>
  <si>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</si>
  <si>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</si>
  <si>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</si>
  <si>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</si>
  <si>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</si>
  <si>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</si>
  <si>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</si>
  <si>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</si>
  <si>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</si>
  <si>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</si>
  <si>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</si>
  <si>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</si>
  <si>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</si>
  <si>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</si>
  <si>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</si>
  <si>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</si>
  <si>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</si>
  <si>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</si>
  <si>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</si>
  <si>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</si>
  <si>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</si>
  <si>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</si>
  <si>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</si>
  <si>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</si>
  <si>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</si>
  <si>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</si>
  <si>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</si>
  <si>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</si>
  <si>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</si>
  <si>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</si>
  <si>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</si>
  <si>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</si>
  <si>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</si>
  <si>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</si>
  <si>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</si>
  <si>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</si>
  <si>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</si>
  <si>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</si>
  <si>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</si>
  <si>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</si>
  <si>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</si>
  <si>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</si>
  <si>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</si>
  <si>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</si>
  <si>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</si>
  <si>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</si>
  <si>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</si>
  <si>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</si>
  <si>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</si>
  <si>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</si>
  <si>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</si>
  <si>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</si>
  <si>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</si>
  <si>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</si>
  <si>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</si>
  <si>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</si>
  <si>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</si>
  <si>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</si>
  <si>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</si>
  <si>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</si>
  <si>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</si>
  <si>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</si>
  <si>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</si>
  <si>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</si>
  <si>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</si>
  <si>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</si>
  <si>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</si>
  <si>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</si>
  <si>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</si>
  <si>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</si>
  <si>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</si>
  <si>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</si>
  <si>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</si>
  <si>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</si>
  <si>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</si>
  <si>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</si>
  <si>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</si>
  <si>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</si>
  <si>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</si>
  <si>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</si>
  <si>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</si>
  <si>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</si>
  <si>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</si>
  <si>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</si>
  <si>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</si>
  <si>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</si>
  <si>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</si>
  <si>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</si>
  <si>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</si>
  <si>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</si>
  <si>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</si>
  <si>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</si>
  <si>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</si>
  <si>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</si>
  <si>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</si>
  <si>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</si>
  <si>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</si>
  <si>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</si>
  <si>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</si>
  <si>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</si>
  <si>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</si>
  <si>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</si>
  <si>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</si>
  <si>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</si>
  <si>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</si>
  <si>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</si>
  <si>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</si>
  <si>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</si>
  <si>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</si>
  <si>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</si>
  <si>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</si>
  <si>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</si>
  <si>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</si>
  <si>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</si>
  <si>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</si>
  <si>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</si>
  <si>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</si>
  <si>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</si>
  <si>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</si>
  <si>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</si>
  <si>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</si>
  <si>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</si>
  <si>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</si>
  <si>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</si>
  <si>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</si>
  <si>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</si>
  <si>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</si>
  <si>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</si>
  <si>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</si>
  <si>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</si>
  <si>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</si>
  <si>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</si>
  <si>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</si>
  <si>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</si>
  <si>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</si>
  <si>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</si>
  <si>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</si>
  <si>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</si>
  <si>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</si>
  <si>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</si>
  <si>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</si>
  <si>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</si>
  <si>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</si>
  <si>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</si>
  <si>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</si>
  <si>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</si>
  <si>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</si>
  <si>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</si>
  <si>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</si>
  <si>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</si>
  <si>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</si>
  <si>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</si>
  <si>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</si>
  <si>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</si>
  <si>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</si>
  <si>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</si>
  <si>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</si>
  <si>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</si>
  <si>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</si>
  <si>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</si>
  <si>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</si>
  <si>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</si>
  <si>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</si>
  <si>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</si>
  <si>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</si>
  <si>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</si>
  <si>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</si>
  <si>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</si>
  <si>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</si>
  <si>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</si>
  <si>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</si>
  <si>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</si>
  <si>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</si>
  <si>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</si>
  <si>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</si>
  <si>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</si>
  <si>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</si>
  <si>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</si>
  <si>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</si>
  <si>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</si>
  <si>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</si>
  <si>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</si>
  <si>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</si>
  <si>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</si>
  <si>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</si>
  <si>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</si>
  <si>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</si>
  <si>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</si>
  <si>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</si>
  <si>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</si>
  <si>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</si>
  <si>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</si>
  <si>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</si>
  <si>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</si>
  <si>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</si>
  <si>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</si>
  <si>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</si>
  <si>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</si>
  <si>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</si>
  <si>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</si>
  <si>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</si>
  <si>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</si>
  <si>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</si>
  <si>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</si>
  <si>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</si>
  <si>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</si>
  <si>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</si>
  <si>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</si>
  <si>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</si>
  <si>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</si>
  <si>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</si>
  <si>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</si>
  <si>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</si>
  <si>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</si>
  <si>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</si>
  <si>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</si>
  <si>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</si>
  <si>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</si>
  <si>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</si>
  <si>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</si>
  <si>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</si>
  <si>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</si>
  <si>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</si>
  <si>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</si>
  <si>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</si>
  <si>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</si>
  <si>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</si>
  <si>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</si>
  <si>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</si>
  <si>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</si>
  <si>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</si>
  <si>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</si>
  <si>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</si>
  <si>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</si>
  <si>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</si>
  <si>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</si>
  <si>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</si>
  <si>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</si>
  <si>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</si>
  <si>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</si>
  <si>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</si>
  <si>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</si>
  <si>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</si>
  <si>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</si>
  <si>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</si>
  <si>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</si>
  <si>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</si>
  <si>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</si>
  <si>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</si>
  <si>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</si>
  <si>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</si>
  <si>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</si>
  <si>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</si>
  <si>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</si>
  <si>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</si>
  <si>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</si>
  <si>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</si>
  <si>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</si>
  <si>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</si>
  <si>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</si>
  <si>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</si>
  <si>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</si>
  <si>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</si>
  <si>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</si>
  <si>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</si>
  <si>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</si>
  <si>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</si>
  <si>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</si>
  <si>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</si>
  <si>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</si>
  <si>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</si>
  <si>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</si>
  <si>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</si>
  <si>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</si>
  <si>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</si>
  <si>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</si>
  <si>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</si>
  <si>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</si>
  <si>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</si>
  <si>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</si>
  <si>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</si>
  <si>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</si>
  <si>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</si>
  <si>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</si>
  <si>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</si>
  <si>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</si>
  <si>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</si>
  <si>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</si>
  <si>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</si>
  <si>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</si>
  <si>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</si>
  <si>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</si>
  <si>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</si>
  <si>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</si>
  <si>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</si>
  <si>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</si>
  <si>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</si>
  <si>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</si>
  <si>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</si>
  <si>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</si>
  <si>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</si>
  <si>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</si>
  <si>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</si>
  <si>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</si>
  <si>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</si>
  <si>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</si>
  <si>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</si>
  <si>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</si>
  <si>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</si>
  <si>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</si>
  <si>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</si>
  <si>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</si>
  <si>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</si>
  <si>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</si>
  <si>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</si>
  <si>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</si>
  <si>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</si>
  <si>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</si>
  <si>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</si>
  <si>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</si>
  <si>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</si>
  <si>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</si>
  <si>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</si>
  <si>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</si>
  <si>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</si>
  <si>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</si>
  <si>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</si>
  <si>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</si>
  <si>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</si>
  <si>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</si>
  <si>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</si>
  <si>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</si>
  <si>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</si>
  <si>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</si>
  <si>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</si>
  <si>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</si>
  <si>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</si>
  <si>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</si>
  <si>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</si>
  <si>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</si>
  <si>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</si>
  <si>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</si>
  <si>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</si>
  <si>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</si>
  <si>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</si>
  <si>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</si>
  <si>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</si>
  <si>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</si>
  <si>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</si>
  <si>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</si>
  <si>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</si>
  <si>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</si>
  <si>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</si>
  <si>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</si>
  <si>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</si>
  <si>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</si>
  <si>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</si>
  <si>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</si>
  <si>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</si>
  <si>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</si>
  <si>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</si>
  <si>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</si>
  <si>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</si>
  <si>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</si>
  <si>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</si>
  <si>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</si>
  <si>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</si>
  <si>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</si>
  <si>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</si>
  <si>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</si>
  <si>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</si>
  <si>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</si>
  <si>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</si>
  <si>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</si>
  <si>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</si>
  <si>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</si>
  <si>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</si>
  <si>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</si>
  <si>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</si>
  <si>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</si>
  <si>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</si>
  <si>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</si>
  <si>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</si>
  <si>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</si>
  <si>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</si>
  <si>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</si>
  <si>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</si>
  <si>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</si>
  <si>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</si>
  <si>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</si>
  <si>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</si>
  <si>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</si>
  <si>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</si>
  <si>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</si>
  <si>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</si>
  <si>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</si>
  <si>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</si>
  <si>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</si>
  <si>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</si>
  <si>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</si>
  <si>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</si>
  <si>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</si>
  <si>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</si>
  <si>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</si>
  <si>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</si>
  <si>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</si>
  <si>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</si>
  <si>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</si>
  <si>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</si>
  <si>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</si>
  <si>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</si>
  <si>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</si>
  <si>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</si>
  <si>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</si>
  <si>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</si>
  <si>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</si>
  <si>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</si>
  <si>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</si>
  <si>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</si>
  <si>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</si>
  <si>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</si>
  <si>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</si>
  <si>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</si>
  <si>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</si>
  <si>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</si>
  <si>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</si>
  <si>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</si>
  <si>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</si>
  <si>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</si>
  <si>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</si>
  <si>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</si>
  <si>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</si>
  <si>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</si>
  <si>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</si>
  <si>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</si>
  <si>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</si>
  <si>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</si>
  <si>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</si>
  <si>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</si>
  <si>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</si>
  <si>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</si>
  <si>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</si>
  <si>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</si>
  <si>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</si>
  <si>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</si>
  <si>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</si>
  <si>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</si>
  <si>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</si>
  <si>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</si>
  <si>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</si>
  <si>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</si>
  <si>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</si>
  <si>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</si>
  <si>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</si>
  <si>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</si>
  <si>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</si>
  <si>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</si>
  <si>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</si>
  <si>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</si>
  <si>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</si>
  <si>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</si>
  <si>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</si>
  <si>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</si>
  <si>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</si>
  <si>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</si>
  <si>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</si>
  <si>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</si>
  <si>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</si>
  <si>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</si>
  <si>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</si>
  <si>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</si>
  <si>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</si>
  <si>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</si>
  <si>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</si>
  <si>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</si>
  <si>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</si>
  <si>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</si>
  <si>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</si>
  <si>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</si>
  <si>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</si>
  <si>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</si>
  <si>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</si>
  <si>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</si>
  <si>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</si>
  <si>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</si>
  <si>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</si>
  <si>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</si>
  <si>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</si>
  <si>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</si>
  <si>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</si>
  <si>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</si>
  <si>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</si>
  <si>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</si>
  <si>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</si>
  <si>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</si>
  <si>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</si>
  <si>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</si>
  <si>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</si>
  <si>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</si>
  <si>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</si>
  <si>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</si>
  <si>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</si>
  <si>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</si>
  <si>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</si>
  <si>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</si>
  <si>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</si>
  <si>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</si>
  <si>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</si>
  <si>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</si>
  <si>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</si>
  <si>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</si>
  <si>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</si>
  <si>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</si>
  <si>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</si>
  <si>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</si>
  <si>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</si>
  <si>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</si>
  <si>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</si>
  <si>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</si>
  <si>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</si>
  <si>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</si>
  <si>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</si>
  <si>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</si>
  <si>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</si>
  <si>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</si>
  <si>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</si>
  <si>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</si>
  <si>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</si>
  <si>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</si>
  <si>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</si>
  <si>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</si>
  <si>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</si>
  <si>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</si>
  <si>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</si>
  <si>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</si>
  <si>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</si>
  <si>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</si>
  <si>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</si>
  <si>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</si>
  <si>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</si>
  <si>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</si>
  <si>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</si>
  <si>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</si>
  <si>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</si>
  <si>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</si>
  <si>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</si>
  <si>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</si>
  <si>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</si>
  <si>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</si>
  <si>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</si>
  <si>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</si>
  <si>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</si>
  <si>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</si>
  <si>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</si>
  <si>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</si>
  <si>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</si>
  <si>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</si>
  <si>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</si>
  <si>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</si>
  <si>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</si>
  <si>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</si>
  <si>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</si>
  <si>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</si>
  <si>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</si>
  <si>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</si>
  <si>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</si>
  <si>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</si>
  <si>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</si>
  <si>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</si>
  <si>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</si>
  <si>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</si>
  <si>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</si>
  <si>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</si>
  <si>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</si>
  <si>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</si>
  <si>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</si>
  <si>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</si>
  <si>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</si>
  <si>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</si>
  <si>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</si>
  <si>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</si>
  <si>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</si>
  <si>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</si>
  <si>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</si>
  <si>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</si>
  <si>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</si>
  <si>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</si>
  <si>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</si>
  <si>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</si>
  <si>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</si>
  <si>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</si>
  <si>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</si>
  <si>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</si>
  <si>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</si>
  <si>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</si>
  <si>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</si>
  <si>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</si>
  <si>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</si>
  <si>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</si>
  <si>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</si>
  <si>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</si>
  <si>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</si>
  <si>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</si>
  <si>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</si>
  <si>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</si>
  <si>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</si>
  <si>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</si>
  <si>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</si>
  <si>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</si>
  <si>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</si>
  <si>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</si>
  <si>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</si>
  <si>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</si>
  <si>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</si>
  <si>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</si>
  <si>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</si>
  <si>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</si>
  <si>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</si>
  <si>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</si>
  <si>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</si>
  <si>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</si>
  <si>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</si>
  <si>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</si>
  <si>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</si>
  <si>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</si>
  <si>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</si>
  <si>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</si>
  <si>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</si>
  <si>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</si>
  <si>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</si>
  <si>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</si>
  <si>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</si>
  <si>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</si>
  <si>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</si>
  <si>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</si>
  <si>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</si>
  <si>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</si>
  <si>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</si>
  <si>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</si>
  <si>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</si>
  <si>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</si>
  <si>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</si>
  <si>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</si>
  <si>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</si>
  <si>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</si>
  <si>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</si>
  <si>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</si>
  <si>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</si>
  <si>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</si>
  <si>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</si>
  <si>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</si>
  <si>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</si>
  <si>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</si>
  <si>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</si>
  <si>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</si>
  <si>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</si>
  <si>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</si>
  <si>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</si>
  <si>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</si>
  <si>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</si>
  <si>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</si>
  <si>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</si>
  <si>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</si>
  <si>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</si>
  <si>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</si>
  <si>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</si>
  <si>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</si>
  <si>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</si>
  <si>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</si>
  <si>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</si>
  <si>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</si>
  <si>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</si>
  <si>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</si>
  <si>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</si>
  <si>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</si>
  <si>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</si>
  <si>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</si>
  <si>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</si>
  <si>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</si>
  <si>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</si>
  <si>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</si>
  <si>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</si>
  <si>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</si>
  <si>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</si>
  <si>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</si>
  <si>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</si>
  <si>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</si>
  <si>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</si>
  <si>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</si>
  <si>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</si>
  <si>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</si>
  <si>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</si>
  <si>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</si>
  <si>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</si>
  <si>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</si>
  <si>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</si>
  <si>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</si>
  <si>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</si>
  <si>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</si>
  <si>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</si>
  <si>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</si>
  <si>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</si>
  <si>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</si>
  <si>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</si>
  <si>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</si>
  <si>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</si>
  <si>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</si>
  <si>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</si>
  <si>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</si>
  <si>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</si>
  <si>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</si>
  <si>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</si>
  <si>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</si>
  <si>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</si>
  <si>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</si>
  <si>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</si>
  <si>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</si>
  <si>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</si>
  <si>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</si>
  <si>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</si>
  <si>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</si>
  <si>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</si>
  <si>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</si>
  <si>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</si>
  <si>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</si>
  <si>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</si>
  <si>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</si>
  <si>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</si>
  <si>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</si>
  <si>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</si>
  <si>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</si>
  <si>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</si>
  <si>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</si>
  <si>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</si>
  <si>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</si>
  <si>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</si>
  <si>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</si>
  <si>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</si>
  <si>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</si>
  <si>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</si>
  <si>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</si>
  <si>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</si>
  <si>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</si>
  <si>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</si>
  <si>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</si>
  <si>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</si>
  <si>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</si>
  <si>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</si>
  <si>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</si>
  <si>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</si>
  <si>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</si>
  <si>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</si>
  <si>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</si>
  <si>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</si>
  <si>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</si>
  <si>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</si>
  <si>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</si>
  <si>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</si>
  <si>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</si>
  <si>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</si>
  <si>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</si>
  <si>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</si>
  <si>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</si>
  <si>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</si>
  <si>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</si>
  <si>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</si>
  <si>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</si>
  <si>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</si>
  <si>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</si>
  <si>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</si>
  <si>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</si>
  <si>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</si>
  <si>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</si>
  <si>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</si>
  <si>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</si>
  <si>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</si>
  <si>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</si>
  <si>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</si>
  <si>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</si>
  <si>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</si>
  <si>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</si>
  <si>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</si>
  <si>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</si>
  <si>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</si>
  <si>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</si>
  <si>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</si>
  <si>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</si>
  <si>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</si>
  <si>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</si>
  <si>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</si>
  <si>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</si>
  <si>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</si>
  <si>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</si>
  <si>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</si>
  <si>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</si>
  <si>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</si>
  <si>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</si>
  <si>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</si>
  <si>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</si>
  <si>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</si>
  <si>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</si>
  <si>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</si>
  <si>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</si>
  <si>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</si>
  <si>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</si>
  <si>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</si>
  <si>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</si>
  <si>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</si>
  <si>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</si>
  <si>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</si>
  <si>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</si>
  <si>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</si>
  <si>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</si>
  <si>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</si>
  <si>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</si>
  <si>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</si>
  <si>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</si>
  <si>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</si>
  <si>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</si>
  <si>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</si>
  <si>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</si>
  <si>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</si>
  <si>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</si>
  <si>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</si>
  <si>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</si>
  <si>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</si>
  <si>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</si>
  <si>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</si>
  <si>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</si>
  <si>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</si>
  <si>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</si>
  <si>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</si>
  <si>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</si>
  <si>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</si>
  <si>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</si>
  <si>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</si>
  <si>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</si>
  <si>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</si>
  <si>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</si>
  <si>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</si>
  <si>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</si>
  <si>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</si>
  <si>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</si>
  <si>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</si>
  <si>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</si>
  <si>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</si>
  <si>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</si>
  <si>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</si>
  <si>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</si>
  <si>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</si>
  <si>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</si>
  <si>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</si>
  <si>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</si>
  <si>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</si>
  <si>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</si>
  <si>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</si>
  <si>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</si>
  <si>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</si>
  <si>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</si>
  <si>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</si>
  <si>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</si>
  <si>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</si>
  <si>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</si>
  <si>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</si>
  <si>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</si>
  <si>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</si>
  <si>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</si>
  <si>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</si>
  <si>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</si>
  <si>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</si>
  <si>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</si>
  <si>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</si>
  <si>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</si>
  <si>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</si>
  <si>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</si>
  <si>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</si>
  <si>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</si>
  <si>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</si>
  <si>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</si>
  <si>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</si>
  <si>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</si>
  <si>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</si>
  <si>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</si>
  <si>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</si>
  <si>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</si>
  <si>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</si>
  <si>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</si>
  <si>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</si>
  <si>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</si>
  <si>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</si>
  <si>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</si>
  <si>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</si>
  <si>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</si>
  <si>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</si>
  <si>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</si>
  <si>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</si>
  <si>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</si>
  <si>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</si>
  <si>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</si>
  <si>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</si>
  <si>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</si>
  <si>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</si>
  <si>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</si>
  <si>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</si>
  <si>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</si>
  <si>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</si>
  <si>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</si>
  <si>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</si>
  <si>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</si>
  <si>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</si>
  <si>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</si>
  <si>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</si>
  <si>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</si>
  <si>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</si>
  <si>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</si>
  <si>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</si>
  <si>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</si>
  <si>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</si>
  <si>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</si>
  <si>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</si>
  <si>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</si>
  <si>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</si>
  <si>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</si>
  <si>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</si>
  <si>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</si>
  <si>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</si>
  <si>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</si>
  <si>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</si>
  <si>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</si>
  <si>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</si>
  <si>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</si>
  <si>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</si>
  <si>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</si>
  <si>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</si>
  <si>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</si>
  <si>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</si>
  <si>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</si>
  <si>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</si>
  <si>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</si>
  <si>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</si>
  <si>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</si>
  <si>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</si>
  <si>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</si>
  <si>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</si>
  <si>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</si>
  <si>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</si>
  <si>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</si>
  <si>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</si>
  <si>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</si>
  <si>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</si>
  <si>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</si>
  <si>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</si>
  <si>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</si>
  <si>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</si>
  <si>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</si>
  <si>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</si>
  <si>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</si>
  <si>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</si>
  <si>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</si>
  <si>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</si>
  <si>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</si>
  <si>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</si>
  <si>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</si>
  <si>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</si>
  <si>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</si>
  <si>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</si>
  <si>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</si>
  <si>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</si>
  <si>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</si>
  <si>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</si>
  <si>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</si>
  <si>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</si>
  <si>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</si>
  <si>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</si>
  <si>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</si>
  <si>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</si>
  <si>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</si>
  <si>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</si>
  <si>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</si>
  <si>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</si>
  <si>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</si>
  <si>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</si>
  <si>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</si>
  <si>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</si>
  <si>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</si>
  <si>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</si>
  <si>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</si>
  <si>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</si>
  <si>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</si>
  <si>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</si>
  <si>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</si>
  <si>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</si>
  <si>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</si>
  <si>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</si>
  <si>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</si>
  <si>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</si>
  <si>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</si>
  <si>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</si>
  <si>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</si>
  <si>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</si>
  <si>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</si>
  <si>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</si>
  <si>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</si>
  <si>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</si>
  <si>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</si>
  <si>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</si>
  <si>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</si>
  <si>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</si>
  <si>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</si>
  <si>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</si>
  <si>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</si>
  <si>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</si>
  <si>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</si>
  <si>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</si>
  <si>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</si>
  <si>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</si>
  <si>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</si>
  <si>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</si>
  <si>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</si>
  <si>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</si>
  <si>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</si>
  <si>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</si>
  <si>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</si>
  <si>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</si>
  <si>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</si>
  <si>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</si>
  <si>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</si>
  <si>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</si>
  <si>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</si>
  <si>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</si>
  <si>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</si>
  <si>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</si>
  <si>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</si>
  <si>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</si>
  <si>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</si>
  <si>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</si>
  <si>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</si>
  <si>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</si>
  <si>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</si>
  <si>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</si>
  <si>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</si>
  <si>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</si>
  <si>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</si>
  <si>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</si>
  <si>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</si>
  <si>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</si>
  <si>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</si>
  <si>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</si>
  <si>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</si>
  <si>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</si>
  <si>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</si>
  <si>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</si>
  <si>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</si>
  <si>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</si>
  <si>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</si>
  <si>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</si>
  <si>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</si>
  <si>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</si>
  <si>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</si>
  <si>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</si>
  <si>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</si>
  <si>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</si>
  <si>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</si>
  <si>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</si>
  <si>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</si>
  <si>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</si>
  <si>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</si>
  <si>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</si>
  <si>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</si>
  <si>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</si>
  <si>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</si>
  <si>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</si>
  <si>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</si>
  <si>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</si>
  <si>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</si>
  <si>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</si>
  <si>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</si>
  <si>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</si>
  <si>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</si>
  <si>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</si>
  <si>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</si>
  <si>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</si>
  <si>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</si>
  <si>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</si>
  <si>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</si>
  <si>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</si>
  <si>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</si>
  <si>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</si>
  <si>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</si>
  <si>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</si>
  <si>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</si>
  <si>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</si>
  <si>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</si>
  <si>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</si>
  <si>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</si>
  <si>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</si>
  <si>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</si>
  <si>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</si>
  <si>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</si>
  <si>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</si>
  <si>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</si>
  <si>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</si>
  <si>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</si>
  <si>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</si>
  <si>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</si>
  <si>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</si>
  <si>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</si>
  <si>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</si>
  <si>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</si>
  <si>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</si>
  <si>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</si>
  <si>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</si>
  <si>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</si>
  <si>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</si>
  <si>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</si>
  <si>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</si>
  <si>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</si>
  <si>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</si>
  <si>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</si>
  <si>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</si>
  <si>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</si>
  <si>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</si>
  <si>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</si>
  <si>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</si>
  <si>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</si>
  <si>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</si>
  <si>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</si>
  <si>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</si>
  <si>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</si>
  <si>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</si>
  <si>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</si>
  <si>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</si>
  <si>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</si>
  <si>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</si>
  <si>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</si>
  <si>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</si>
  <si>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</si>
  <si>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</si>
  <si>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</si>
  <si>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</si>
  <si>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</si>
  <si>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</si>
  <si>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</si>
  <si>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</si>
  <si>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</si>
  <si>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</si>
  <si>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</si>
  <si>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</si>
  <si>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</si>
  <si>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</si>
  <si>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</si>
  <si>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</si>
  <si>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</si>
  <si>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</si>
  <si>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</si>
  <si>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</si>
  <si>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</si>
  <si>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</si>
  <si>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</si>
  <si>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</si>
  <si>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</si>
  <si>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</si>
  <si>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</si>
  <si>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</si>
  <si>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</si>
  <si>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</si>
  <si>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</si>
  <si>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</si>
  <si>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</si>
  <si>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</si>
  <si>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</si>
  <si>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</si>
  <si>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</si>
  <si>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</si>
  <si>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</si>
  <si>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</si>
  <si>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</si>
  <si>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</si>
  <si>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</si>
  <si>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</si>
  <si>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</si>
  <si>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</si>
  <si>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</si>
  <si>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</si>
  <si>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</si>
  <si>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</si>
  <si>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</si>
  <si>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</si>
  <si>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</si>
  <si>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</si>
  <si>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</si>
  <si>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</si>
  <si>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</si>
  <si>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</si>
  <si>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</si>
  <si>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</si>
  <si>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</si>
  <si>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</si>
  <si>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</si>
  <si>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</si>
  <si>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</si>
  <si>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</si>
  <si>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</si>
  <si>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</si>
  <si>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</si>
  <si>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</si>
  <si>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</si>
  <si>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</si>
  <si>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</si>
  <si>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</si>
  <si>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</si>
  <si>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</si>
  <si>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</si>
  <si>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</si>
  <si>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</si>
  <si>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</si>
  <si>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</si>
  <si>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</si>
  <si>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</si>
  <si>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</si>
  <si>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</si>
  <si>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</si>
  <si>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</si>
  <si>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</si>
  <si>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</si>
  <si>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</si>
  <si>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</si>
  <si>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</si>
  <si>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</si>
  <si>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</si>
  <si>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</si>
  <si>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</si>
  <si>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</si>
  <si>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</si>
  <si>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</si>
  <si>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</si>
  <si>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</si>
  <si>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</si>
  <si>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</si>
  <si>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</si>
  <si>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</si>
  <si>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</si>
  <si>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</si>
  <si>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</si>
  <si>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</si>
  <si>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</si>
  <si>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</si>
  <si>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</si>
  <si>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</si>
  <si>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</si>
  <si>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</si>
  <si>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</si>
  <si>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</si>
  <si>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</si>
  <si>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</si>
  <si>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</si>
  <si>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</si>
  <si>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</si>
  <si>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</si>
  <si>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</si>
  <si>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</si>
  <si>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</si>
  <si>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</si>
  <si>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</si>
  <si>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</si>
  <si>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</si>
  <si>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</si>
  <si>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</si>
  <si>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</si>
  <si>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</si>
  <si>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</si>
  <si>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</si>
  <si>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</si>
  <si>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</si>
  <si>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</si>
  <si>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</si>
  <si>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</si>
  <si>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</si>
  <si>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</si>
  <si>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</si>
  <si>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</si>
  <si>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</si>
  <si>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</si>
  <si>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</si>
  <si>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</si>
  <si>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</si>
  <si>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</si>
  <si>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</si>
  <si>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</si>
  <si>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</si>
  <si>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</si>
  <si>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</si>
  <si>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</si>
  <si>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</si>
  <si>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</si>
  <si>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</si>
  <si>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</si>
  <si>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</si>
  <si>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</si>
  <si>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</si>
  <si>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</si>
  <si>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</si>
  <si>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</si>
  <si>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</si>
  <si>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</si>
  <si>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</si>
  <si>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</si>
  <si>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</si>
  <si>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</si>
  <si>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</si>
  <si>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</si>
  <si>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</si>
  <si>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</si>
  <si>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</si>
  <si>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</si>
  <si>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</si>
  <si>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</si>
  <si>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</si>
  <si>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</si>
  <si>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</si>
  <si>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</si>
  <si>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</si>
  <si>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</si>
  <si>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</si>
  <si>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</si>
  <si>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</si>
  <si>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</si>
  <si>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</si>
  <si>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</si>
  <si>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</si>
  <si>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</si>
  <si>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</si>
  <si>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</si>
  <si>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</si>
  <si>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</si>
  <si>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</si>
  <si>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</si>
  <si>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</si>
  <si>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</si>
  <si>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</si>
  <si>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</si>
  <si>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</si>
  <si>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</si>
  <si>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</si>
  <si>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</si>
  <si>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</si>
  <si>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</si>
  <si>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</si>
  <si>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</si>
  <si>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</si>
  <si>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</si>
  <si>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</si>
  <si>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</si>
  <si>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</si>
  <si>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</si>
  <si>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</si>
  <si>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</si>
  <si>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</si>
  <si>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</si>
  <si>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</si>
  <si>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</si>
  <si>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</si>
  <si>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</si>
  <si>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</si>
  <si>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</si>
  <si>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</si>
  <si>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</si>
  <si>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</si>
  <si>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</si>
  <si>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</si>
  <si>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</si>
  <si>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</si>
  <si>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</si>
  <si>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</si>
  <si>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</si>
  <si>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</si>
  <si>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</si>
  <si>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</si>
  <si>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</si>
  <si>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</si>
  <si>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</si>
  <si>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</si>
  <si>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</si>
  <si>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</si>
  <si>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</si>
  <si>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</si>
  <si>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</si>
  <si>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</si>
  <si>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</si>
  <si>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</si>
  <si>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</si>
  <si>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</si>
  <si>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</si>
  <si>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</si>
  <si>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</si>
  <si>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</si>
  <si>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</si>
  <si>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</si>
  <si>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</si>
  <si>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</si>
  <si>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</si>
  <si>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</si>
  <si>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</si>
  <si>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</si>
  <si>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</si>
  <si>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</si>
  <si>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</si>
  <si>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</si>
  <si>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</si>
  <si>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</si>
  <si>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</si>
  <si>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</si>
  <si>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</si>
  <si>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</si>
  <si>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</si>
  <si>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</si>
  <si>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</si>
  <si>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</si>
  <si>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</si>
  <si>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</si>
  <si>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</si>
  <si>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</si>
  <si>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</si>
  <si>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</si>
  <si>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</si>
  <si>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</si>
  <si>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</si>
  <si>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</si>
  <si>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</si>
  <si>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</si>
  <si>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</si>
  <si>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</si>
  <si>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</si>
  <si>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</si>
  <si>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</si>
  <si>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</si>
  <si>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</si>
  <si>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</si>
  <si>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</si>
  <si>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</si>
  <si>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</si>
  <si>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</si>
  <si>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</si>
  <si>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</si>
  <si>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</si>
  <si>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</si>
  <si>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</si>
  <si>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</si>
  <si>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</si>
  <si>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</si>
  <si>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</si>
  <si>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</si>
  <si>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</si>
  <si>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</si>
  <si>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</si>
  <si>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</si>
  <si>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</si>
  <si>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</si>
  <si>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</si>
  <si>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</si>
  <si>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</si>
  <si>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</si>
  <si>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</si>
  <si>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</si>
  <si>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</si>
  <si>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</si>
  <si>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</si>
  <si>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</si>
  <si>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</si>
  <si>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</si>
  <si>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</si>
  <si>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</si>
  <si>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</si>
  <si>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</si>
  <si>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</si>
  <si>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</si>
  <si>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</si>
  <si>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</si>
  <si>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</si>
  <si>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</si>
  <si>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</si>
  <si>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</si>
  <si>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</si>
  <si>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</si>
  <si>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</si>
  <si>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</si>
  <si>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</si>
  <si>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</si>
  <si>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</si>
  <si>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</si>
  <si>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</si>
  <si>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</si>
  <si>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</si>
  <si>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</si>
  <si>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</si>
  <si>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</si>
  <si>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</si>
  <si>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</si>
  <si>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</si>
  <si>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</si>
  <si>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</si>
  <si>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</si>
  <si>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</si>
  <si>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</si>
  <si>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</si>
  <si>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</si>
  <si>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</si>
  <si>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</si>
  <si>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</si>
  <si>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</si>
  <si>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</si>
  <si>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</si>
  <si>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</si>
  <si>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</si>
  <si>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</si>
  <si>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</si>
  <si>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</si>
  <si>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</si>
  <si>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</si>
  <si>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</si>
  <si>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</si>
  <si>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</si>
  <si>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</si>
  <si>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</si>
  <si>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</si>
  <si>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</si>
  <si>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</si>
  <si>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</si>
  <si>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</si>
  <si>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</si>
  <si>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</si>
  <si>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</si>
  <si>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</si>
  <si>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</si>
  <si>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</si>
  <si>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</si>
  <si>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</si>
  <si>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</si>
  <si>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</si>
  <si>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</si>
  <si>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</si>
  <si>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</si>
  <si>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</si>
  <si>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</si>
  <si>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</si>
  <si>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</si>
  <si>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</si>
  <si>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</si>
  <si>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</si>
  <si>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</si>
  <si>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</si>
  <si>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</si>
  <si>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</si>
  <si>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</si>
  <si>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</si>
  <si>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</si>
  <si>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</si>
  <si>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</si>
  <si>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</si>
  <si>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</si>
  <si>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</si>
  <si>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</si>
  <si>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</si>
  <si>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</si>
  <si>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</si>
  <si>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</si>
  <si>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</si>
  <si>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</si>
  <si>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</si>
  <si>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</si>
  <si>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</si>
  <si>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</si>
  <si>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</si>
  <si>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</si>
  <si>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</si>
  <si>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</si>
  <si>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</si>
  <si>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</si>
  <si>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</si>
  <si>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</si>
  <si>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</si>
  <si>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</si>
  <si>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</si>
  <si>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</si>
  <si>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</si>
  <si>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</si>
  <si>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</si>
  <si>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</si>
  <si>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</si>
  <si>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</si>
  <si>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</si>
  <si>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</si>
  <si>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</si>
  <si>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</si>
  <si>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</si>
  <si>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</si>
  <si>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</si>
  <si>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</si>
  <si>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</si>
  <si>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</si>
  <si>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</si>
  <si>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</si>
  <si>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</si>
  <si>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</si>
  <si>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</si>
  <si>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</si>
  <si>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</si>
  <si>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</si>
  <si>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</si>
  <si>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</si>
  <si>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</si>
  <si>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</si>
  <si>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</si>
  <si>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</si>
  <si>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</si>
  <si>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</si>
  <si>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</si>
  <si>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</si>
  <si>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</si>
  <si>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</si>
  <si>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</si>
  <si>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</si>
  <si>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</si>
  <si>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</si>
  <si>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</si>
  <si>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</si>
  <si>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</si>
  <si>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</si>
  <si>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</si>
  <si>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</si>
  <si>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</si>
  <si>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</si>
  <si>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</si>
  <si>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</si>
  <si>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</si>
  <si>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</si>
  <si>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</si>
  <si>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</si>
  <si>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</si>
  <si>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</si>
  <si>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</si>
  <si>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</si>
  <si>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</si>
  <si>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</si>
  <si>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</si>
  <si>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</si>
  <si>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</si>
  <si>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</si>
  <si>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</si>
  <si>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</si>
  <si>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</si>
  <si>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</si>
  <si>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</si>
  <si>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</si>
  <si>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</si>
  <si>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</si>
  <si>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</si>
  <si>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</si>
  <si>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</si>
  <si>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</si>
  <si>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</si>
  <si>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</si>
  <si>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</si>
  <si>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</si>
  <si>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</si>
  <si>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</si>
  <si>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</si>
  <si>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</si>
  <si>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</si>
  <si>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</si>
  <si>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</si>
  <si>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</si>
  <si>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</si>
  <si>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</si>
  <si>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</si>
  <si>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</si>
  <si>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</si>
  <si>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</si>
  <si>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</si>
  <si>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</si>
  <si>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</si>
  <si>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</si>
  <si>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</si>
  <si>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</si>
  <si>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</si>
  <si>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</si>
  <si>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</si>
  <si>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</si>
  <si>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</si>
  <si>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</si>
  <si>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</si>
  <si>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</si>
  <si>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</si>
  <si>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</si>
  <si>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</si>
  <si>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</si>
  <si>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</si>
  <si>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</si>
  <si>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</si>
  <si>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</si>
  <si>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</si>
  <si>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</si>
  <si>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</si>
  <si>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</si>
  <si>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</si>
  <si>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</si>
  <si>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</si>
  <si>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</si>
  <si>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</si>
  <si>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</si>
  <si>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</si>
  <si>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</si>
  <si>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</si>
  <si>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</si>
  <si>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</si>
  <si>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</si>
  <si>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</si>
  <si>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</si>
  <si>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</si>
  <si>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</si>
  <si>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</si>
  <si>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</si>
  <si>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</si>
  <si>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</si>
  <si>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</si>
  <si>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</si>
  <si>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</si>
  <si>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</si>
  <si>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</si>
  <si>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</si>
  <si>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</si>
  <si>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</si>
  <si>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</si>
  <si>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</si>
  <si>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</si>
  <si>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</si>
  <si>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</si>
  <si>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</si>
  <si>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</si>
  <si>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</si>
  <si>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</si>
  <si>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</si>
  <si>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</si>
  <si>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</si>
  <si>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</si>
  <si>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</si>
  <si>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</si>
  <si>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</si>
  <si>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</si>
  <si>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</si>
  <si>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</si>
  <si>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</si>
  <si>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</si>
  <si>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</si>
  <si>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</si>
  <si>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</si>
  <si>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</si>
  <si>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</si>
  <si>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</si>
  <si>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</si>
  <si>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</si>
  <si>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</si>
  <si>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</si>
  <si>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</si>
  <si>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</si>
  <si>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</si>
  <si>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</si>
  <si>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</si>
  <si>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</si>
  <si>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</si>
  <si>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</si>
  <si>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</si>
  <si>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</si>
  <si>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</si>
  <si>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</si>
  <si>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</si>
  <si>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</si>
  <si>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</si>
  <si>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</si>
  <si>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</si>
  <si>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</si>
  <si>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</si>
  <si>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</si>
  <si>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</si>
  <si>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</si>
  <si>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</si>
  <si>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</si>
  <si>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</si>
  <si>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</si>
  <si>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</si>
  <si>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</si>
  <si>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</si>
  <si>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</si>
  <si>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</si>
  <si>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</si>
  <si>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</si>
  <si>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</si>
  <si>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</si>
  <si>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</si>
  <si>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</si>
  <si>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</si>
  <si>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</si>
  <si>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</si>
  <si>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</si>
  <si>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</si>
  <si>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</si>
  <si>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</si>
  <si>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</si>
  <si>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</si>
  <si>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</si>
  <si>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</si>
  <si>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</si>
  <si>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</si>
  <si>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</si>
  <si>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</si>
  <si>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</si>
  <si>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</si>
  <si>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</si>
  <si>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</si>
  <si>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</si>
  <si>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</si>
  <si>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</si>
  <si>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</si>
  <si>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</si>
  <si>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</si>
  <si>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</si>
  <si>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</si>
  <si>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</si>
  <si>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</si>
  <si>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</si>
  <si>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</si>
  <si>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</si>
  <si>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</si>
  <si>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</si>
  <si>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</si>
  <si>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</si>
  <si>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</si>
  <si>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</si>
  <si>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</si>
  <si>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</si>
  <si>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</si>
  <si>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</si>
  <si>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</si>
  <si>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</si>
  <si>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</si>
  <si>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</si>
  <si>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</si>
  <si>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</si>
  <si>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</si>
  <si>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</si>
  <si>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</si>
  <si>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</si>
  <si>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</si>
  <si>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</si>
  <si>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</si>
  <si>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</si>
  <si>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</si>
  <si>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</si>
  <si>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</si>
  <si>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</si>
  <si>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</si>
  <si>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</si>
  <si>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</si>
  <si>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</si>
  <si>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</si>
  <si>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</si>
  <si>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</si>
  <si>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</si>
  <si>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</si>
  <si>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</si>
  <si>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</si>
  <si>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</si>
  <si>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</si>
  <si>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</si>
  <si>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</si>
  <si>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</si>
  <si>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</si>
  <si>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</si>
  <si>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</si>
  <si>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</si>
  <si>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</si>
  <si>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</si>
  <si>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</si>
  <si>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</si>
  <si>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</si>
  <si>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</si>
  <si>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</si>
  <si>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</si>
  <si>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</si>
  <si>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</si>
  <si>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</si>
  <si>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</si>
  <si>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</si>
  <si>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</si>
  <si>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</si>
  <si>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</si>
  <si>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</si>
  <si>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</si>
  <si>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</si>
  <si>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</si>
  <si>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</si>
  <si>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</si>
  <si>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</si>
  <si>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</si>
  <si>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</si>
  <si>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</si>
  <si>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</si>
  <si>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</si>
  <si>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</si>
  <si>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</si>
  <si>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</si>
  <si>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</si>
  <si>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</si>
  <si>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</si>
  <si>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</si>
  <si>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</si>
  <si>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</si>
  <si>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</si>
  <si>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</si>
  <si>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</si>
  <si>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</si>
  <si>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</si>
  <si>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</si>
  <si>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</si>
  <si>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</si>
  <si>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</si>
  <si>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</si>
  <si>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</si>
  <si>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</si>
  <si>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</si>
  <si>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</si>
  <si>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</si>
  <si>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</si>
  <si>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</si>
  <si>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</si>
  <si>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</si>
  <si>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</si>
  <si>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</si>
  <si>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</si>
  <si>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</si>
  <si>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</si>
  <si>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</si>
  <si>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</si>
  <si>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</si>
  <si>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</si>
  <si>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</si>
  <si>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</si>
  <si>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</si>
  <si>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</si>
  <si>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</si>
  <si>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</si>
  <si>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</si>
  <si>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</si>
  <si>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</si>
  <si>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</si>
  <si>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</si>
  <si>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</si>
  <si>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</si>
  <si>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</si>
  <si>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</si>
  <si>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</si>
  <si>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</si>
  <si>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</si>
  <si>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</si>
  <si>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</si>
  <si>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</si>
  <si>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</si>
  <si>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</si>
  <si>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</si>
  <si>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</si>
  <si>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</si>
  <si>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</si>
  <si>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</si>
  <si>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</si>
  <si>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</si>
  <si>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</si>
  <si>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</si>
  <si>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</si>
  <si>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</si>
  <si>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</si>
  <si>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</si>
  <si>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</si>
  <si>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</si>
  <si>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</si>
  <si>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</si>
  <si>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</si>
  <si>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</si>
  <si>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</si>
  <si>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</si>
  <si>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</si>
  <si>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</si>
  <si>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</si>
  <si>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</si>
  <si>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</si>
  <si>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</si>
  <si>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</si>
  <si>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</si>
  <si>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</si>
  <si>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</si>
  <si>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</si>
  <si>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</si>
  <si>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</si>
  <si>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</si>
  <si>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</si>
  <si>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</si>
  <si>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</si>
  <si>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</si>
  <si>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</si>
  <si>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</si>
  <si>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</si>
  <si>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</si>
  <si>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</si>
  <si>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</si>
  <si>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</si>
  <si>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</si>
  <si>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</si>
  <si>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</si>
  <si>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</si>
  <si>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</si>
  <si>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</si>
  <si>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</si>
  <si>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</si>
  <si>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</si>
  <si>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</si>
  <si>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</si>
  <si>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</si>
  <si>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</si>
  <si>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</si>
  <si>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</si>
  <si>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</si>
  <si>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</si>
  <si>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</si>
  <si>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</si>
  <si>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</si>
  <si>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</si>
  <si>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</si>
  <si>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</si>
  <si>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</si>
  <si>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</si>
  <si>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</si>
  <si>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</si>
  <si>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</si>
  <si>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</si>
  <si>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</si>
  <si>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</si>
  <si>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</si>
  <si>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</si>
  <si>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</si>
  <si>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</si>
  <si>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</si>
  <si>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</si>
  <si>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</si>
  <si>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</si>
  <si>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</si>
  <si>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</si>
  <si>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</si>
  <si>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</si>
  <si>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</si>
  <si>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</si>
  <si>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</si>
  <si>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</si>
  <si>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</si>
  <si>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</si>
  <si>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</si>
  <si>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</si>
  <si>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</si>
  <si>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</si>
  <si>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</si>
  <si>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</si>
  <si>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</si>
  <si>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</si>
  <si>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</si>
  <si>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</si>
  <si>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</si>
  <si>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</si>
  <si>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</si>
  <si>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</si>
  <si>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</si>
  <si>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</si>
  <si>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</si>
  <si>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</si>
  <si>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</si>
  <si>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</si>
  <si>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</si>
  <si>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</si>
  <si>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</si>
  <si>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</si>
  <si>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</si>
  <si>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</si>
  <si>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</si>
  <si>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</si>
  <si>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</si>
  <si>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</si>
  <si>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</si>
  <si>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</si>
  <si>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</si>
  <si>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</si>
  <si>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</si>
  <si>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</si>
  <si>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</si>
  <si>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</si>
  <si>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</si>
  <si>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</si>
  <si>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</si>
  <si>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</si>
  <si>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</si>
  <si>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</si>
  <si>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</si>
  <si>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</si>
  <si>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</si>
  <si>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</si>
  <si>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</si>
  <si>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</si>
  <si>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</si>
  <si>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</si>
  <si>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</si>
  <si>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</si>
  <si>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</si>
  <si>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</si>
  <si>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</si>
  <si>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</si>
  <si>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</si>
  <si>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</si>
  <si>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</si>
  <si>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</si>
  <si>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</si>
  <si>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</si>
  <si>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</si>
  <si>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</si>
  <si>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</si>
  <si>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</si>
  <si>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</si>
  <si>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</si>
  <si>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</si>
  <si>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</si>
  <si>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</si>
  <si>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</si>
  <si>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</si>
  <si>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</si>
  <si>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</si>
  <si>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</si>
  <si>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</si>
  <si>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</si>
  <si>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</si>
  <si>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</si>
  <si>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</si>
  <si>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</si>
  <si>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</si>
  <si>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</si>
  <si>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</si>
  <si>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</si>
  <si>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</si>
  <si>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</si>
  <si>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</si>
  <si>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</si>
  <si>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</si>
  <si>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</si>
  <si>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</si>
  <si>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</si>
  <si>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</si>
  <si>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</si>
  <si>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</si>
  <si>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</si>
  <si>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</si>
  <si>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</si>
  <si>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</si>
  <si>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</si>
  <si>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</si>
  <si>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</si>
  <si>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</si>
  <si>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</si>
  <si>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</si>
  <si>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</si>
  <si>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</si>
  <si>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</si>
  <si>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</si>
  <si>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</si>
  <si>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</si>
  <si>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</si>
  <si>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</si>
  <si>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</si>
  <si>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</si>
  <si>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</si>
  <si>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</si>
  <si>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</si>
  <si>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</si>
  <si>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</si>
  <si>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</si>
  <si>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</si>
  <si>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</si>
  <si>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</si>
  <si>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</si>
  <si>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</si>
  <si>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</si>
  <si>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</si>
  <si>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</si>
  <si>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</si>
  <si>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</si>
  <si>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</si>
  <si>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</si>
  <si>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</si>
  <si>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</si>
  <si>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</si>
  <si>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</si>
  <si>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</si>
  <si>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</si>
  <si>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</si>
  <si>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</si>
  <si>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</si>
  <si>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</si>
  <si>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</si>
  <si>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</si>
  <si>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</si>
  <si>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</si>
  <si>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</si>
  <si>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</si>
  <si>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</si>
  <si>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</si>
  <si>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</si>
  <si>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</si>
  <si>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</si>
  <si>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</si>
  <si>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</si>
  <si>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</si>
  <si>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</si>
  <si>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</si>
  <si>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</si>
  <si>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</si>
  <si>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</si>
  <si>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</si>
  <si>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</si>
  <si>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</si>
  <si>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</si>
  <si>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</si>
  <si>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</si>
  <si>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</si>
  <si>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</si>
  <si>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</si>
  <si>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</si>
  <si>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</si>
  <si>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</si>
  <si>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</si>
  <si>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</si>
  <si>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</si>
  <si>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</si>
  <si>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</si>
  <si>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</si>
  <si>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</si>
  <si>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</si>
  <si>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</si>
  <si>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</si>
  <si>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</si>
  <si>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</si>
  <si>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</si>
  <si>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</si>
  <si>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</si>
  <si>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</si>
  <si>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</si>
  <si>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</si>
  <si>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</si>
  <si>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</si>
  <si>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</si>
  <si>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</si>
  <si>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</si>
  <si>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</si>
  <si>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</si>
  <si>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</si>
  <si>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</si>
  <si>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</si>
  <si>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</si>
  <si>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</si>
  <si>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</si>
  <si>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</si>
  <si>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</si>
  <si>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</si>
  <si>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</si>
  <si>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</si>
  <si>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</si>
  <si>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</si>
  <si>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</si>
  <si>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</si>
  <si>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</si>
  <si>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</si>
  <si>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</si>
  <si>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</si>
  <si>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</si>
  <si>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</si>
  <si>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</si>
  <si>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</si>
  <si>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</si>
  <si>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</si>
  <si>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</si>
  <si>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</si>
  <si>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</si>
  <si>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</si>
  <si>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</si>
  <si>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</si>
  <si>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</si>
  <si>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</si>
  <si>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</si>
  <si>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</si>
  <si>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</si>
  <si>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</si>
  <si>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</si>
  <si>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</si>
  <si>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</si>
  <si>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</si>
  <si>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</si>
  <si>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</si>
  <si>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</si>
  <si>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</si>
  <si>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</si>
  <si>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</si>
  <si>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</si>
  <si>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</si>
  <si>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</si>
  <si>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</si>
  <si>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</si>
  <si>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</si>
  <si>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</si>
  <si>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</si>
  <si>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</si>
  <si>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</si>
  <si>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</si>
  <si>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</si>
  <si>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</si>
  <si>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</si>
  <si>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</si>
  <si>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</si>
  <si>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</si>
  <si>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</si>
  <si>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</si>
  <si>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</si>
  <si>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</si>
  <si>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</si>
  <si>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</si>
  <si>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</si>
  <si>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</si>
  <si>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</si>
  <si>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</si>
  <si>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</si>
  <si>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</si>
  <si>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</si>
  <si>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</si>
  <si>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</si>
  <si>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</si>
  <si>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</si>
  <si>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</si>
  <si>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</si>
  <si>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</si>
  <si>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</si>
  <si>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</si>
  <si>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</si>
  <si>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</si>
  <si>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</si>
  <si>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</si>
  <si>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</si>
  <si>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</si>
  <si>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</si>
  <si>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</si>
  <si>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</si>
  <si>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</si>
  <si>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</si>
  <si>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</si>
  <si>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</si>
  <si>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</si>
  <si>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</si>
  <si>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</si>
  <si>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</si>
  <si>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</si>
  <si>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</si>
  <si>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</si>
  <si>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</si>
  <si>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</si>
  <si>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</si>
  <si>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</si>
  <si>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</si>
  <si>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</si>
  <si>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</si>
  <si>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</si>
  <si>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</si>
  <si>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</si>
  <si>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</si>
  <si>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</si>
  <si>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</si>
  <si>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</si>
  <si>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</si>
  <si>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</si>
  <si>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</si>
  <si>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</si>
  <si>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</si>
  <si>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</si>
  <si>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</si>
  <si>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</si>
  <si>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</si>
  <si>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</si>
  <si>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</si>
  <si>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</si>
  <si>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</si>
  <si>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</si>
  <si>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</si>
  <si>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</si>
  <si>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</si>
  <si>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</si>
  <si>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</si>
  <si>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</si>
  <si>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</si>
  <si>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</si>
  <si>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</si>
  <si>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</si>
  <si>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</si>
  <si>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</si>
  <si>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</si>
  <si>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</si>
  <si>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</si>
  <si>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</si>
  <si>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</si>
  <si>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</si>
  <si>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</si>
  <si>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</si>
  <si>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</si>
  <si>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</si>
  <si>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</si>
  <si>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</si>
  <si>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</si>
  <si>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</si>
  <si>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</si>
  <si>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</si>
  <si>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</si>
  <si>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</si>
  <si>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</si>
  <si>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</si>
  <si>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</si>
  <si>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</si>
  <si>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</si>
  <si>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</si>
  <si>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</si>
  <si>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</si>
  <si>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</si>
  <si>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</si>
  <si>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</si>
  <si>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</si>
  <si>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</si>
  <si>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</si>
  <si>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</si>
  <si>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</si>
  <si>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</si>
  <si>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</si>
  <si>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</si>
  <si>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</si>
  <si>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</si>
  <si>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</si>
  <si>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</si>
  <si>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</si>
  <si>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</si>
  <si>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</si>
  <si>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</si>
  <si>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</si>
  <si>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</si>
  <si>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</si>
  <si>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</si>
  <si>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</si>
  <si>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</si>
  <si>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</si>
  <si>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</si>
  <si>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</si>
  <si>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</si>
  <si>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</si>
  <si>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</si>
  <si>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</si>
  <si>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</si>
  <si>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</si>
  <si>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</si>
  <si>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</si>
  <si>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</si>
  <si>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</si>
  <si>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</si>
  <si>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</si>
  <si>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</si>
  <si>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</si>
  <si>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</si>
  <si>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</si>
  <si>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</si>
  <si>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</si>
  <si>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</si>
  <si>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</si>
  <si>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</si>
  <si>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</si>
  <si>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</si>
  <si>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</si>
  <si>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</si>
  <si>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</si>
  <si>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</si>
  <si>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</si>
  <si>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</si>
  <si>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</si>
  <si>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</si>
  <si>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</si>
  <si>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</si>
  <si>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</si>
  <si>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</si>
  <si>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</si>
  <si>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</si>
  <si>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</si>
  <si>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</si>
  <si>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</si>
  <si>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</si>
  <si>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</si>
  <si>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</si>
  <si>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</si>
  <si>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</si>
  <si>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</si>
  <si>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</si>
  <si>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</si>
  <si>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</si>
  <si>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</si>
  <si>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</si>
  <si>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</si>
  <si>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</si>
  <si>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</si>
  <si>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</si>
  <si>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</si>
  <si>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</si>
  <si>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</si>
  <si>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</si>
  <si>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</si>
  <si>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</si>
  <si>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</si>
  <si>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</si>
  <si>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</si>
  <si>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</si>
  <si>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</si>
  <si>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</si>
  <si>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</si>
  <si>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</si>
  <si>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</si>
  <si>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</si>
  <si>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</si>
  <si>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</si>
  <si>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</si>
  <si>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</si>
  <si>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</si>
  <si>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</si>
  <si>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</si>
  <si>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</si>
  <si>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</si>
  <si>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</si>
  <si>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</si>
  <si>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</si>
  <si>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</si>
  <si>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</si>
  <si>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</si>
  <si>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</si>
  <si>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</si>
  <si>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</si>
  <si>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</si>
  <si>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</si>
  <si>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</si>
  <si>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</si>
  <si>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</si>
  <si>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</si>
  <si>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</si>
  <si>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</si>
  <si>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</si>
  <si>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</si>
  <si>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</si>
  <si>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</si>
  <si>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</si>
  <si>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</si>
  <si>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</si>
  <si>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</si>
  <si>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</si>
  <si>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</si>
  <si>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</si>
  <si>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</si>
  <si>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</si>
  <si>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</si>
  <si>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</si>
  <si>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</si>
  <si>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</si>
  <si>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</si>
  <si>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</si>
  <si>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</si>
  <si>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</si>
  <si>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</si>
  <si>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</si>
  <si>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</si>
  <si>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</si>
  <si>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</si>
  <si>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</si>
  <si>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</si>
  <si>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</si>
  <si>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</si>
  <si>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</si>
  <si>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</si>
  <si>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</si>
  <si>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</si>
  <si>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</si>
  <si>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</si>
  <si>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</si>
  <si>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</si>
  <si>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</si>
  <si>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</si>
  <si>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</si>
  <si>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</si>
  <si>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</si>
  <si>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</si>
  <si>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</si>
  <si>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</si>
  <si>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</si>
  <si>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</si>
  <si>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</si>
  <si>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</si>
  <si>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</si>
  <si>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</si>
  <si>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</si>
  <si>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</si>
  <si>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</si>
  <si>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</si>
  <si>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</si>
  <si>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</si>
  <si>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</si>
  <si>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</si>
  <si>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</si>
  <si>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</si>
  <si>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</si>
  <si>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</si>
  <si>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</si>
  <si>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</si>
  <si>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</si>
  <si>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</si>
  <si>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</si>
  <si>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</si>
  <si>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</si>
  <si>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</si>
  <si>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</si>
  <si>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</si>
  <si>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</si>
  <si>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</si>
  <si>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</si>
  <si>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</si>
  <si>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</si>
  <si>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</si>
  <si>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</si>
  <si>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</si>
  <si>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</si>
  <si>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</si>
  <si>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</si>
  <si>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</si>
  <si>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</si>
  <si>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</si>
  <si>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</si>
  <si>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</si>
  <si>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</si>
  <si>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</si>
  <si>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</si>
  <si>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</si>
  <si>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</si>
  <si>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</si>
  <si>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</si>
  <si>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</si>
  <si>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</si>
  <si>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</si>
  <si>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</si>
  <si>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</si>
  <si>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</si>
  <si>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</si>
  <si>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</si>
  <si>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</si>
  <si>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</si>
  <si>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</si>
  <si>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</si>
  <si>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</si>
  <si>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</si>
  <si>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</si>
  <si>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</si>
  <si>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</si>
  <si>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</si>
  <si>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</si>
  <si>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</si>
  <si>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</si>
  <si>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</si>
  <si>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</si>
  <si>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</si>
  <si>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</si>
  <si>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</si>
  <si>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</si>
  <si>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</si>
  <si>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</si>
  <si>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</si>
  <si>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</si>
  <si>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</si>
  <si>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</si>
  <si>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</si>
  <si>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</si>
  <si>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</si>
  <si>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</si>
  <si>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</si>
  <si>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</si>
  <si>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</si>
  <si>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</si>
  <si>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</si>
  <si>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</si>
  <si>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</si>
  <si>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</si>
  <si>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</si>
  <si>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</si>
  <si>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</si>
  <si>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</si>
  <si>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</si>
  <si>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</si>
  <si>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</si>
  <si>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</si>
  <si>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</si>
  <si>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</si>
  <si>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</si>
  <si>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</si>
  <si>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</si>
  <si>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</si>
  <si>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</si>
  <si>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</si>
  <si>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</si>
  <si>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</si>
  <si>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</si>
  <si>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</si>
  <si>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</si>
  <si>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</si>
  <si>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</si>
  <si>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</si>
  <si>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</si>
  <si>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</si>
  <si>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</si>
  <si>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</si>
  <si>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</si>
  <si>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</si>
  <si>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</si>
  <si>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</si>
  <si>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</si>
  <si>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</si>
  <si>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</si>
  <si>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</si>
  <si>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</si>
  <si>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</si>
  <si>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</si>
  <si>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</si>
  <si>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</si>
  <si>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</si>
  <si>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</si>
  <si>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</si>
  <si>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</si>
  <si>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</si>
  <si>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</si>
  <si>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</si>
  <si>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</si>
  <si>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</si>
  <si>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</si>
  <si>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</si>
  <si>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</si>
  <si>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</si>
  <si>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</si>
  <si>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</si>
  <si>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</si>
  <si>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</si>
  <si>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</si>
  <si>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</si>
  <si>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</si>
  <si>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</si>
  <si>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</si>
  <si>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</si>
  <si>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</si>
  <si>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</si>
  <si>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</si>
  <si>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</si>
  <si>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</si>
  <si>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</si>
  <si>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</si>
  <si>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</si>
  <si>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</si>
  <si>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</si>
  <si>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</si>
  <si>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</si>
  <si>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</si>
  <si>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</si>
  <si>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</si>
  <si>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</si>
  <si>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</si>
  <si>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</si>
  <si>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</si>
  <si>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</si>
  <si>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</si>
  <si>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</si>
  <si>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</si>
  <si>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</si>
  <si>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</si>
  <si>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</si>
  <si>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</si>
  <si>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</si>
  <si>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</si>
  <si>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</si>
  <si>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</si>
  <si>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</si>
  <si>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</si>
  <si>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</si>
  <si>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</si>
  <si>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</si>
  <si>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</si>
  <si>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</si>
  <si>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</si>
  <si>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</si>
  <si>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</si>
  <si>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</si>
  <si>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</si>
  <si>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</si>
  <si>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</si>
  <si>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</si>
  <si>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</si>
  <si>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</si>
  <si>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</si>
  <si>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</si>
  <si>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</si>
  <si>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</si>
  <si>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</si>
  <si>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</si>
  <si>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</si>
  <si>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</si>
  <si>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</si>
  <si>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</si>
  <si>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</si>
  <si>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</si>
  <si>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</si>
  <si>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</si>
  <si>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</si>
  <si>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</si>
  <si>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</si>
  <si>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</si>
  <si>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</si>
  <si>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</si>
  <si>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</si>
  <si>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</si>
  <si>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</si>
  <si>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</si>
  <si>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</si>
  <si>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</si>
  <si>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</si>
  <si>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</si>
  <si>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</si>
  <si>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</si>
  <si>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</si>
  <si>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</si>
  <si>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</si>
  <si>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</si>
  <si>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</si>
  <si>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</si>
  <si>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</si>
  <si>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</si>
  <si>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</si>
  <si>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</si>
  <si>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</si>
  <si>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</si>
  <si>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</si>
  <si>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</si>
  <si>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</si>
  <si>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</si>
  <si>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</si>
  <si>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</si>
  <si>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</si>
  <si>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</si>
  <si>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</si>
  <si>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</si>
  <si>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</si>
  <si>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</si>
  <si>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</si>
  <si>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</si>
  <si>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</si>
  <si>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</si>
  <si>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</si>
  <si>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</si>
  <si>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</si>
  <si>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</si>
  <si>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</si>
  <si>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</si>
  <si>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</si>
  <si>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</si>
  <si>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</si>
  <si>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</si>
  <si>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</si>
  <si>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</si>
  <si>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</si>
  <si>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</si>
  <si>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</si>
  <si>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</si>
  <si>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</si>
  <si>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</si>
  <si>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</si>
  <si>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</si>
  <si>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</si>
  <si>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</si>
  <si>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</si>
  <si>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</si>
  <si>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</si>
  <si>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</si>
  <si>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</si>
  <si>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</si>
  <si>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</si>
  <si>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</si>
  <si>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</si>
  <si>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</si>
  <si>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</si>
  <si>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</si>
  <si>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</si>
  <si>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</si>
  <si>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</si>
  <si>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</si>
  <si>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</si>
  <si>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</si>
  <si>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</si>
  <si>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</si>
  <si>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</si>
  <si>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</si>
  <si>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</si>
  <si>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</si>
  <si>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</si>
  <si>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</si>
  <si>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</si>
  <si>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</si>
  <si>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</si>
  <si>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</si>
  <si>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</si>
  <si>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</si>
  <si>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</si>
  <si>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</si>
  <si>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</si>
  <si>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</si>
  <si>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</si>
  <si>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</si>
  <si>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</si>
  <si>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</si>
  <si>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</si>
  <si>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</si>
  <si>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</si>
  <si>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</si>
  <si>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</si>
  <si>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</si>
  <si>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</si>
  <si>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</si>
  <si>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</si>
  <si>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</si>
  <si>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</si>
  <si>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</si>
  <si>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</si>
  <si>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</si>
  <si>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</si>
  <si>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</si>
  <si>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</si>
  <si>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</si>
  <si>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</si>
  <si>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</si>
  <si>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</si>
  <si>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</si>
  <si>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</si>
  <si>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</si>
  <si>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</si>
  <si>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</si>
  <si>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</si>
  <si>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</si>
  <si>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</si>
  <si>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</si>
  <si>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</si>
  <si>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</si>
  <si>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</si>
  <si>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</si>
  <si>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</si>
  <si>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</si>
  <si>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</si>
  <si>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</si>
  <si>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</si>
  <si>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</si>
  <si>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</si>
  <si>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</si>
  <si>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</si>
  <si>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</si>
  <si>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</si>
  <si>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</si>
  <si>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</si>
  <si>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</si>
  <si>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</si>
  <si>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</si>
  <si>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</si>
  <si>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</si>
  <si>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</si>
  <si>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</si>
  <si>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</si>
  <si>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</si>
  <si>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</si>
  <si>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</si>
  <si>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</si>
  <si>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</si>
  <si>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</si>
  <si>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</si>
  <si>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</si>
  <si>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</si>
  <si>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</si>
  <si>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</si>
  <si>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</si>
  <si>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</si>
  <si>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</si>
  <si>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</si>
  <si>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</si>
  <si>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</si>
  <si>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</si>
  <si>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</si>
  <si>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</si>
  <si>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</si>
  <si>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</si>
  <si>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</si>
  <si>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</si>
  <si>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</si>
  <si>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</si>
  <si>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</si>
  <si>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</si>
  <si>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</si>
  <si>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</si>
  <si>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</si>
  <si>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</si>
  <si>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</si>
  <si>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</si>
  <si>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</si>
  <si>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</si>
  <si>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</si>
  <si>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</si>
  <si>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</si>
  <si>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</si>
  <si>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</si>
  <si>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</si>
  <si>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</si>
  <si>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</si>
  <si>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</si>
  <si>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</si>
  <si>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</si>
  <si>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</si>
  <si>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</si>
  <si>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</si>
  <si>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</si>
  <si>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</si>
  <si>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</si>
  <si>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</si>
  <si>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</si>
  <si>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</si>
  <si>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</si>
  <si>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</si>
  <si>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</si>
  <si>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</si>
  <si>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</si>
  <si>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</si>
  <si>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</si>
  <si>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</si>
  <si>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</si>
  <si>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</si>
  <si>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</si>
  <si>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</si>
  <si>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</si>
  <si>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</si>
  <si>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</si>
  <si>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</si>
  <si>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</si>
  <si>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</si>
  <si>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</si>
  <si>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</si>
  <si>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</si>
  <si>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</si>
  <si>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</si>
  <si>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</si>
  <si>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</si>
  <si>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</si>
  <si>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</si>
  <si>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</si>
  <si>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</si>
  <si>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</si>
  <si>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</si>
  <si>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</si>
  <si>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</si>
  <si>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</si>
  <si>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</si>
  <si>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</si>
  <si>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</si>
  <si>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</si>
  <si>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</si>
  <si>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</si>
  <si>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</si>
  <si>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</si>
  <si>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</si>
  <si>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</si>
  <si>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</si>
  <si>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</si>
  <si>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</si>
  <si>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</si>
  <si>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</si>
  <si>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</si>
  <si>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</si>
  <si>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</si>
  <si>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</si>
  <si>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</si>
  <si>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</si>
  <si>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</si>
  <si>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</si>
  <si>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</si>
  <si>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</si>
  <si>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</si>
  <si>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</si>
  <si>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</si>
  <si>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</si>
  <si>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</si>
  <si>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</si>
  <si>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</si>
  <si>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</si>
  <si>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</si>
  <si>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</si>
  <si>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</si>
  <si>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</si>
  <si>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</si>
  <si>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</si>
  <si>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</si>
  <si>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</si>
  <si>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</si>
  <si>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</si>
  <si>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</si>
  <si>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</si>
  <si>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</si>
  <si>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</si>
  <si>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</si>
  <si>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</si>
  <si>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</si>
  <si>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</si>
  <si>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</si>
  <si>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</si>
  <si>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</si>
  <si>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</si>
  <si>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</si>
  <si>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</si>
  <si>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</si>
  <si>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</si>
  <si>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</si>
  <si>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</si>
  <si>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</si>
  <si>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</si>
  <si>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</si>
  <si>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</si>
  <si>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</si>
  <si>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</si>
  <si>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</si>
  <si>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</si>
  <si>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</si>
  <si>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</si>
  <si>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</si>
  <si>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</si>
  <si>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</si>
  <si>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</si>
  <si>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</si>
  <si>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</si>
  <si>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</si>
  <si>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</si>
  <si>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</si>
  <si>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</si>
  <si>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</si>
  <si>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</si>
  <si>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</si>
  <si>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</si>
  <si>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</si>
  <si>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</si>
  <si>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</si>
  <si>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</si>
  <si>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</si>
  <si>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</si>
  <si>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</si>
  <si>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</si>
  <si>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</si>
  <si>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</si>
  <si>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</si>
  <si>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</si>
  <si>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</si>
  <si>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</si>
  <si>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</si>
  <si>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</si>
  <si>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</si>
  <si>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</si>
  <si>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</si>
  <si>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</si>
  <si>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</si>
  <si>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</si>
  <si>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</si>
  <si>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</si>
  <si>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</si>
  <si>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</si>
  <si>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</si>
  <si>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</si>
  <si>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</si>
  <si>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</si>
  <si>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</si>
  <si>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</si>
  <si>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</si>
  <si>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</si>
  <si>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</si>
  <si>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</si>
  <si>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</si>
  <si>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</si>
  <si>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</si>
  <si>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</si>
  <si>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</si>
  <si>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</si>
  <si>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</si>
  <si>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</si>
  <si>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</si>
  <si>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</si>
  <si>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</si>
  <si>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</si>
  <si>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</si>
  <si>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</si>
  <si>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</si>
  <si>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</si>
  <si>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</si>
  <si>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</si>
  <si>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</si>
  <si>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</si>
  <si>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</si>
  <si>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</si>
  <si>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</si>
  <si>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</si>
  <si>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</si>
  <si>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</si>
  <si>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</si>
  <si>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</si>
  <si>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</si>
  <si>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</si>
  <si>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</si>
  <si>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</si>
  <si>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</si>
  <si>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</si>
  <si>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</si>
  <si>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</si>
  <si>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</si>
  <si>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</si>
  <si>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</si>
  <si>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</si>
  <si>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</si>
  <si>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</si>
  <si>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</si>
  <si>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</si>
  <si>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</si>
  <si>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</si>
  <si>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</si>
  <si>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</si>
  <si>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</si>
  <si>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</si>
  <si>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</si>
  <si>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</si>
  <si>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</si>
  <si>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</si>
  <si>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</si>
  <si>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</si>
  <si>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</si>
  <si>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</si>
  <si>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</si>
  <si>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</si>
  <si>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</si>
  <si>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</si>
  <si>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</si>
  <si>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</si>
  <si>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</si>
  <si>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</si>
  <si>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</si>
  <si>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</si>
  <si>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</si>
  <si>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</si>
  <si>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</si>
  <si>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</si>
  <si>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</si>
  <si>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</si>
  <si>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</si>
  <si>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</si>
  <si>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</si>
  <si>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</si>
  <si>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</si>
  <si>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</si>
  <si>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</si>
  <si>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</si>
  <si>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</si>
  <si>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</si>
  <si>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</si>
  <si>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</si>
  <si>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</si>
  <si>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</si>
  <si>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</si>
  <si>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</si>
  <si>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</si>
  <si>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</si>
  <si>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</si>
  <si>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</si>
  <si>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</si>
  <si>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</si>
  <si>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</si>
  <si>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</si>
  <si>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</si>
  <si>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</si>
  <si>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</si>
  <si>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</si>
  <si>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</si>
  <si>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</si>
  <si>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</si>
  <si>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</si>
  <si>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</si>
  <si>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</si>
  <si>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</si>
  <si>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</si>
  <si>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</si>
  <si>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</si>
  <si>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</si>
  <si>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</si>
  <si>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</si>
  <si>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</si>
  <si>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</si>
  <si>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</si>
  <si>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</si>
  <si>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</si>
  <si>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</si>
  <si>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</si>
  <si>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</si>
  <si>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</si>
  <si>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</si>
  <si>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</si>
  <si>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</si>
  <si>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</si>
  <si>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</si>
  <si>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</si>
  <si>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</si>
  <si>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</si>
  <si>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</si>
  <si>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</si>
  <si>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</si>
  <si>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</si>
  <si>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</si>
  <si>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</si>
  <si>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</si>
  <si>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</si>
  <si>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</si>
  <si>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</si>
  <si>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</si>
  <si>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</si>
  <si>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</si>
  <si>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</si>
  <si>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</si>
  <si>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</si>
  <si>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</si>
  <si>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</si>
  <si>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</si>
  <si>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</si>
  <si>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</si>
  <si>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</si>
  <si>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</si>
  <si>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</si>
  <si>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</si>
  <si>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</si>
  <si>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</si>
  <si>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</si>
  <si>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</si>
  <si>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</si>
  <si>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</si>
  <si>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</si>
  <si>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</si>
  <si>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</si>
  <si>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</si>
  <si>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</si>
  <si>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</si>
  <si>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</si>
  <si>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</si>
  <si>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</si>
  <si>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</si>
  <si>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</si>
  <si>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</si>
  <si>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</si>
  <si>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</si>
  <si>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</si>
  <si>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</si>
  <si>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</si>
  <si>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</si>
  <si>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</si>
  <si>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</si>
  <si>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</si>
  <si>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</si>
  <si>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</si>
  <si>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</si>
  <si>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</si>
  <si>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</si>
  <si>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</si>
  <si>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</si>
  <si>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</si>
  <si>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</si>
  <si>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</si>
  <si>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</si>
  <si>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</si>
  <si>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</si>
  <si>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</si>
  <si>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</si>
  <si>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</si>
  <si>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</si>
  <si>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</si>
  <si>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</si>
  <si>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</si>
  <si>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</si>
  <si>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</si>
  <si>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</si>
  <si>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</si>
  <si>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</si>
  <si>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</si>
  <si>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</si>
  <si>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</si>
  <si>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</si>
  <si>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</si>
  <si>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</si>
  <si>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</si>
  <si>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</si>
  <si>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</si>
  <si>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</si>
  <si>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</si>
  <si>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</si>
  <si>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</si>
  <si>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</si>
  <si>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</si>
  <si>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</si>
  <si>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</si>
  <si>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</si>
  <si>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</si>
  <si>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</si>
  <si>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</si>
  <si>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</si>
  <si>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</si>
  <si>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</si>
  <si>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</si>
  <si>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</si>
  <si>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</si>
  <si>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</si>
  <si>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</si>
  <si>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</si>
  <si>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</si>
  <si>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</si>
  <si>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</si>
  <si>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</si>
  <si>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</si>
  <si>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</si>
  <si>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</si>
  <si>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</si>
  <si>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</si>
  <si>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</si>
  <si>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</si>
  <si>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</si>
  <si>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</si>
  <si>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</si>
  <si>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</si>
  <si>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</si>
  <si>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</si>
  <si>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</si>
  <si>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</si>
  <si>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</si>
  <si>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</si>
  <si>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</si>
  <si>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</si>
  <si>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</si>
  <si>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</si>
  <si>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</si>
  <si>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</si>
  <si>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</si>
  <si>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</si>
  <si>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</si>
  <si>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</si>
  <si>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</si>
  <si>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</si>
  <si>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</si>
  <si>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</si>
  <si>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</si>
  <si>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</si>
  <si>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</si>
  <si>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</si>
  <si>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</si>
  <si>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</si>
  <si>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</si>
  <si>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</si>
  <si>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</si>
  <si>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</si>
  <si>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</si>
  <si>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</si>
  <si>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</si>
  <si>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</si>
  <si>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</si>
  <si>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</si>
  <si>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</si>
  <si>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</si>
  <si>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</si>
  <si>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</si>
  <si>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</si>
  <si>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</si>
  <si>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</si>
  <si>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</si>
  <si>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</si>
  <si>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</si>
  <si>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</si>
  <si>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</si>
  <si>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</si>
  <si>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</si>
  <si>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</si>
  <si>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</si>
  <si>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</si>
  <si>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</si>
  <si>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</si>
  <si>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</si>
  <si>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</si>
  <si>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</si>
  <si>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</si>
  <si>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</si>
  <si>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</si>
  <si>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</si>
  <si>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</si>
  <si>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</si>
  <si>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</si>
  <si>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</si>
  <si>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</si>
  <si>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</si>
  <si>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</si>
  <si>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</si>
  <si>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</si>
  <si>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</si>
  <si>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</si>
  <si>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</si>
  <si>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</si>
  <si>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</si>
  <si>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</si>
  <si>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</si>
  <si>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</si>
  <si>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</si>
  <si>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</si>
  <si>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</si>
  <si>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</si>
  <si>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</si>
  <si>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</si>
  <si>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</si>
  <si>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</si>
  <si>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</si>
  <si>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</si>
  <si>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</si>
  <si>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</si>
  <si>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</si>
  <si>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</si>
  <si>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</si>
  <si>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</si>
  <si>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</si>
  <si>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</si>
  <si>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</si>
  <si>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</si>
  <si>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</si>
  <si>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</si>
  <si>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</si>
  <si>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</si>
  <si>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</si>
  <si>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</si>
  <si>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</si>
  <si>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</si>
  <si>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</si>
  <si>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</si>
  <si>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</si>
  <si>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</si>
  <si>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</si>
  <si>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</si>
  <si>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</si>
  <si>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</si>
  <si>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</si>
  <si>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</si>
  <si>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</si>
  <si>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</si>
  <si>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</si>
  <si>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</si>
  <si>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</si>
  <si>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</si>
  <si>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</si>
  <si>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</si>
  <si>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</si>
  <si>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</si>
  <si>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</si>
  <si>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</si>
  <si>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</si>
  <si>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</si>
  <si>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</si>
  <si>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</si>
  <si>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</si>
  <si>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</si>
  <si>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</si>
  <si>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</si>
  <si>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</si>
  <si>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</si>
  <si>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</si>
  <si>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</si>
  <si>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</si>
  <si>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</si>
  <si>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</si>
  <si>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</si>
  <si>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</si>
  <si>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</si>
  <si>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</si>
  <si>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</si>
  <si>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</si>
  <si>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</si>
  <si>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</si>
  <si>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</si>
  <si>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</si>
  <si>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</si>
  <si>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</si>
  <si>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</si>
  <si>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</si>
  <si>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</si>
  <si>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</si>
  <si>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</si>
  <si>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</si>
  <si>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</si>
  <si>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</si>
  <si>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</si>
  <si>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</si>
  <si>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</si>
  <si>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</si>
  <si>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</si>
  <si>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</si>
  <si>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</si>
  <si>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</si>
  <si>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</si>
  <si>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</si>
  <si>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</si>
  <si>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</si>
  <si>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</si>
  <si>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</si>
  <si>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</si>
  <si>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</si>
  <si>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</si>
  <si>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</si>
  <si>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</si>
  <si>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</si>
  <si>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</si>
  <si>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</si>
  <si>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Upper Quartile of Pledge</t>
  </si>
  <si>
    <t>Lower Quartile of Pledge</t>
  </si>
  <si>
    <t>IRQ of Pledge</t>
  </si>
  <si>
    <t>IRQ of Goal</t>
  </si>
  <si>
    <t>Standard Deviation of Goal</t>
  </si>
  <si>
    <t>Standard Deviation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</si>
  <si>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</si>
  <si>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</si>
  <si>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</si>
  <si>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</si>
  <si>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</si>
  <si>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</si>
  <si>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</si>
  <si>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</si>
  <si>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</si>
  <si>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</si>
  <si>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</si>
  <si>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</si>
  <si>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</si>
  <si>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50000 or More</t>
  </si>
  <si>
    <t>25000 to 29999</t>
  </si>
  <si>
    <t>30000 to 34999</t>
  </si>
  <si>
    <t>35000 to 39999</t>
  </si>
  <si>
    <t>40000 to 44999</t>
  </si>
  <si>
    <t>45000 to 49999</t>
  </si>
  <si>
    <t>totals</t>
  </si>
  <si>
    <t>Sum 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</si>
</sst>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 applyAlignment="1">
      <alignment horizontal="center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1" fillId="0" borderId="0" xfId="0" applyNumberFormat="1" applyFont="1"/>
  </cellXfs>
  <cellStyles count="1">
    <cellStyle name="Normal" xfId="0" builtinId="0"/>
  </cellStyles>
  <dxfs count="18">
    <dxf>
      <numFmt numFmtId="0" formatCode="General"/>
    </dxf>
    <dxf>
      <numFmt numFmtId="19" formatCode="m/d/yy"/>
    </dxf>
    <dxf>
      <numFmt numFmtId="19" formatCode="m/d/yy"/>
    </dxf>
    <dxf>
      <numFmt numFmtId="30" formatCode="@"/>
    </dxf>
    <dxf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1-7A4B-9291-76C2674313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D8-A740-B1A3-2BBCACE28C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D8-A740-B1A3-2BBCACE28C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D8-A740-B1A3-2BBCACE28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6983679"/>
        <c:axId val="2045587423"/>
      </c:barChart>
      <c:catAx>
        <c:axId val="206698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587423"/>
        <c:crosses val="autoZero"/>
        <c:auto val="1"/>
        <c:lblAlgn val="ctr"/>
        <c:lblOffset val="100"/>
        <c:noMultiLvlLbl val="0"/>
      </c:catAx>
      <c:valAx>
        <c:axId val="204558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98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C-1E4D-A960-E89BD63BB5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7D-3140-985B-AAE7CBD586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7D-3140-985B-AAE7CBD58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91543551"/>
        <c:axId val="2091545199"/>
      </c:barChart>
      <c:catAx>
        <c:axId val="209154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45199"/>
        <c:crosses val="autoZero"/>
        <c:auto val="1"/>
        <c:lblAlgn val="ctr"/>
        <c:lblOffset val="100"/>
        <c:noMultiLvlLbl val="0"/>
      </c:catAx>
      <c:valAx>
        <c:axId val="2091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4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3-E140-A02B-E8A5076B3F79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03-D040-97AE-5204E9BB3F0B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603-D040-97AE-5204E9BB3F0B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03-D040-97AE-5204E9BB3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045104"/>
        <c:axId val="1422275984"/>
      </c:lineChart>
      <c:catAx>
        <c:axId val="142204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275984"/>
        <c:crosses val="autoZero"/>
        <c:auto val="1"/>
        <c:lblAlgn val="ctr"/>
        <c:lblOffset val="100"/>
        <c:noMultiLvlLbl val="0"/>
      </c:catAx>
      <c:valAx>
        <c:axId val="142227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04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1-5B4D-AD9A-A2167F9F364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1-5B4D-AD9A-A2167F9F364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01-5B4D-AD9A-A2167F9F3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199072"/>
        <c:axId val="973829552"/>
      </c:lineChart>
      <c:catAx>
        <c:axId val="97319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829552"/>
        <c:crosses val="autoZero"/>
        <c:auto val="1"/>
        <c:lblAlgn val="ctr"/>
        <c:lblOffset val="100"/>
        <c:noMultiLvlLbl val="0"/>
      </c:catAx>
      <c:valAx>
        <c:axId val="9738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1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3E-D243-B114-1B995E94902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3E-D243-B114-1B995E94902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3E-D243-B114-1B995E949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455503"/>
        <c:axId val="958374895"/>
      </c:lineChart>
      <c:catAx>
        <c:axId val="46845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374895"/>
        <c:crosses val="autoZero"/>
        <c:auto val="1"/>
        <c:lblAlgn val="ctr"/>
        <c:lblOffset val="100"/>
        <c:noMultiLvlLbl val="0"/>
      </c:catAx>
      <c:valAx>
        <c:axId val="958374895"/>
        <c:scaling>
          <c:orientation val="minMax"/>
          <c:min val="-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5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Goal and Pledged Monies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 and Pledged Monies</a:t>
          </a:r>
        </a:p>
      </cx:txPr>
    </cx:title>
    <cx:plotArea>
      <cx:plotAreaRegion>
        <cx:series layoutId="boxWhisker" uniqueId="{5106BB4F-DBEB-AD4F-8E07-1143BFB5186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9ED65C-2D25-F541-9D7D-12CA85A8BF8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B05E28-C770-5144-B6AD-79010FEF233A}">
  <sheetPr/>
  <sheetViews>
    <sheetView zoomScale="2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12701</xdr:colOff>
      <xdr:row>17</xdr:row>
      <xdr:rowOff>4232</xdr:rowOff>
    </xdr:from>
    <xdr:to>
      <xdr:col>16</xdr:col>
      <xdr:colOff>16933</xdr:colOff>
      <xdr:row>38</xdr:row>
      <xdr:rowOff>8465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AAE782-50E0-78C2-B1EA-511D63762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97367</xdr:colOff>
      <xdr:row>16</xdr:row>
      <xdr:rowOff>88899</xdr:rowOff>
    </xdr:from>
    <xdr:to>
      <xdr:col>16</xdr:col>
      <xdr:colOff>804334</xdr:colOff>
      <xdr:row>37</xdr:row>
      <xdr:rowOff>160866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DF5EE-2D4C-926A-942D-B7D96B616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97367</xdr:colOff>
      <xdr:row>16</xdr:row>
      <xdr:rowOff>88900</xdr:rowOff>
    </xdr:from>
    <xdr:to>
      <xdr:col>14</xdr:col>
      <xdr:colOff>520700</xdr:colOff>
      <xdr:row>30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5A5ED-DB4B-1619-31A6-AAB915C73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494" cy="62820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0DD653-B1D1-1BC6-D4C9-DACEA3B631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7234D8-AF69-6AA9-887B-5FF404E5F6C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494" cy="62820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368297</xdr:colOff>
      <xdr:row>15</xdr:row>
      <xdr:rowOff>127000</xdr:rowOff>
    </xdr:from>
    <xdr:to>
      <xdr:col>17</xdr:col>
      <xdr:colOff>609600</xdr:colOff>
      <xdr:row>32</xdr:row>
      <xdr:rowOff>126999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50D493-1B48-1EA1-A4F9-72251E5B9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694797</xdr:colOff>
      <xdr:row>19</xdr:row>
      <xdr:rowOff>93134</xdr:rowOff>
    </xdr:from>
    <xdr:to>
      <xdr:col>10</xdr:col>
      <xdr:colOff>489776</xdr:colOff>
      <xdr:row>42</xdr:row>
      <xdr:rowOff>62646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190921-7AC7-F2C4-8A78-C4384BB10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eme Tank" refreshedDate="44723.552256249997" createdVersion="8" refreshedVersion="8" minRefreshableVersion="3" recordCount="4114" xr:uid="{BD2C72B7-A103-8544-A71E-C04240303CC4}">
  <cacheSource type="worksheet">
    <worksheetSource name="Campaign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 count="21">
        <s v="IE"/>
        <s v="US"/>
        <s v="MX"/>
        <s v="GB"/>
        <s v="DE"/>
        <s v="CA"/>
        <s v="NZ"/>
        <s v="ES"/>
        <s v="FR"/>
        <s v="IT"/>
        <s v="AU"/>
        <s v="SE"/>
        <s v="NL"/>
        <s v="NO"/>
        <s v="AT"/>
        <s v="LU"/>
        <s v="SG"/>
        <s v="CH"/>
        <s v="DK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spaces"/>
        <s v="play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0"/>
    <s v="EUR"/>
    <n v="1491586534"/>
    <n v="1488911734"/>
    <b v="0"/>
    <n v="46"/>
    <b v="0"/>
    <s v="theater/spaces"/>
    <n v="46"/>
    <n v="34.130000000000003"/>
    <x v="0"/>
    <x v="0"/>
    <x v="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1"/>
    <s v="USD"/>
    <n v="1491416077"/>
    <n v="1488827677"/>
    <b v="1"/>
    <n v="26"/>
    <b v="0"/>
    <s v="theater/spaces"/>
    <n v="34"/>
    <n v="132.35"/>
    <x v="0"/>
    <x v="0"/>
    <x v="1"/>
    <d v="2017-04-05T18:14:37"/>
  </r>
  <r>
    <n v="2703"/>
    <s v="Bisagra Teatro: Foro Multidisciplinario"/>
    <s v="Â¡Tu nuevo espacio cultural multidisciplinario en el centro de Pachuca, Hidalgo"/>
    <n v="40000"/>
    <n v="41500"/>
    <x v="0"/>
    <x v="2"/>
    <s v="MXN"/>
    <n v="1490196830"/>
    <n v="1485016430"/>
    <b v="0"/>
    <n v="45"/>
    <b v="0"/>
    <s v="theater/spaces"/>
    <n v="104"/>
    <n v="922.22"/>
    <x v="0"/>
    <x v="0"/>
    <x v="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0"/>
    <x v="1"/>
    <s v="USD"/>
    <n v="1491421314"/>
    <n v="1487709714"/>
    <b v="0"/>
    <n v="7"/>
    <b v="0"/>
    <s v="theater/spaces"/>
    <n v="6"/>
    <n v="163.57"/>
    <x v="0"/>
    <x v="0"/>
    <x v="3"/>
    <d v="2017-04-05T19:41:54"/>
  </r>
  <r>
    <n v="2705"/>
    <s v="Fischer Theatre Marquee"/>
    <s v="Help light the lights at the historic Fischer Theatre in Danville, IL."/>
    <n v="16500"/>
    <n v="1739"/>
    <x v="0"/>
    <x v="1"/>
    <s v="USD"/>
    <n v="1490389158"/>
    <n v="1486504758"/>
    <b v="0"/>
    <n v="8"/>
    <b v="0"/>
    <s v="theater/spaces"/>
    <n v="11"/>
    <n v="217.38"/>
    <x v="0"/>
    <x v="0"/>
    <x v="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12"/>
    <n v="149.44"/>
    <x v="0"/>
    <x v="0"/>
    <x v="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51"/>
    <n v="71.239999999999995"/>
    <x v="0"/>
    <x v="0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3"/>
    <s v="GBP"/>
    <n v="1469119526"/>
    <n v="1463935526"/>
    <b v="1"/>
    <n v="1049"/>
    <b v="1"/>
    <s v="theater/spaces"/>
    <n v="233"/>
    <n v="44.46"/>
    <x v="0"/>
    <x v="0"/>
    <x v="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02"/>
    <n v="164.94"/>
    <x v="0"/>
    <x v="0"/>
    <x v="8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54"/>
    <n v="84.87"/>
    <x v="0"/>
    <x v="0"/>
    <x v="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3"/>
    <s v="GBP"/>
    <n v="1403301660"/>
    <n v="1400694790"/>
    <b v="1"/>
    <n v="73"/>
    <b v="1"/>
    <s v="theater/spaces"/>
    <n v="101"/>
    <n v="53.95"/>
    <x v="0"/>
    <x v="0"/>
    <x v="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31"/>
    <n v="50.53"/>
    <x v="0"/>
    <x v="0"/>
    <x v="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02"/>
    <n v="108"/>
    <x v="0"/>
    <x v="0"/>
    <x v="12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16"/>
    <n v="95.37"/>
    <x v="0"/>
    <x v="0"/>
    <x v="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65"/>
    <n v="57.63"/>
    <x v="0"/>
    <x v="0"/>
    <x v="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4"/>
    <s v="EUR"/>
    <n v="1444291193"/>
    <n v="1441699193"/>
    <b v="1"/>
    <n v="187"/>
    <b v="1"/>
    <s v="theater/spaces"/>
    <n v="120"/>
    <n v="64.16"/>
    <x v="0"/>
    <x v="0"/>
    <x v="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20"/>
    <n v="92.39"/>
    <x v="0"/>
    <x v="0"/>
    <x v="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04"/>
    <n v="125.98"/>
    <x v="0"/>
    <x v="0"/>
    <x v="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09"/>
    <n v="94.64"/>
    <x v="0"/>
    <x v="0"/>
    <x v="18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18"/>
    <n v="170.7"/>
    <x v="0"/>
    <x v="0"/>
    <x v="19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s v="theater/spaces"/>
    <n v="0"/>
    <n v="1"/>
    <x v="0"/>
    <x v="0"/>
    <x v="2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0"/>
    <x v="0"/>
    <x v="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s v="theater/spaces"/>
    <n v="0"/>
    <n v="0"/>
    <x v="0"/>
    <x v="0"/>
    <x v="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s v="theater/spaces"/>
    <n v="1"/>
    <n v="100"/>
    <x v="0"/>
    <x v="0"/>
    <x v="2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s v="theater/spaces"/>
    <n v="0"/>
    <n v="0"/>
    <x v="0"/>
    <x v="0"/>
    <x v="2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3"/>
    <s v="GBP"/>
    <n v="1471265092"/>
    <n v="1468673092"/>
    <b v="0"/>
    <n v="2"/>
    <b v="0"/>
    <s v="theater/spaces"/>
    <n v="0"/>
    <n v="1"/>
    <x v="0"/>
    <x v="0"/>
    <x v="2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s v="theater/spaces"/>
    <n v="4"/>
    <n v="82.46"/>
    <x v="0"/>
    <x v="0"/>
    <x v="2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s v="theater/spaces"/>
    <n v="0"/>
    <n v="2.67"/>
    <x v="0"/>
    <x v="0"/>
    <x v="2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s v="theater/spaces"/>
    <n v="3"/>
    <n v="12.5"/>
    <x v="0"/>
    <x v="0"/>
    <x v="2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s v="theater/spaces"/>
    <n v="0"/>
    <n v="0"/>
    <x v="0"/>
    <x v="0"/>
    <x v="2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s v="theater/spaces"/>
    <n v="2"/>
    <n v="18.899999999999999"/>
    <x v="0"/>
    <x v="0"/>
    <x v="3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s v="theater/spaces"/>
    <n v="8"/>
    <n v="200.63"/>
    <x v="0"/>
    <x v="0"/>
    <x v="3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s v="theater/spaces"/>
    <n v="0"/>
    <n v="201.67"/>
    <x v="0"/>
    <x v="0"/>
    <x v="3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s v="theater/spaces"/>
    <n v="0"/>
    <n v="0"/>
    <x v="0"/>
    <x v="0"/>
    <x v="33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s v="theater/spaces"/>
    <n v="60"/>
    <n v="65"/>
    <x v="0"/>
    <x v="0"/>
    <x v="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s v="theater/spaces"/>
    <n v="17"/>
    <n v="66.099999999999994"/>
    <x v="0"/>
    <x v="0"/>
    <x v="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s v="theater/spaces"/>
    <n v="2"/>
    <n v="93.33"/>
    <x v="0"/>
    <x v="0"/>
    <x v="36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s v="theater/spaces"/>
    <n v="0"/>
    <n v="0"/>
    <x v="0"/>
    <x v="0"/>
    <x v="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3"/>
    <s v="GBP"/>
    <n v="1465258325"/>
    <n v="1462666325"/>
    <b v="0"/>
    <n v="0"/>
    <b v="0"/>
    <s v="theater/spaces"/>
    <n v="0"/>
    <n v="0"/>
    <x v="0"/>
    <x v="0"/>
    <x v="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s v="theater/spaces"/>
    <n v="0"/>
    <n v="0"/>
    <x v="0"/>
    <x v="0"/>
    <x v="39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0"/>
    <s v="EUR"/>
    <n v="1443014756"/>
    <n v="1439126756"/>
    <b v="1"/>
    <n v="97"/>
    <b v="1"/>
    <s v="theater/spaces"/>
    <n v="129"/>
    <n v="53.16"/>
    <x v="0"/>
    <x v="0"/>
    <x v="4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3"/>
    <s v="GBP"/>
    <n v="1455208143"/>
    <n v="1452616143"/>
    <b v="1"/>
    <n v="59"/>
    <b v="1"/>
    <s v="theater/spaces"/>
    <n v="102"/>
    <n v="86.49"/>
    <x v="0"/>
    <x v="0"/>
    <x v="4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47"/>
    <n v="155.24"/>
    <x v="0"/>
    <x v="0"/>
    <x v="4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00"/>
    <n v="115.08"/>
    <x v="0"/>
    <x v="0"/>
    <x v="4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6"/>
    <s v="NZD"/>
    <n v="1477886400"/>
    <n v="1476228128"/>
    <b v="0"/>
    <n v="111"/>
    <b v="1"/>
    <s v="theater/spaces"/>
    <n v="122"/>
    <n v="109.59"/>
    <x v="0"/>
    <x v="0"/>
    <x v="4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3"/>
    <s v="GBP"/>
    <n v="1462100406"/>
    <n v="1456920006"/>
    <b v="0"/>
    <n v="56"/>
    <b v="1"/>
    <s v="theater/spaces"/>
    <n v="106"/>
    <n v="45.21"/>
    <x v="0"/>
    <x v="0"/>
    <x v="4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10"/>
    <n v="104.15"/>
    <x v="0"/>
    <x v="0"/>
    <x v="4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3"/>
    <s v="GBP"/>
    <n v="1466412081"/>
    <n v="1463820081"/>
    <b v="0"/>
    <n v="28"/>
    <b v="1"/>
    <s v="theater/spaces"/>
    <n v="100"/>
    <n v="35.71"/>
    <x v="0"/>
    <x v="0"/>
    <x v="47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77"/>
    <n v="97"/>
    <x v="0"/>
    <x v="0"/>
    <x v="4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00"/>
    <n v="370.37"/>
    <x v="0"/>
    <x v="0"/>
    <x v="4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03"/>
    <n v="94.41"/>
    <x v="0"/>
    <x v="0"/>
    <x v="5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05"/>
    <n v="48.98"/>
    <x v="0"/>
    <x v="0"/>
    <x v="51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00"/>
    <n v="45.59"/>
    <x v="0"/>
    <x v="0"/>
    <x v="5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3"/>
    <s v="GBP"/>
    <n v="1412335772"/>
    <n v="1409743772"/>
    <b v="0"/>
    <n v="59"/>
    <b v="1"/>
    <s v="theater/spaces"/>
    <n v="458"/>
    <n v="23.28"/>
    <x v="0"/>
    <x v="0"/>
    <x v="5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05"/>
    <n v="63.23"/>
    <x v="0"/>
    <x v="0"/>
    <x v="54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72"/>
    <n v="153.52000000000001"/>
    <x v="0"/>
    <x v="0"/>
    <x v="5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04"/>
    <n v="90.2"/>
    <x v="0"/>
    <x v="0"/>
    <x v="5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03"/>
    <n v="118.97"/>
    <x v="0"/>
    <x v="0"/>
    <x v="5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19"/>
    <n v="80.25"/>
    <x v="0"/>
    <x v="0"/>
    <x v="5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00"/>
    <n v="62.5"/>
    <x v="0"/>
    <x v="0"/>
    <x v="5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19"/>
    <n v="131.38"/>
    <x v="0"/>
    <x v="0"/>
    <x v="6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09"/>
    <n v="73.03"/>
    <x v="0"/>
    <x v="0"/>
    <x v="6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01"/>
    <n v="178.53"/>
    <x v="0"/>
    <x v="0"/>
    <x v="6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13"/>
    <n v="162.91"/>
    <x v="0"/>
    <x v="0"/>
    <x v="6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20"/>
    <n v="108.24"/>
    <x v="0"/>
    <x v="0"/>
    <x v="64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5"/>
    <s v="CAD"/>
    <n v="1418580591"/>
    <n v="1415988591"/>
    <b v="0"/>
    <n v="97"/>
    <b v="1"/>
    <s v="theater/spaces"/>
    <n v="108"/>
    <n v="88.87"/>
    <x v="0"/>
    <x v="0"/>
    <x v="65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80"/>
    <n v="54"/>
    <x v="0"/>
    <x v="0"/>
    <x v="6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01"/>
    <n v="116.73"/>
    <x v="0"/>
    <x v="0"/>
    <x v="6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20"/>
    <n v="233.9"/>
    <x v="0"/>
    <x v="0"/>
    <x v="6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58"/>
    <n v="158"/>
    <x v="0"/>
    <x v="0"/>
    <x v="6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7"/>
    <s v="EUR"/>
    <n v="1450911540"/>
    <n v="1448536516"/>
    <b v="0"/>
    <n v="25"/>
    <b v="1"/>
    <s v="theater/spaces"/>
    <n v="124"/>
    <n v="14.84"/>
    <x v="0"/>
    <x v="0"/>
    <x v="7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17"/>
    <n v="85.18"/>
    <x v="0"/>
    <x v="0"/>
    <x v="7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57"/>
    <n v="146.69"/>
    <x v="0"/>
    <x v="0"/>
    <x v="7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13"/>
    <n v="50.76"/>
    <x v="0"/>
    <x v="0"/>
    <x v="73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03"/>
    <n v="87.7"/>
    <x v="0"/>
    <x v="0"/>
    <x v="7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03"/>
    <n v="242.28"/>
    <x v="0"/>
    <x v="0"/>
    <x v="7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06"/>
    <n v="146.44999999999999"/>
    <x v="0"/>
    <x v="0"/>
    <x v="7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8"/>
    <s v="EUR"/>
    <n v="1437429600"/>
    <n v="1433747376"/>
    <b v="0"/>
    <n v="41"/>
    <b v="1"/>
    <s v="theater/spaces"/>
    <n v="101"/>
    <n v="103.17"/>
    <x v="0"/>
    <x v="0"/>
    <x v="7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21"/>
    <n v="80.459999999999994"/>
    <x v="0"/>
    <x v="0"/>
    <x v="7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01"/>
    <n v="234.67"/>
    <x v="0"/>
    <x v="0"/>
    <x v="7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16"/>
    <n v="50.69"/>
    <x v="0"/>
    <x v="0"/>
    <x v="8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01"/>
    <n v="162.71"/>
    <x v="0"/>
    <x v="0"/>
    <x v="8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3"/>
    <s v="GBP"/>
    <n v="1434039186"/>
    <n v="1430151186"/>
    <b v="0"/>
    <n v="6"/>
    <b v="1"/>
    <s v="theater/spaces"/>
    <n v="103"/>
    <n v="120.17"/>
    <x v="0"/>
    <x v="0"/>
    <x v="8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46"/>
    <n v="67.7"/>
    <x v="0"/>
    <x v="0"/>
    <x v="8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3"/>
    <s v="GBP"/>
    <n v="1401465600"/>
    <n v="1399032813"/>
    <b v="0"/>
    <n v="145"/>
    <b v="1"/>
    <s v="theater/spaces"/>
    <n v="302"/>
    <n v="52.1"/>
    <x v="0"/>
    <x v="0"/>
    <x v="8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3"/>
    <s v="GBP"/>
    <n v="1488538892"/>
    <n v="1487329292"/>
    <b v="0"/>
    <n v="25"/>
    <b v="1"/>
    <s v="theater/spaces"/>
    <n v="143"/>
    <n v="51.6"/>
    <x v="0"/>
    <x v="0"/>
    <x v="8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31"/>
    <n v="164.3"/>
    <x v="0"/>
    <x v="0"/>
    <x v="86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68"/>
    <n v="84.86"/>
    <x v="0"/>
    <x v="0"/>
    <x v="8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10"/>
    <n v="94.55"/>
    <x v="0"/>
    <x v="0"/>
    <x v="8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07"/>
    <n v="45.54"/>
    <x v="0"/>
    <x v="0"/>
    <x v="8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00"/>
    <n v="51.72"/>
    <x v="0"/>
    <x v="0"/>
    <x v="9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27"/>
    <n v="50.88"/>
    <x v="0"/>
    <x v="0"/>
    <x v="9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47"/>
    <n v="191.13"/>
    <x v="0"/>
    <x v="0"/>
    <x v="9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13"/>
    <n v="89.31"/>
    <x v="0"/>
    <x v="0"/>
    <x v="93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09"/>
    <n v="88.59"/>
    <x v="0"/>
    <x v="0"/>
    <x v="9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27"/>
    <n v="96.3"/>
    <x v="0"/>
    <x v="0"/>
    <x v="9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13"/>
    <n v="33.31"/>
    <x v="0"/>
    <x v="0"/>
    <x v="9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01"/>
    <n v="37.22"/>
    <x v="0"/>
    <x v="0"/>
    <x v="9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09"/>
    <n v="92.13"/>
    <x v="0"/>
    <x v="0"/>
    <x v="98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08"/>
    <n v="76.790000000000006"/>
    <x v="0"/>
    <x v="0"/>
    <x v="99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10"/>
    <n v="96.53"/>
    <x v="0"/>
    <x v="0"/>
    <x v="10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3"/>
    <s v="GBP"/>
    <n v="1444149047"/>
    <n v="1441557047"/>
    <b v="0"/>
    <n v="37"/>
    <b v="1"/>
    <s v="theater/spaces"/>
    <n v="128"/>
    <n v="51.89"/>
    <x v="0"/>
    <x v="0"/>
    <x v="10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5"/>
    <s v="CAD"/>
    <n v="1429152600"/>
    <n v="1426815699"/>
    <b v="0"/>
    <n v="128"/>
    <b v="1"/>
    <s v="theater/spaces"/>
    <n v="110"/>
    <n v="128.91"/>
    <x v="0"/>
    <x v="0"/>
    <x v="10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09"/>
    <n v="84.11"/>
    <x v="0"/>
    <x v="0"/>
    <x v="10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33"/>
    <n v="82.94"/>
    <x v="0"/>
    <x v="0"/>
    <x v="10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91"/>
    <n v="259.95"/>
    <x v="0"/>
    <x v="0"/>
    <x v="105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49"/>
    <n v="37.25"/>
    <x v="0"/>
    <x v="0"/>
    <x v="10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66"/>
    <n v="177.02"/>
    <x v="0"/>
    <x v="0"/>
    <x v="10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07"/>
    <n v="74.069999999999993"/>
    <x v="0"/>
    <x v="0"/>
    <x v="108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06"/>
    <n v="70.67"/>
    <x v="0"/>
    <x v="0"/>
    <x v="10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3"/>
    <s v="GBP"/>
    <n v="1486547945"/>
    <n v="1483955945"/>
    <b v="1"/>
    <n v="35"/>
    <b v="0"/>
    <s v="theater/spaces"/>
    <n v="24"/>
    <n v="23.63"/>
    <x v="0"/>
    <x v="0"/>
    <x v="11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s v="theater/spaces"/>
    <n v="0"/>
    <n v="37.5"/>
    <x v="0"/>
    <x v="0"/>
    <x v="11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s v="theater/spaces"/>
    <n v="0"/>
    <n v="13.33"/>
    <x v="0"/>
    <x v="0"/>
    <x v="11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s v="theater/spaces"/>
    <n v="0"/>
    <n v="0"/>
    <x v="0"/>
    <x v="0"/>
    <x v="11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s v="theater/spaces"/>
    <n v="0"/>
    <n v="1"/>
    <x v="0"/>
    <x v="0"/>
    <x v="11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s v="theater/spaces"/>
    <n v="0"/>
    <n v="0"/>
    <x v="0"/>
    <x v="0"/>
    <x v="11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3"/>
    <s v="GBP"/>
    <n v="1459694211"/>
    <n v="1457105811"/>
    <b v="0"/>
    <n v="0"/>
    <b v="0"/>
    <s v="theater/spaces"/>
    <n v="0"/>
    <n v="0"/>
    <x v="0"/>
    <x v="0"/>
    <x v="11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9"/>
    <s v="EUR"/>
    <n v="1463734740"/>
    <n v="1459414740"/>
    <b v="0"/>
    <n v="3"/>
    <b v="0"/>
    <s v="theater/spaces"/>
    <n v="0"/>
    <n v="1"/>
    <x v="0"/>
    <x v="0"/>
    <x v="11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s v="theater/spaces"/>
    <n v="3"/>
    <n v="41"/>
    <x v="0"/>
    <x v="0"/>
    <x v="118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s v="theater/spaces"/>
    <n v="0"/>
    <n v="55.83"/>
    <x v="0"/>
    <x v="0"/>
    <x v="119"/>
    <d v="2015-09-28T06:35:34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s v="theater/spaces"/>
    <n v="0"/>
    <n v="0"/>
    <x v="0"/>
    <x v="0"/>
    <x v="12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s v="theater/spaces"/>
    <n v="67"/>
    <n v="99.76"/>
    <x v="0"/>
    <x v="0"/>
    <x v="121"/>
    <d v="2015-09-30T18:00:00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s v="theater/spaces"/>
    <n v="20"/>
    <n v="25.52"/>
    <x v="0"/>
    <x v="0"/>
    <x v="122"/>
    <d v="2016-10-22T22:08:58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s v="theater/spaces"/>
    <n v="11"/>
    <n v="117.65"/>
    <x v="0"/>
    <x v="0"/>
    <x v="12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s v="theater/spaces"/>
    <n v="0"/>
    <n v="5"/>
    <x v="0"/>
    <x v="0"/>
    <x v="12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10"/>
    <s v="AUD"/>
    <n v="1468128537"/>
    <n v="1465536537"/>
    <b v="0"/>
    <n v="15"/>
    <b v="0"/>
    <s v="theater/spaces"/>
    <n v="12"/>
    <n v="2796.67"/>
    <x v="0"/>
    <x v="0"/>
    <x v="12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6"/>
    <s v="NZD"/>
    <n v="1441837879"/>
    <n v="1439245879"/>
    <b v="0"/>
    <n v="1"/>
    <b v="0"/>
    <s v="theater/spaces"/>
    <n v="3"/>
    <n v="200"/>
    <x v="0"/>
    <x v="0"/>
    <x v="1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s v="theater/spaces"/>
    <n v="0"/>
    <n v="87.5"/>
    <x v="0"/>
    <x v="0"/>
    <x v="12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s v="theater/spaces"/>
    <n v="14"/>
    <n v="20.14"/>
    <x v="0"/>
    <x v="0"/>
    <x v="12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3"/>
    <s v="GBP"/>
    <n v="1481132169"/>
    <n v="1479317769"/>
    <b v="0"/>
    <n v="16"/>
    <b v="0"/>
    <s v="theater/spaces"/>
    <n v="3"/>
    <n v="20.88"/>
    <x v="0"/>
    <x v="0"/>
    <x v="12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s v="theater/spaces"/>
    <n v="60"/>
    <n v="61.31"/>
    <x v="0"/>
    <x v="0"/>
    <x v="13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s v="theater/spaces"/>
    <n v="0"/>
    <n v="1"/>
    <x v="0"/>
    <x v="0"/>
    <x v="13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s v="theater/spaces"/>
    <n v="0"/>
    <n v="92.14"/>
    <x v="0"/>
    <x v="0"/>
    <x v="13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s v="theater/spaces"/>
    <n v="0"/>
    <n v="7.33"/>
    <x v="0"/>
    <x v="0"/>
    <x v="13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s v="theater/spaces"/>
    <n v="9"/>
    <n v="64.8"/>
    <x v="0"/>
    <x v="0"/>
    <x v="134"/>
    <d v="2016-08-19T02:27:20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s v="theater/spaces"/>
    <n v="15"/>
    <n v="30.12"/>
    <x v="0"/>
    <x v="0"/>
    <x v="13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0"/>
    <x v="0"/>
    <x v="13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s v="theater/spaces"/>
    <n v="0"/>
    <n v="23.67"/>
    <x v="0"/>
    <x v="0"/>
    <x v="13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s v="theater/spaces"/>
    <n v="1"/>
    <n v="415.78"/>
    <x v="0"/>
    <x v="0"/>
    <x v="13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s v="theater/spaces"/>
    <n v="0"/>
    <n v="53.71"/>
    <x v="0"/>
    <x v="0"/>
    <x v="13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s v="theater/spaces"/>
    <n v="0"/>
    <n v="420.6"/>
    <x v="0"/>
    <x v="0"/>
    <x v="14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s v="theater/spaces"/>
    <n v="0"/>
    <n v="0"/>
    <x v="0"/>
    <x v="0"/>
    <x v="14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s v="theater/spaces"/>
    <n v="0"/>
    <n v="18.670000000000002"/>
    <x v="0"/>
    <x v="0"/>
    <x v="14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s v="theater/spaces"/>
    <n v="12"/>
    <n v="78.33"/>
    <x v="0"/>
    <x v="0"/>
    <x v="14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s v="theater/spaces"/>
    <n v="2"/>
    <n v="67.78"/>
    <x v="0"/>
    <x v="0"/>
    <x v="14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9"/>
    <s v="EUR"/>
    <n v="1439827559"/>
    <n v="1434643559"/>
    <b v="0"/>
    <n v="3"/>
    <b v="0"/>
    <s v="theater/spaces"/>
    <n v="0"/>
    <n v="16.670000000000002"/>
    <x v="0"/>
    <x v="0"/>
    <x v="14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s v="theater/spaces"/>
    <n v="1"/>
    <n v="62.5"/>
    <x v="0"/>
    <x v="0"/>
    <x v="14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s v="theater/spaces"/>
    <n v="0"/>
    <n v="42"/>
    <x v="0"/>
    <x v="0"/>
    <x v="14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s v="theater/spaces"/>
    <n v="23"/>
    <n v="130.09"/>
    <x v="0"/>
    <x v="0"/>
    <x v="14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s v="theater/spaces"/>
    <n v="5"/>
    <n v="1270.22"/>
    <x v="0"/>
    <x v="0"/>
    <x v="14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s v="theater/spaces"/>
    <n v="16"/>
    <n v="88.44"/>
    <x v="0"/>
    <x v="0"/>
    <x v="15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s v="theater/spaces"/>
    <n v="1"/>
    <n v="56.34"/>
    <x v="0"/>
    <x v="0"/>
    <x v="15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0"/>
    <x v="0"/>
    <x v="15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s v="theater/spaces"/>
    <n v="0"/>
    <n v="25"/>
    <x v="0"/>
    <x v="0"/>
    <x v="15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s v="theater/spaces"/>
    <n v="0"/>
    <n v="50"/>
    <x v="0"/>
    <x v="0"/>
    <x v="15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s v="theater/spaces"/>
    <n v="4"/>
    <n v="56.79"/>
    <x v="0"/>
    <x v="0"/>
    <x v="15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3"/>
    <s v="GBP"/>
    <n v="1475848800"/>
    <n v="1474027501"/>
    <b v="0"/>
    <n v="42"/>
    <b v="0"/>
    <s v="theater/spaces"/>
    <n v="17"/>
    <n v="40.83"/>
    <x v="0"/>
    <x v="0"/>
    <x v="15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s v="theater/spaces"/>
    <n v="4"/>
    <n v="65.11"/>
    <x v="0"/>
    <x v="0"/>
    <x v="15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s v="theater/spaces"/>
    <n v="14"/>
    <n v="55.6"/>
    <x v="0"/>
    <x v="0"/>
    <x v="15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s v="theater/spaces"/>
    <n v="15"/>
    <n v="140.54"/>
    <x v="0"/>
    <x v="0"/>
    <x v="15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s v="theater/spaces"/>
    <n v="12"/>
    <n v="25"/>
    <x v="0"/>
    <x v="0"/>
    <x v="16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3"/>
    <s v="GBP"/>
    <n v="1471939818"/>
    <n v="1467619818"/>
    <b v="0"/>
    <n v="90"/>
    <b v="0"/>
    <s v="theater/spaces"/>
    <n v="39"/>
    <n v="69.53"/>
    <x v="0"/>
    <x v="0"/>
    <x v="161"/>
    <d v="2016-08-23T08:10:18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s v="theater/spaces"/>
    <n v="0"/>
    <n v="5.5"/>
    <x v="0"/>
    <x v="0"/>
    <x v="16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10"/>
    <s v="AUD"/>
    <n v="1422928800"/>
    <n v="1420235311"/>
    <b v="0"/>
    <n v="5"/>
    <b v="0"/>
    <s v="theater/spaces"/>
    <n v="30"/>
    <n v="237"/>
    <x v="0"/>
    <x v="0"/>
    <x v="16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s v="theater/spaces"/>
    <n v="42"/>
    <n v="79.87"/>
    <x v="0"/>
    <x v="0"/>
    <x v="16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3"/>
    <s v="GBP"/>
    <n v="1442440800"/>
    <n v="1440497876"/>
    <b v="0"/>
    <n v="4"/>
    <b v="0"/>
    <s v="theater/spaces"/>
    <n v="4"/>
    <n v="10.25"/>
    <x v="0"/>
    <x v="0"/>
    <x v="16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s v="theater/spaces"/>
    <n v="20"/>
    <n v="272.58999999999997"/>
    <x v="0"/>
    <x v="0"/>
    <x v="166"/>
    <d v="2015-05-11T19:32:31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s v="theater/spaces"/>
    <n v="0"/>
    <n v="13"/>
    <x v="0"/>
    <x v="0"/>
    <x v="16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s v="theater/spaces"/>
    <n v="25"/>
    <n v="58.18"/>
    <x v="0"/>
    <x v="0"/>
    <x v="16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s v="theater/spaces"/>
    <n v="0"/>
    <n v="10"/>
    <x v="0"/>
    <x v="0"/>
    <x v="16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s v="theater/spaces"/>
    <n v="27"/>
    <n v="70.11"/>
    <x v="0"/>
    <x v="0"/>
    <x v="17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s v="theater/spaces"/>
    <n v="5"/>
    <n v="57.89"/>
    <x v="0"/>
    <x v="0"/>
    <x v="17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s v="theater/spaces"/>
    <n v="4"/>
    <n v="125.27"/>
    <x v="0"/>
    <x v="0"/>
    <x v="17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s v="theater/spaces"/>
    <n v="0"/>
    <n v="0"/>
    <x v="0"/>
    <x v="0"/>
    <x v="17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0"/>
    <x v="0"/>
    <x v="174"/>
    <d v="2016-06-05T10:43:47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s v="theater/spaces"/>
    <n v="57"/>
    <n v="43"/>
    <x v="0"/>
    <x v="0"/>
    <x v="17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3"/>
    <s v="GBP"/>
    <n v="1464354720"/>
    <n v="1463648360"/>
    <b v="0"/>
    <n v="1"/>
    <b v="0"/>
    <s v="theater/spaces"/>
    <n v="0"/>
    <n v="1"/>
    <x v="0"/>
    <x v="0"/>
    <x v="176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0"/>
    <x v="0"/>
    <x v="17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s v="theater/spaces"/>
    <n v="0"/>
    <n v="5"/>
    <x v="0"/>
    <x v="0"/>
    <x v="17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s v="theater/spaces"/>
    <n v="0"/>
    <n v="12.8"/>
    <x v="0"/>
    <x v="0"/>
    <x v="179"/>
    <d v="2016-05-05T21:36:36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0"/>
    <x v="0"/>
    <x v="180"/>
    <d v="2014-09-26T16:18:55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s v="theater/spaces"/>
    <n v="58"/>
    <n v="58"/>
    <x v="0"/>
    <x v="0"/>
    <x v="18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s v="theater/spaces"/>
    <n v="68"/>
    <n v="244.8"/>
    <x v="0"/>
    <x v="0"/>
    <x v="18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s v="theater/spaces"/>
    <n v="0"/>
    <n v="6.5"/>
    <x v="0"/>
    <x v="0"/>
    <x v="183"/>
    <d v="2015-02-02T18:43:21"/>
  </r>
  <r>
    <n v="3125"/>
    <s v="N/A (Canceled)"/>
    <s v="N/A"/>
    <n v="1500000"/>
    <n v="0"/>
    <x v="3"/>
    <x v="1"/>
    <s v="USD"/>
    <n v="1452142672"/>
    <n v="1449550672"/>
    <b v="0"/>
    <n v="0"/>
    <b v="0"/>
    <s v="theater/spaces"/>
    <n v="0"/>
    <n v="0"/>
    <x v="0"/>
    <x v="0"/>
    <x v="18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s v="theater/spaces"/>
    <n v="4"/>
    <n v="61.18"/>
    <x v="0"/>
    <x v="0"/>
    <x v="18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s v="theater/spaces"/>
    <n v="0"/>
    <n v="0"/>
    <x v="0"/>
    <x v="0"/>
    <x v="186"/>
    <d v="2015-03-01T20:33:49"/>
  </r>
  <r>
    <n v="520"/>
    <s v="Darktales The Play"/>
    <s v="Tim Arthur's 21st anniversary sell-out production of his 'chilling' and 'sinister' ghostly thriller returns to the Edinburgh Fringe!"/>
    <n v="5000"/>
    <n v="5105"/>
    <x v="1"/>
    <x v="3"/>
    <s v="GBP"/>
    <n v="1449766261"/>
    <n v="1447174261"/>
    <b v="0"/>
    <n v="34"/>
    <b v="1"/>
    <s v="theater/plays"/>
    <n v="102"/>
    <n v="150.15"/>
    <x v="0"/>
    <x v="1"/>
    <x v="187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05"/>
    <n v="93.43"/>
    <x v="0"/>
    <x v="1"/>
    <x v="188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15"/>
    <n v="110.97"/>
    <x v="0"/>
    <x v="1"/>
    <x v="189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21"/>
    <n v="71.790000000000006"/>
    <x v="0"/>
    <x v="1"/>
    <x v="19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3"/>
    <s v="GBP"/>
    <n v="1464801169"/>
    <n v="1462209169"/>
    <b v="0"/>
    <n v="130"/>
    <b v="1"/>
    <s v="theater/plays"/>
    <n v="109"/>
    <n v="29.26"/>
    <x v="0"/>
    <x v="1"/>
    <x v="191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00"/>
    <n v="1000"/>
    <x v="0"/>
    <x v="1"/>
    <x v="192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3"/>
    <s v="GBP"/>
    <n v="1438966800"/>
    <n v="1436278344"/>
    <b v="0"/>
    <n v="23"/>
    <b v="1"/>
    <s v="theater/plays"/>
    <n v="114"/>
    <n v="74.349999999999994"/>
    <x v="0"/>
    <x v="1"/>
    <x v="19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01"/>
    <n v="63.83"/>
    <x v="0"/>
    <x v="1"/>
    <x v="194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16"/>
    <n v="44.33"/>
    <x v="0"/>
    <x v="1"/>
    <x v="19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5"/>
    <s v="CAD"/>
    <n v="1484110800"/>
    <n v="1482281094"/>
    <b v="0"/>
    <n v="18"/>
    <b v="1"/>
    <s v="theater/plays"/>
    <n v="130"/>
    <n v="86.94"/>
    <x v="0"/>
    <x v="1"/>
    <x v="196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08"/>
    <n v="126.55"/>
    <x v="0"/>
    <x v="1"/>
    <x v="197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00"/>
    <n v="129.03"/>
    <x v="0"/>
    <x v="1"/>
    <x v="198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23"/>
    <n v="71.239999999999995"/>
    <x v="0"/>
    <x v="1"/>
    <x v="199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3"/>
    <s v="GBP"/>
    <n v="1463394365"/>
    <n v="1461320765"/>
    <b v="0"/>
    <n v="17"/>
    <b v="1"/>
    <s v="theater/plays"/>
    <n v="100"/>
    <n v="117.88"/>
    <x v="0"/>
    <x v="1"/>
    <x v="200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3"/>
    <s v="NOK"/>
    <n v="1446418800"/>
    <n v="1443036470"/>
    <b v="0"/>
    <n v="48"/>
    <b v="1"/>
    <s v="theater/plays"/>
    <n v="105"/>
    <n v="327.08"/>
    <x v="0"/>
    <x v="1"/>
    <x v="201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3"/>
    <s v="GBP"/>
    <n v="1483707905"/>
    <n v="1481115905"/>
    <b v="0"/>
    <n v="59"/>
    <b v="1"/>
    <s v="theater/plays"/>
    <n v="103"/>
    <n v="34.75"/>
    <x v="0"/>
    <x v="1"/>
    <x v="20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3"/>
    <s v="GBP"/>
    <n v="1438624800"/>
    <n v="1435133807"/>
    <b v="0"/>
    <n v="39"/>
    <b v="1"/>
    <s v="theater/plays"/>
    <n v="118"/>
    <n v="100.06"/>
    <x v="0"/>
    <x v="1"/>
    <x v="203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21"/>
    <n v="40.85"/>
    <x v="0"/>
    <x v="1"/>
    <x v="204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02"/>
    <n v="252.02"/>
    <x v="0"/>
    <x v="1"/>
    <x v="205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3"/>
    <s v="GBP"/>
    <n v="1467681107"/>
    <n v="1465866707"/>
    <b v="0"/>
    <n v="20"/>
    <b v="1"/>
    <s v="theater/plays"/>
    <n v="101"/>
    <n v="25.16"/>
    <x v="0"/>
    <x v="1"/>
    <x v="206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01"/>
    <n v="65.16"/>
    <x v="0"/>
    <x v="1"/>
    <x v="20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3"/>
    <s v="GBP"/>
    <n v="1434808775"/>
    <n v="1433512775"/>
    <b v="0"/>
    <n v="63"/>
    <b v="1"/>
    <s v="theater/plays"/>
    <n v="102"/>
    <n v="32.270000000000003"/>
    <x v="0"/>
    <x v="1"/>
    <x v="208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3"/>
    <s v="GBP"/>
    <n v="1424181600"/>
    <n v="1423041227"/>
    <b v="0"/>
    <n v="20"/>
    <b v="1"/>
    <s v="theater/plays"/>
    <n v="108"/>
    <n v="81.25"/>
    <x v="0"/>
    <x v="1"/>
    <x v="209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3"/>
    <s v="GBP"/>
    <n v="1434120856"/>
    <n v="1428936856"/>
    <b v="0"/>
    <n v="25"/>
    <b v="1"/>
    <s v="theater/plays"/>
    <n v="242"/>
    <n v="24.2"/>
    <x v="0"/>
    <x v="1"/>
    <x v="21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00"/>
    <n v="65.87"/>
    <x v="0"/>
    <x v="1"/>
    <x v="211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25"/>
    <n v="36.08"/>
    <x v="0"/>
    <x v="1"/>
    <x v="212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09"/>
    <n v="44.19"/>
    <x v="0"/>
    <x v="1"/>
    <x v="21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46"/>
    <n v="104.07"/>
    <x v="0"/>
    <x v="1"/>
    <x v="214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3"/>
    <s v="GBP"/>
    <n v="1444172340"/>
    <n v="1441822828"/>
    <b v="0"/>
    <n v="52"/>
    <b v="1"/>
    <s v="theater/plays"/>
    <n v="110"/>
    <n v="35.96"/>
    <x v="0"/>
    <x v="1"/>
    <x v="215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02"/>
    <n v="127.79"/>
    <x v="0"/>
    <x v="1"/>
    <x v="216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3"/>
    <s v="GBP"/>
    <n v="1445252400"/>
    <n v="1443696797"/>
    <b v="0"/>
    <n v="22"/>
    <b v="1"/>
    <s v="theater/plays"/>
    <n v="122"/>
    <n v="27.73"/>
    <x v="0"/>
    <x v="1"/>
    <x v="2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3"/>
    <s v="GBP"/>
    <n v="1438189200"/>
    <n v="1435585497"/>
    <b v="0"/>
    <n v="64"/>
    <b v="1"/>
    <s v="theater/plays"/>
    <n v="102"/>
    <n v="39.83"/>
    <x v="0"/>
    <x v="1"/>
    <x v="21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3"/>
    <s v="GBP"/>
    <n v="1457914373"/>
    <n v="1456189973"/>
    <b v="0"/>
    <n v="23"/>
    <b v="1"/>
    <s v="theater/plays"/>
    <n v="141"/>
    <n v="52.17"/>
    <x v="0"/>
    <x v="1"/>
    <x v="21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10"/>
    <n v="92.04"/>
    <x v="0"/>
    <x v="1"/>
    <x v="220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3"/>
    <s v="GBP"/>
    <n v="1461860432"/>
    <n v="1459268432"/>
    <b v="0"/>
    <n v="33"/>
    <b v="1"/>
    <s v="theater/plays"/>
    <n v="105"/>
    <n v="63.42"/>
    <x v="0"/>
    <x v="1"/>
    <x v="221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24"/>
    <n v="135.63"/>
    <x v="0"/>
    <x v="1"/>
    <x v="222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35"/>
    <n v="168.75"/>
    <x v="0"/>
    <x v="1"/>
    <x v="223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03"/>
    <n v="70.86"/>
    <x v="0"/>
    <x v="1"/>
    <x v="224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00"/>
    <n v="50"/>
    <x v="0"/>
    <x v="1"/>
    <x v="225"/>
    <d v="2016-12-01T02:23:31"/>
  </r>
  <r>
    <n v="1303"/>
    <s v="Forward Arena Theatre Company: Summer Season"/>
    <s v="Groundbreaking queer theatre."/>
    <n v="3500"/>
    <n v="4559.13"/>
    <x v="1"/>
    <x v="3"/>
    <s v="GBP"/>
    <n v="1469962800"/>
    <n v="1468578920"/>
    <b v="0"/>
    <n v="108"/>
    <b v="1"/>
    <s v="theater/plays"/>
    <n v="130"/>
    <n v="42.21"/>
    <x v="0"/>
    <x v="1"/>
    <x v="226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05"/>
    <n v="47"/>
    <x v="0"/>
    <x v="1"/>
    <x v="22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20"/>
    <n v="66.67"/>
    <x v="0"/>
    <x v="1"/>
    <x v="22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3"/>
    <s v="GBP"/>
    <n v="1429793446"/>
    <n v="1428583846"/>
    <b v="0"/>
    <n v="61"/>
    <b v="1"/>
    <s v="theater/plays"/>
    <n v="115"/>
    <n v="18.77"/>
    <x v="0"/>
    <x v="1"/>
    <x v="22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19"/>
    <n v="66.11"/>
    <x v="0"/>
    <x v="1"/>
    <x v="230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05"/>
    <n v="36.86"/>
    <x v="0"/>
    <x v="1"/>
    <x v="231"/>
    <d v="2016-08-05T21:00:00"/>
  </r>
  <r>
    <n v="2786"/>
    <s v="Fierce"/>
    <s v="A heart-melting farce about sex, art and the lovelorn lay-abouts of London-town."/>
    <n v="2500"/>
    <n v="2946"/>
    <x v="1"/>
    <x v="3"/>
    <s v="GBP"/>
    <n v="1404913180"/>
    <n v="1403703580"/>
    <b v="0"/>
    <n v="74"/>
    <b v="1"/>
    <s v="theater/plays"/>
    <n v="118"/>
    <n v="39.81"/>
    <x v="0"/>
    <x v="1"/>
    <x v="23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20"/>
    <n v="31.5"/>
    <x v="0"/>
    <x v="1"/>
    <x v="233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03"/>
    <n v="102.5"/>
    <x v="0"/>
    <x v="1"/>
    <x v="234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01"/>
    <n v="126.46"/>
    <x v="0"/>
    <x v="1"/>
    <x v="2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05"/>
    <n v="47.88"/>
    <x v="0"/>
    <x v="1"/>
    <x v="2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03"/>
    <n v="73.209999999999994"/>
    <x v="0"/>
    <x v="1"/>
    <x v="23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08"/>
    <n v="89.67"/>
    <x v="0"/>
    <x v="1"/>
    <x v="2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10"/>
    <s v="AUD"/>
    <n v="1437473005"/>
    <n v="1434881005"/>
    <b v="0"/>
    <n v="73"/>
    <b v="1"/>
    <s v="theater/plays"/>
    <n v="111"/>
    <n v="151.46"/>
    <x v="0"/>
    <x v="1"/>
    <x v="2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3"/>
    <s v="GBP"/>
    <n v="1457031600"/>
    <n v="1455640559"/>
    <b v="0"/>
    <n v="3"/>
    <b v="1"/>
    <s v="theater/plays"/>
    <n v="150"/>
    <n v="25"/>
    <x v="0"/>
    <x v="1"/>
    <x v="24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04"/>
    <n v="36.5"/>
    <x v="0"/>
    <x v="1"/>
    <x v="241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3"/>
    <s v="GBP"/>
    <n v="1404564028"/>
    <n v="1401972028"/>
    <b v="0"/>
    <n v="21"/>
    <b v="1"/>
    <s v="theater/plays"/>
    <n v="116"/>
    <n v="44"/>
    <x v="0"/>
    <x v="1"/>
    <x v="2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3"/>
    <s v="GBP"/>
    <n v="1404858840"/>
    <n v="1402266840"/>
    <b v="0"/>
    <n v="94"/>
    <b v="1"/>
    <s v="theater/plays"/>
    <n v="103"/>
    <n v="87.36"/>
    <x v="0"/>
    <x v="1"/>
    <x v="2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3"/>
    <s v="GBP"/>
    <n v="1438358400"/>
    <n v="1437063121"/>
    <b v="0"/>
    <n v="139"/>
    <b v="1"/>
    <s v="theater/plays"/>
    <n v="101"/>
    <n v="36.47"/>
    <x v="0"/>
    <x v="1"/>
    <x v="24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3"/>
    <s v="GBP"/>
    <n v="1466179200"/>
    <n v="1463466070"/>
    <b v="0"/>
    <n v="130"/>
    <b v="1"/>
    <s v="theater/plays"/>
    <n v="117"/>
    <n v="44.86"/>
    <x v="0"/>
    <x v="1"/>
    <x v="24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3"/>
    <s v="GBP"/>
    <n v="1420377366"/>
    <n v="1415193366"/>
    <b v="0"/>
    <n v="31"/>
    <b v="1"/>
    <s v="theater/plays"/>
    <n v="133"/>
    <n v="42.9"/>
    <x v="0"/>
    <x v="1"/>
    <x v="246"/>
    <d v="2015-01-04T13:16:06"/>
  </r>
  <r>
    <n v="2801"/>
    <s v="A Dream Play"/>
    <s v="Arise Theatre Company's production of August Strindberg's expressionist masterpiece 'A Dream Play'."/>
    <n v="500"/>
    <n v="666"/>
    <x v="1"/>
    <x v="10"/>
    <s v="AUD"/>
    <n v="1412938800"/>
    <n v="1411019409"/>
    <b v="0"/>
    <n v="13"/>
    <b v="1"/>
    <s v="theater/plays"/>
    <n v="133"/>
    <n v="51.23"/>
    <x v="0"/>
    <x v="1"/>
    <x v="2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3"/>
    <s v="GBP"/>
    <n v="1438875107"/>
    <n v="1436283107"/>
    <b v="0"/>
    <n v="90"/>
    <b v="1"/>
    <s v="theater/plays"/>
    <n v="102"/>
    <n v="33.94"/>
    <x v="0"/>
    <x v="1"/>
    <x v="2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28"/>
    <n v="90.74"/>
    <x v="0"/>
    <x v="1"/>
    <x v="24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3"/>
    <s v="GBP"/>
    <n v="1411987990"/>
    <n v="1409395990"/>
    <b v="0"/>
    <n v="23"/>
    <b v="1"/>
    <s v="theater/plays"/>
    <n v="115"/>
    <n v="50"/>
    <x v="0"/>
    <x v="1"/>
    <x v="2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3"/>
    <s v="GBP"/>
    <n v="1440245273"/>
    <n v="1438085273"/>
    <b v="0"/>
    <n v="18"/>
    <b v="1"/>
    <s v="theater/plays"/>
    <n v="110"/>
    <n v="24.44"/>
    <x v="0"/>
    <x v="1"/>
    <x v="25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3"/>
    <s v="GBP"/>
    <n v="1438772400"/>
    <n v="1435645490"/>
    <b v="0"/>
    <n v="76"/>
    <b v="1"/>
    <s v="theater/plays"/>
    <n v="112"/>
    <n v="44.25"/>
    <x v="0"/>
    <x v="1"/>
    <x v="252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26"/>
    <n v="67.739999999999995"/>
    <x v="0"/>
    <x v="1"/>
    <x v="2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00"/>
    <n v="65.38"/>
    <x v="0"/>
    <x v="1"/>
    <x v="25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02"/>
    <n v="121.9"/>
    <x v="0"/>
    <x v="1"/>
    <x v="25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08"/>
    <n v="47.46"/>
    <x v="0"/>
    <x v="1"/>
    <x v="256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3"/>
    <s v="GBP"/>
    <n v="1424692503"/>
    <n v="1422100503"/>
    <b v="0"/>
    <n v="108"/>
    <b v="1"/>
    <s v="theater/plays"/>
    <n v="100"/>
    <n v="92.84"/>
    <x v="0"/>
    <x v="1"/>
    <x v="25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5"/>
    <s v="CAD"/>
    <n v="1428292800"/>
    <n v="1424368298"/>
    <b v="0"/>
    <n v="83"/>
    <b v="1"/>
    <s v="theater/plays"/>
    <n v="113"/>
    <n v="68.25"/>
    <x v="0"/>
    <x v="1"/>
    <x v="25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28"/>
    <n v="37.21"/>
    <x v="0"/>
    <x v="1"/>
    <x v="25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3"/>
    <s v="GBP"/>
    <n v="1431164115"/>
    <n v="1428572115"/>
    <b v="0"/>
    <n v="64"/>
    <b v="1"/>
    <s v="theater/plays"/>
    <n v="108"/>
    <n v="25.25"/>
    <x v="0"/>
    <x v="1"/>
    <x v="26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5"/>
    <s v="CAD"/>
    <n v="1470595109"/>
    <n v="1468003109"/>
    <b v="0"/>
    <n v="14"/>
    <b v="1"/>
    <s v="theater/plays"/>
    <n v="242"/>
    <n v="43.21"/>
    <x v="0"/>
    <x v="1"/>
    <x v="26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3"/>
    <s v="GBP"/>
    <n v="1438531200"/>
    <n v="1435921992"/>
    <b v="0"/>
    <n v="169"/>
    <b v="1"/>
    <s v="theater/plays"/>
    <n v="142"/>
    <n v="25.13"/>
    <x v="0"/>
    <x v="1"/>
    <x v="26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3"/>
    <s v="GBP"/>
    <n v="1425136462"/>
    <n v="1421680462"/>
    <b v="0"/>
    <n v="33"/>
    <b v="1"/>
    <s v="theater/plays"/>
    <n v="130"/>
    <n v="23.64"/>
    <x v="0"/>
    <x v="1"/>
    <x v="26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06"/>
    <n v="103.95"/>
    <x v="0"/>
    <x v="1"/>
    <x v="26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3"/>
    <s v="GBP"/>
    <n v="1434285409"/>
    <n v="1431693409"/>
    <b v="0"/>
    <n v="104"/>
    <b v="1"/>
    <s v="theater/plays"/>
    <n v="105"/>
    <n v="50.38"/>
    <x v="0"/>
    <x v="1"/>
    <x v="26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3"/>
    <s v="GBP"/>
    <n v="1456444800"/>
    <n v="1454337589"/>
    <b v="0"/>
    <n v="20"/>
    <b v="1"/>
    <s v="theater/plays"/>
    <n v="136"/>
    <n v="13.6"/>
    <x v="0"/>
    <x v="1"/>
    <x v="26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3"/>
    <s v="GBP"/>
    <n v="1411510135"/>
    <n v="1408918135"/>
    <b v="0"/>
    <n v="35"/>
    <b v="1"/>
    <s v="theater/plays"/>
    <n v="100"/>
    <n v="28.57"/>
    <x v="0"/>
    <x v="1"/>
    <x v="26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00"/>
    <n v="63.83"/>
    <x v="0"/>
    <x v="1"/>
    <x v="26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3"/>
    <s v="GBP"/>
    <n v="1427842740"/>
    <n v="1425428206"/>
    <b v="0"/>
    <n v="14"/>
    <b v="1"/>
    <s v="theater/plays"/>
    <n v="124"/>
    <n v="8.86"/>
    <x v="0"/>
    <x v="1"/>
    <x v="269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17"/>
    <n v="50.67"/>
    <x v="0"/>
    <x v="1"/>
    <x v="27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3"/>
    <s v="GBP"/>
    <n v="1449255686"/>
    <n v="1446663686"/>
    <b v="0"/>
    <n v="51"/>
    <b v="1"/>
    <s v="theater/plays"/>
    <n v="103"/>
    <n v="60.78"/>
    <x v="0"/>
    <x v="1"/>
    <x v="27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08"/>
    <n v="113.42"/>
    <x v="0"/>
    <x v="1"/>
    <x v="27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20"/>
    <n v="104.57"/>
    <x v="0"/>
    <x v="1"/>
    <x v="27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3"/>
    <s v="GBP"/>
    <n v="1443826800"/>
    <n v="1441606869"/>
    <b v="0"/>
    <n v="97"/>
    <b v="1"/>
    <s v="theater/plays"/>
    <n v="100"/>
    <n v="98.31"/>
    <x v="0"/>
    <x v="1"/>
    <x v="27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3"/>
    <s v="GBP"/>
    <n v="1464863118"/>
    <n v="1462443918"/>
    <b v="0"/>
    <n v="76"/>
    <b v="1"/>
    <s v="theater/plays"/>
    <n v="107"/>
    <n v="35.04"/>
    <x v="0"/>
    <x v="1"/>
    <x v="275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00"/>
    <n v="272.73"/>
    <x v="0"/>
    <x v="1"/>
    <x v="276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11"/>
    <n v="63.85"/>
    <x v="0"/>
    <x v="1"/>
    <x v="27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3"/>
    <s v="GBP"/>
    <n v="1416780000"/>
    <n v="1414342894"/>
    <b v="0"/>
    <n v="95"/>
    <b v="1"/>
    <s v="theater/plays"/>
    <n v="115"/>
    <n v="30.19"/>
    <x v="0"/>
    <x v="1"/>
    <x v="278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08"/>
    <n v="83.51"/>
    <x v="0"/>
    <x v="1"/>
    <x v="27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3"/>
    <s v="GBP"/>
    <n v="1422658930"/>
    <n v="1421362930"/>
    <b v="0"/>
    <n v="21"/>
    <b v="1"/>
    <s v="theater/plays"/>
    <n v="170"/>
    <n v="64.760000000000005"/>
    <x v="0"/>
    <x v="1"/>
    <x v="28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3"/>
    <s v="GBP"/>
    <n v="1449273600"/>
    <n v="1446742417"/>
    <b v="0"/>
    <n v="93"/>
    <b v="1"/>
    <s v="theater/plays"/>
    <n v="187"/>
    <n v="20.12"/>
    <x v="0"/>
    <x v="1"/>
    <x v="28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08"/>
    <n v="44.09"/>
    <x v="0"/>
    <x v="1"/>
    <x v="28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5"/>
    <s v="CAD"/>
    <n v="1449701284"/>
    <n v="1446241684"/>
    <b v="0"/>
    <n v="21"/>
    <b v="1"/>
    <s v="theater/plays"/>
    <n v="100"/>
    <n v="40.479999999999997"/>
    <x v="0"/>
    <x v="1"/>
    <x v="28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20"/>
    <n v="44.54"/>
    <x v="0"/>
    <x v="1"/>
    <x v="28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11"/>
    <n v="125.81"/>
    <x v="0"/>
    <x v="1"/>
    <x v="28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3"/>
    <s v="GBP"/>
    <n v="1426698000"/>
    <n v="1424825479"/>
    <b v="0"/>
    <n v="132"/>
    <b v="1"/>
    <s v="theater/plays"/>
    <n v="104"/>
    <n v="19.7"/>
    <x v="0"/>
    <x v="1"/>
    <x v="28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3"/>
    <s v="GBP"/>
    <n v="1450032297"/>
    <n v="1444844697"/>
    <b v="0"/>
    <n v="1"/>
    <b v="0"/>
    <s v="theater/plays"/>
    <n v="1"/>
    <n v="10"/>
    <x v="0"/>
    <x v="1"/>
    <x v="28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P"/>
    <n v="1403348400"/>
    <n v="1401058295"/>
    <b v="0"/>
    <n v="0"/>
    <b v="0"/>
    <s v="theater/plays"/>
    <n v="0"/>
    <n v="0"/>
    <x v="0"/>
    <x v="1"/>
    <x v="28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s v="theater/plays"/>
    <n v="0"/>
    <n v="0"/>
    <x v="0"/>
    <x v="1"/>
    <x v="28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4"/>
    <s v="EUR"/>
    <n v="1483535180"/>
    <n v="1480943180"/>
    <b v="0"/>
    <n v="1"/>
    <b v="0"/>
    <s v="theater/plays"/>
    <n v="5"/>
    <n v="30"/>
    <x v="0"/>
    <x v="1"/>
    <x v="29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s v="theater/plays"/>
    <n v="32"/>
    <n v="60.67"/>
    <x v="0"/>
    <x v="1"/>
    <x v="29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s v="theater/plays"/>
    <n v="0"/>
    <n v="0"/>
    <x v="0"/>
    <x v="1"/>
    <x v="29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s v="theater/plays"/>
    <n v="0"/>
    <n v="0"/>
    <x v="0"/>
    <x v="1"/>
    <x v="29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s v="theater/plays"/>
    <n v="0"/>
    <n v="23.33"/>
    <x v="0"/>
    <x v="1"/>
    <x v="29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3"/>
    <s v="GBP"/>
    <n v="1461406600"/>
    <n v="1458814600"/>
    <b v="0"/>
    <n v="1"/>
    <b v="0"/>
    <s v="theater/plays"/>
    <n v="1"/>
    <n v="5"/>
    <x v="0"/>
    <x v="1"/>
    <x v="29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s v="theater/plays"/>
    <n v="4"/>
    <n v="23.92"/>
    <x v="0"/>
    <x v="1"/>
    <x v="29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EUR"/>
    <n v="1454109420"/>
    <n v="1453334629"/>
    <b v="0"/>
    <n v="0"/>
    <b v="0"/>
    <s v="theater/plays"/>
    <n v="0"/>
    <n v="0"/>
    <x v="0"/>
    <x v="1"/>
    <x v="297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s v="theater/plays"/>
    <n v="2"/>
    <n v="15.83"/>
    <x v="0"/>
    <x v="1"/>
    <x v="29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0"/>
    <x v="1"/>
    <x v="29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3"/>
    <s v="GBP"/>
    <n v="1431018719"/>
    <n v="1429290719"/>
    <b v="0"/>
    <n v="14"/>
    <b v="0"/>
    <s v="theater/plays"/>
    <n v="42"/>
    <n v="29.79"/>
    <x v="0"/>
    <x v="1"/>
    <x v="30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s v="theater/plays"/>
    <n v="50"/>
    <n v="60"/>
    <x v="0"/>
    <x v="1"/>
    <x v="30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s v="theater/plays"/>
    <n v="5"/>
    <n v="24.33"/>
    <x v="0"/>
    <x v="1"/>
    <x v="30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N"/>
    <n v="1487613600"/>
    <n v="1482444295"/>
    <b v="0"/>
    <n v="15"/>
    <b v="0"/>
    <s v="theater/plays"/>
    <n v="20"/>
    <n v="500"/>
    <x v="0"/>
    <x v="1"/>
    <x v="30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s v="theater/plays"/>
    <n v="0"/>
    <n v="0"/>
    <x v="0"/>
    <x v="1"/>
    <x v="304"/>
    <d v="2014-12-05T11:28:00"/>
  </r>
  <r>
    <n v="2859"/>
    <s v="Grover Theatre Company (GTC)"/>
    <s v="A theatre company that will create works to inspire young people and get everyone involved."/>
    <n v="2000"/>
    <n v="35"/>
    <x v="2"/>
    <x v="10"/>
    <s v="AUD"/>
    <n v="1444984904"/>
    <n v="1439800904"/>
    <b v="0"/>
    <n v="1"/>
    <b v="0"/>
    <s v="theater/plays"/>
    <n v="2"/>
    <n v="35"/>
    <x v="0"/>
    <x v="1"/>
    <x v="30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s v="theater/plays"/>
    <n v="7"/>
    <n v="29.56"/>
    <x v="0"/>
    <x v="1"/>
    <x v="30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10"/>
    <s v="AUD"/>
    <n v="1443103848"/>
    <n v="1441894248"/>
    <b v="0"/>
    <n v="3"/>
    <b v="0"/>
    <s v="theater/plays"/>
    <n v="32"/>
    <n v="26.67"/>
    <x v="0"/>
    <x v="1"/>
    <x v="30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s v="theater/plays"/>
    <n v="0"/>
    <n v="18.329999999999998"/>
    <x v="0"/>
    <x v="1"/>
    <x v="30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s v="theater/plays"/>
    <n v="0"/>
    <n v="20"/>
    <x v="0"/>
    <x v="1"/>
    <x v="309"/>
    <d v="2014-09-09T16:12:03"/>
  </r>
  <r>
    <n v="2864"/>
    <s v="'Haunting Julia' by Alan Ayckbourn"/>
    <s v="Accessible, original theatre for all!"/>
    <n v="2500"/>
    <n v="40"/>
    <x v="2"/>
    <x v="3"/>
    <s v="GBP"/>
    <n v="1437139080"/>
    <n v="1434552207"/>
    <b v="0"/>
    <n v="3"/>
    <b v="0"/>
    <s v="theater/plays"/>
    <n v="2"/>
    <n v="13.33"/>
    <x v="0"/>
    <x v="1"/>
    <x v="31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s v="theater/plays"/>
    <n v="0"/>
    <n v="0"/>
    <x v="0"/>
    <x v="1"/>
    <x v="31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s v="theater/plays"/>
    <n v="1"/>
    <n v="22.5"/>
    <x v="0"/>
    <x v="1"/>
    <x v="31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s v="theater/plays"/>
    <n v="20"/>
    <n v="50.4"/>
    <x v="0"/>
    <x v="1"/>
    <x v="31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s v="theater/plays"/>
    <n v="42"/>
    <n v="105.03"/>
    <x v="0"/>
    <x v="1"/>
    <x v="31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s v="theater/plays"/>
    <n v="1"/>
    <n v="35.4"/>
    <x v="0"/>
    <x v="1"/>
    <x v="31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s v="theater/plays"/>
    <n v="15"/>
    <n v="83.33"/>
    <x v="0"/>
    <x v="1"/>
    <x v="31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s v="theater/plays"/>
    <n v="5"/>
    <n v="35.92"/>
    <x v="0"/>
    <x v="1"/>
    <x v="317"/>
    <d v="2014-12-21T17:43:33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s v="theater/plays"/>
    <n v="0"/>
    <n v="0"/>
    <x v="0"/>
    <x v="1"/>
    <x v="3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s v="theater/plays"/>
    <n v="38"/>
    <n v="119.13"/>
    <x v="0"/>
    <x v="1"/>
    <x v="31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s v="theater/plays"/>
    <n v="5"/>
    <n v="90.33"/>
    <x v="0"/>
    <x v="1"/>
    <x v="32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s v="theater/plays"/>
    <n v="0"/>
    <n v="2.33"/>
    <x v="0"/>
    <x v="1"/>
    <x v="32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s v="theater/plays"/>
    <n v="0"/>
    <n v="0"/>
    <x v="0"/>
    <x v="1"/>
    <x v="32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s v="theater/plays"/>
    <n v="11"/>
    <n v="108.33"/>
    <x v="0"/>
    <x v="1"/>
    <x v="32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3"/>
    <s v="GBP"/>
    <n v="1435934795"/>
    <n v="1430750795"/>
    <b v="0"/>
    <n v="4"/>
    <b v="0"/>
    <s v="theater/plays"/>
    <n v="2"/>
    <n v="15.75"/>
    <x v="0"/>
    <x v="1"/>
    <x v="32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s v="theater/plays"/>
    <n v="0"/>
    <n v="29"/>
    <x v="0"/>
    <x v="1"/>
    <x v="32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s v="theater/plays"/>
    <n v="23"/>
    <n v="96.55"/>
    <x v="0"/>
    <x v="1"/>
    <x v="32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s v="theater/plays"/>
    <n v="0"/>
    <n v="0"/>
    <x v="0"/>
    <x v="1"/>
    <x v="32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s v="theater/plays"/>
    <n v="34"/>
    <n v="63"/>
    <x v="0"/>
    <x v="1"/>
    <x v="32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s v="theater/plays"/>
    <n v="19"/>
    <n v="381.6"/>
    <x v="0"/>
    <x v="1"/>
    <x v="329"/>
    <d v="2016-02-06T04:59:00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s v="theater/plays"/>
    <n v="0"/>
    <n v="46.25"/>
    <x v="0"/>
    <x v="1"/>
    <x v="330"/>
    <d v="2014-12-05T17:27:15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s v="theater/plays"/>
    <n v="33"/>
    <n v="26"/>
    <x v="0"/>
    <x v="1"/>
    <x v="33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s v="theater/plays"/>
    <n v="5"/>
    <n v="10"/>
    <x v="0"/>
    <x v="1"/>
    <x v="33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s v="theater/plays"/>
    <n v="0"/>
    <n v="5"/>
    <x v="0"/>
    <x v="1"/>
    <x v="33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s v="theater/plays"/>
    <n v="0"/>
    <n v="0"/>
    <x v="0"/>
    <x v="1"/>
    <x v="33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s v="theater/plays"/>
    <n v="38"/>
    <n v="81.569999999999993"/>
    <x v="0"/>
    <x v="1"/>
    <x v="33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s v="theater/plays"/>
    <n v="1"/>
    <n v="7"/>
    <x v="0"/>
    <x v="1"/>
    <x v="33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s v="theater/plays"/>
    <n v="3"/>
    <n v="27.3"/>
    <x v="0"/>
    <x v="1"/>
    <x v="33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s v="theater/plays"/>
    <n v="9"/>
    <n v="29.41"/>
    <x v="0"/>
    <x v="1"/>
    <x v="338"/>
    <d v="2014-08-25T21:00:00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s v="theater/plays"/>
    <n v="1"/>
    <n v="12.5"/>
    <x v="0"/>
    <x v="1"/>
    <x v="339"/>
    <d v="2015-01-09T02:00:00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s v="theater/plays"/>
    <n v="0"/>
    <n v="0"/>
    <x v="0"/>
    <x v="1"/>
    <x v="34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s v="theater/plays"/>
    <n v="5"/>
    <n v="5.75"/>
    <x v="0"/>
    <x v="1"/>
    <x v="34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s v="theater/plays"/>
    <n v="21"/>
    <n v="52.08"/>
    <x v="0"/>
    <x v="1"/>
    <x v="34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s v="theater/plays"/>
    <n v="5"/>
    <n v="183.33"/>
    <x v="0"/>
    <x v="1"/>
    <x v="34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s v="theater/plays"/>
    <n v="4"/>
    <n v="26.33"/>
    <x v="0"/>
    <x v="1"/>
    <x v="34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s v="theater/plays"/>
    <n v="0"/>
    <n v="0"/>
    <x v="0"/>
    <x v="1"/>
    <x v="34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s v="theater/plays"/>
    <n v="62"/>
    <n v="486.43"/>
    <x v="0"/>
    <x v="1"/>
    <x v="34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s v="theater/plays"/>
    <n v="1"/>
    <n v="3"/>
    <x v="0"/>
    <x v="1"/>
    <x v="34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s v="theater/plays"/>
    <n v="0"/>
    <n v="25"/>
    <x v="0"/>
    <x v="1"/>
    <x v="34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s v="theater/plays"/>
    <n v="1"/>
    <n v="9.75"/>
    <x v="0"/>
    <x v="1"/>
    <x v="34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P"/>
    <n v="1415534400"/>
    <n v="1414538031"/>
    <b v="0"/>
    <n v="4"/>
    <b v="0"/>
    <s v="theater/plays"/>
    <n v="5"/>
    <n v="18.75"/>
    <x v="0"/>
    <x v="1"/>
    <x v="35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s v="theater/plays"/>
    <n v="18"/>
    <n v="36.590000000000003"/>
    <x v="0"/>
    <x v="1"/>
    <x v="35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s v="theater/plays"/>
    <n v="9"/>
    <n v="80.709999999999994"/>
    <x v="0"/>
    <x v="1"/>
    <x v="35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s v="theater/plays"/>
    <n v="0"/>
    <n v="1"/>
    <x v="0"/>
    <x v="1"/>
    <x v="35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s v="theater/plays"/>
    <n v="3"/>
    <n v="52.8"/>
    <x v="0"/>
    <x v="1"/>
    <x v="35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s v="theater/plays"/>
    <n v="0"/>
    <n v="20"/>
    <x v="0"/>
    <x v="1"/>
    <x v="35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3"/>
    <s v="GBP"/>
    <n v="1434139887"/>
    <n v="1428955887"/>
    <b v="0"/>
    <n v="1"/>
    <b v="0"/>
    <s v="theater/plays"/>
    <n v="0"/>
    <n v="1"/>
    <x v="0"/>
    <x v="1"/>
    <x v="35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s v="theater/plays"/>
    <n v="37"/>
    <n v="46.93"/>
    <x v="0"/>
    <x v="1"/>
    <x v="35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s v="theater/plays"/>
    <n v="14"/>
    <n v="78.08"/>
    <x v="0"/>
    <x v="1"/>
    <x v="35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s v="theater/plays"/>
    <n v="0"/>
    <n v="1"/>
    <x v="0"/>
    <x v="1"/>
    <x v="359"/>
    <d v="2014-09-06T22:08:59"/>
  </r>
  <r>
    <n v="2914"/>
    <s v="Hercules the Panto"/>
    <s v="Hercules must complete four challenges in order to meet the father he never knew"/>
    <n v="25000"/>
    <n v="1"/>
    <x v="2"/>
    <x v="3"/>
    <s v="GBP"/>
    <n v="1426365994"/>
    <n v="1421185594"/>
    <b v="0"/>
    <n v="1"/>
    <b v="0"/>
    <s v="theater/plays"/>
    <n v="0"/>
    <n v="1"/>
    <x v="0"/>
    <x v="1"/>
    <x v="36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3"/>
    <s v="GBP"/>
    <n v="1458117190"/>
    <n v="1455528790"/>
    <b v="0"/>
    <n v="3"/>
    <b v="0"/>
    <s v="theater/plays"/>
    <n v="61"/>
    <n v="203.67"/>
    <x v="0"/>
    <x v="1"/>
    <x v="36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3"/>
    <s v="GBP"/>
    <n v="1400498789"/>
    <n v="1398511589"/>
    <b v="0"/>
    <n v="7"/>
    <b v="0"/>
    <s v="theater/plays"/>
    <n v="8"/>
    <n v="20.71"/>
    <x v="0"/>
    <x v="1"/>
    <x v="36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s v="theater/plays"/>
    <n v="22"/>
    <n v="48.56"/>
    <x v="0"/>
    <x v="1"/>
    <x v="36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s v="theater/plays"/>
    <n v="27"/>
    <n v="68.099999999999994"/>
    <x v="0"/>
    <x v="1"/>
    <x v="364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s v="theater/plays"/>
    <n v="9"/>
    <n v="8.5"/>
    <x v="0"/>
    <x v="1"/>
    <x v="36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0"/>
    <x v="1"/>
    <x v="366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10"/>
    <n v="50.75"/>
    <x v="0"/>
    <x v="1"/>
    <x v="36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22"/>
    <n v="60.9"/>
    <x v="0"/>
    <x v="1"/>
    <x v="36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07"/>
    <n v="109.03"/>
    <x v="0"/>
    <x v="1"/>
    <x v="36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01"/>
    <n v="25.69"/>
    <x v="0"/>
    <x v="1"/>
    <x v="37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09"/>
    <n v="41.92"/>
    <x v="0"/>
    <x v="1"/>
    <x v="37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14"/>
    <n v="88.77"/>
    <x v="0"/>
    <x v="1"/>
    <x v="37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14"/>
    <n v="80.23"/>
    <x v="0"/>
    <x v="1"/>
    <x v="373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06"/>
    <n v="78.94"/>
    <x v="0"/>
    <x v="1"/>
    <x v="37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5"/>
    <s v="CAD"/>
    <n v="1430693460"/>
    <n v="1428087153"/>
    <b v="0"/>
    <n v="17"/>
    <b v="1"/>
    <s v="theater/plays"/>
    <n v="163"/>
    <n v="95.59"/>
    <x v="0"/>
    <x v="1"/>
    <x v="37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06"/>
    <n v="69.89"/>
    <x v="0"/>
    <x v="1"/>
    <x v="37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00"/>
    <n v="74.53"/>
    <x v="0"/>
    <x v="1"/>
    <x v="377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05"/>
    <n v="123.94"/>
    <x v="0"/>
    <x v="1"/>
    <x v="37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75"/>
    <n v="264.85000000000002"/>
    <x v="0"/>
    <x v="1"/>
    <x v="37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02"/>
    <n v="58.62"/>
    <x v="0"/>
    <x v="1"/>
    <x v="38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00"/>
    <n v="70.88"/>
    <x v="0"/>
    <x v="1"/>
    <x v="381"/>
    <d v="2014-11-27T03:00:00"/>
  </r>
  <r>
    <n v="2976"/>
    <s v="Pizza Delique"/>
    <s v="A play that addresses an important social issue, brought to light by members of the UoM Drama Society."/>
    <n v="70"/>
    <n v="120"/>
    <x v="1"/>
    <x v="3"/>
    <s v="GBP"/>
    <n v="1457870400"/>
    <n v="1456421530"/>
    <b v="0"/>
    <n v="14"/>
    <b v="1"/>
    <s v="theater/plays"/>
    <n v="171"/>
    <n v="8.57"/>
    <x v="0"/>
    <x v="1"/>
    <x v="38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14"/>
    <n v="113.57"/>
    <x v="0"/>
    <x v="1"/>
    <x v="38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29"/>
    <n v="60.69"/>
    <x v="0"/>
    <x v="1"/>
    <x v="384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01"/>
    <n v="110.22"/>
    <x v="0"/>
    <x v="1"/>
    <x v="385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09"/>
    <n v="136.46"/>
    <x v="0"/>
    <x v="1"/>
    <x v="386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1"/>
    <s v="USD"/>
    <n v="1489690141"/>
    <n v="1487101741"/>
    <b v="0"/>
    <n v="117"/>
    <b v="0"/>
    <s v="theater/plays"/>
    <n v="109"/>
    <n v="139.24"/>
    <x v="0"/>
    <x v="1"/>
    <x v="38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1"/>
    <s v="USD"/>
    <n v="1492542819"/>
    <n v="1489090419"/>
    <b v="0"/>
    <n v="1"/>
    <b v="0"/>
    <s v="theater/plays"/>
    <n v="1"/>
    <n v="10"/>
    <x v="0"/>
    <x v="1"/>
    <x v="388"/>
    <d v="2017-04-18T19:13:39"/>
  </r>
  <r>
    <n v="3130"/>
    <s v="MEDEA | A New Vision"/>
    <s v="A shockingly relevant modern take on a 2,000-year-old tragedy that confronts current gender politics."/>
    <n v="10000"/>
    <n v="375"/>
    <x v="0"/>
    <x v="1"/>
    <s v="USD"/>
    <n v="1492145940"/>
    <n v="1489504916"/>
    <b v="0"/>
    <n v="4"/>
    <b v="0"/>
    <s v="theater/plays"/>
    <n v="4"/>
    <n v="93.75"/>
    <x v="0"/>
    <x v="1"/>
    <x v="389"/>
    <d v="2017-04-14T04:59:00"/>
  </r>
  <r>
    <n v="3131"/>
    <s v="SNAKE EYES"/>
    <s v="A Staged Reading of &quot;Snake Eyes,&quot; a new play by Alex Rafala"/>
    <n v="4100"/>
    <n v="645"/>
    <x v="0"/>
    <x v="1"/>
    <s v="USD"/>
    <n v="1491656045"/>
    <n v="1489067645"/>
    <b v="0"/>
    <n v="12"/>
    <b v="0"/>
    <s v="theater/plays"/>
    <n v="16"/>
    <n v="53.75"/>
    <x v="0"/>
    <x v="1"/>
    <x v="390"/>
    <d v="2017-04-08T12:54:05"/>
  </r>
  <r>
    <n v="3132"/>
    <s v="A Bite of a Snake Play"/>
    <s v="Smells Like Money, Drips Like Honey, Taste Like Mocha, Better Run AWAY"/>
    <n v="30000"/>
    <n v="10"/>
    <x v="0"/>
    <x v="1"/>
    <s v="USD"/>
    <n v="1492759460"/>
    <n v="1487579060"/>
    <b v="0"/>
    <n v="1"/>
    <b v="0"/>
    <s v="theater/plays"/>
    <n v="0"/>
    <n v="10"/>
    <x v="0"/>
    <x v="1"/>
    <x v="39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s v="GBP"/>
    <n v="1490358834"/>
    <n v="1487770434"/>
    <b v="0"/>
    <n v="16"/>
    <b v="0"/>
    <s v="theater/plays"/>
    <n v="108"/>
    <n v="33.75"/>
    <x v="0"/>
    <x v="1"/>
    <x v="39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s v="GBP"/>
    <n v="1490631419"/>
    <n v="1488820619"/>
    <b v="0"/>
    <n v="12"/>
    <b v="0"/>
    <s v="theater/plays"/>
    <n v="23"/>
    <n v="18.75"/>
    <x v="0"/>
    <x v="1"/>
    <x v="39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1"/>
    <s v="USD"/>
    <n v="1491277121"/>
    <n v="1489376321"/>
    <b v="0"/>
    <n v="7"/>
    <b v="0"/>
    <s v="theater/plays"/>
    <n v="21"/>
    <n v="23.14"/>
    <x v="0"/>
    <x v="1"/>
    <x v="394"/>
    <d v="2017-04-04T03:38:41"/>
  </r>
  <r>
    <n v="3136"/>
    <s v="Heroines"/>
    <s v="Help emberfly theatre put on their first production Heroines and pay our actors and creative team! Follow us @emberflytheatre"/>
    <n v="500"/>
    <n v="639"/>
    <x v="0"/>
    <x v="3"/>
    <s v="GBP"/>
    <n v="1491001140"/>
    <n v="1487847954"/>
    <b v="0"/>
    <n v="22"/>
    <b v="0"/>
    <s v="theater/plays"/>
    <n v="128"/>
    <n v="29.05"/>
    <x v="0"/>
    <x v="1"/>
    <x v="39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0"/>
    <x v="1"/>
    <s v="USD"/>
    <n v="1493838720"/>
    <n v="1489439669"/>
    <b v="0"/>
    <n v="1"/>
    <b v="0"/>
    <s v="theater/plays"/>
    <n v="3"/>
    <n v="50"/>
    <x v="0"/>
    <x v="1"/>
    <x v="39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s v="GBP"/>
    <n v="1491233407"/>
    <n v="1489591807"/>
    <b v="0"/>
    <n v="0"/>
    <b v="0"/>
    <s v="theater/plays"/>
    <n v="0"/>
    <n v="0"/>
    <x v="0"/>
    <x v="1"/>
    <x v="39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2"/>
    <s v="MXN"/>
    <n v="1490416380"/>
    <n v="1487485760"/>
    <b v="0"/>
    <n v="6"/>
    <b v="0"/>
    <s v="theater/plays"/>
    <n v="5"/>
    <n v="450"/>
    <x v="0"/>
    <x v="1"/>
    <x v="39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8"/>
    <s v="EUR"/>
    <n v="1491581703"/>
    <n v="1488993303"/>
    <b v="0"/>
    <n v="4"/>
    <b v="0"/>
    <s v="theater/plays"/>
    <n v="1"/>
    <n v="24"/>
    <x v="0"/>
    <x v="1"/>
    <x v="39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12"/>
    <s v="EUR"/>
    <n v="1492372800"/>
    <n v="1488823488"/>
    <b v="0"/>
    <n v="8"/>
    <b v="0"/>
    <s v="theater/plays"/>
    <n v="52"/>
    <n v="32.25"/>
    <x v="0"/>
    <x v="1"/>
    <x v="40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s v="GBP"/>
    <n v="1489922339"/>
    <n v="1487333939"/>
    <b v="0"/>
    <n v="3"/>
    <b v="0"/>
    <s v="theater/plays"/>
    <n v="2"/>
    <n v="15"/>
    <x v="0"/>
    <x v="1"/>
    <x v="40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s v="GBP"/>
    <n v="1491726956"/>
    <n v="1489480556"/>
    <b v="0"/>
    <n v="0"/>
    <b v="0"/>
    <s v="theater/plays"/>
    <n v="0"/>
    <n v="0"/>
    <x v="0"/>
    <x v="1"/>
    <x v="40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1"/>
    <s v="USD"/>
    <n v="1489903200"/>
    <n v="1488459307"/>
    <b v="0"/>
    <n v="30"/>
    <b v="0"/>
    <s v="theater/plays"/>
    <n v="75"/>
    <n v="251.33"/>
    <x v="0"/>
    <x v="1"/>
    <x v="403"/>
    <d v="2017-03-19T06:00:00"/>
  </r>
  <r>
    <n v="3145"/>
    <s v="Arlington's 1st Dinner Theatre"/>
    <s v="Dominion Theatre Company is the first community dinner theatre  to be established in Arlington TX."/>
    <n v="25000"/>
    <n v="0"/>
    <x v="0"/>
    <x v="1"/>
    <s v="USD"/>
    <n v="1490659134"/>
    <n v="1485478734"/>
    <b v="0"/>
    <n v="0"/>
    <b v="0"/>
    <s v="theater/plays"/>
    <n v="0"/>
    <n v="0"/>
    <x v="0"/>
    <x v="1"/>
    <x v="404"/>
    <d v="2017-03-27T23:58:54"/>
  </r>
  <r>
    <n v="3146"/>
    <s v="SoÃ±Ã© una ciudad amurallada"/>
    <s v="Somos... Podemos... Amamos... Nuestra muralla, nuestra utopÃ­a. Que el amor sea el lÃ­mite"/>
    <n v="50000"/>
    <n v="5250"/>
    <x v="0"/>
    <x v="2"/>
    <s v="MXN"/>
    <n v="1492356166"/>
    <n v="1488471766"/>
    <b v="0"/>
    <n v="12"/>
    <b v="0"/>
    <s v="theater/plays"/>
    <n v="11"/>
    <n v="437.5"/>
    <x v="0"/>
    <x v="1"/>
    <x v="40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18"/>
    <n v="110.35"/>
    <x v="0"/>
    <x v="1"/>
    <x v="406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31"/>
    <n v="41.42"/>
    <x v="0"/>
    <x v="1"/>
    <x v="40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04"/>
    <n v="52"/>
    <x v="0"/>
    <x v="1"/>
    <x v="40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01"/>
    <n v="33.99"/>
    <x v="0"/>
    <x v="1"/>
    <x v="40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00"/>
    <n v="103.35"/>
    <x v="0"/>
    <x v="1"/>
    <x v="4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3"/>
    <s v="GBP"/>
    <n v="1383425367"/>
    <n v="1380833367"/>
    <b v="1"/>
    <n v="67"/>
    <b v="1"/>
    <s v="theater/plays"/>
    <n v="106"/>
    <n v="34.79"/>
    <x v="0"/>
    <x v="1"/>
    <x v="411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36"/>
    <n v="41.77"/>
    <x v="0"/>
    <x v="1"/>
    <x v="41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13"/>
    <n v="64.27"/>
    <x v="0"/>
    <x v="1"/>
    <x v="41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3"/>
    <s v="GBP"/>
    <n v="1356004725"/>
    <n v="1353412725"/>
    <b v="1"/>
    <n v="302"/>
    <b v="1"/>
    <s v="theater/plays"/>
    <n v="189"/>
    <n v="31.21"/>
    <x v="0"/>
    <x v="1"/>
    <x v="41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02"/>
    <n v="62.92"/>
    <x v="0"/>
    <x v="1"/>
    <x v="415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01"/>
    <n v="98.54"/>
    <x v="0"/>
    <x v="1"/>
    <x v="416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14"/>
    <n v="82.61"/>
    <x v="0"/>
    <x v="1"/>
    <x v="417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33"/>
    <n v="38.5"/>
    <x v="0"/>
    <x v="1"/>
    <x v="418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02"/>
    <n v="80.16"/>
    <x v="0"/>
    <x v="1"/>
    <x v="41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3"/>
    <s v="GBP"/>
    <n v="1413377522"/>
    <n v="1410785522"/>
    <b v="1"/>
    <n v="74"/>
    <b v="1"/>
    <s v="theater/plays"/>
    <n v="105"/>
    <n v="28.41"/>
    <x v="0"/>
    <x v="1"/>
    <x v="42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27"/>
    <n v="80.73"/>
    <x v="0"/>
    <x v="1"/>
    <x v="42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11"/>
    <n v="200.69"/>
    <x v="0"/>
    <x v="1"/>
    <x v="42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07"/>
    <n v="37.590000000000003"/>
    <x v="0"/>
    <x v="1"/>
    <x v="42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63"/>
    <n v="58.1"/>
    <x v="0"/>
    <x v="1"/>
    <x v="42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60"/>
    <n v="60.3"/>
    <x v="0"/>
    <x v="1"/>
    <x v="425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16"/>
    <n v="63.36"/>
    <x v="0"/>
    <x v="1"/>
    <x v="426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24"/>
    <n v="50.9"/>
    <x v="0"/>
    <x v="1"/>
    <x v="427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03"/>
    <n v="100.5"/>
    <x v="0"/>
    <x v="1"/>
    <x v="428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12"/>
    <n v="31.62"/>
    <x v="0"/>
    <x v="1"/>
    <x v="42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3"/>
    <s v="GBP"/>
    <n v="1462545358"/>
    <n v="1459953358"/>
    <b v="1"/>
    <n v="117"/>
    <b v="1"/>
    <s v="theater/plays"/>
    <n v="109"/>
    <n v="65.099999999999994"/>
    <x v="0"/>
    <x v="1"/>
    <x v="43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15"/>
    <n v="79.31"/>
    <x v="0"/>
    <x v="1"/>
    <x v="43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03"/>
    <n v="139.19"/>
    <x v="0"/>
    <x v="1"/>
    <x v="43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01"/>
    <n v="131.91"/>
    <x v="0"/>
    <x v="1"/>
    <x v="43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10"/>
    <n v="91.3"/>
    <x v="0"/>
    <x v="1"/>
    <x v="43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15"/>
    <n v="39.67"/>
    <x v="0"/>
    <x v="1"/>
    <x v="43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17"/>
    <n v="57.55"/>
    <x v="0"/>
    <x v="1"/>
    <x v="43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3"/>
    <s v="GBP"/>
    <n v="1405521075"/>
    <n v="1402929075"/>
    <b v="1"/>
    <n v="78"/>
    <b v="1"/>
    <s v="theater/plays"/>
    <n v="172"/>
    <n v="33.03"/>
    <x v="0"/>
    <x v="1"/>
    <x v="437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14"/>
    <n v="77.34"/>
    <x v="0"/>
    <x v="1"/>
    <x v="43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3"/>
    <s v="GBP"/>
    <n v="1403258049"/>
    <n v="1400666049"/>
    <b v="1"/>
    <n v="45"/>
    <b v="1"/>
    <s v="theater/plays"/>
    <n v="120"/>
    <n v="31.93"/>
    <x v="0"/>
    <x v="1"/>
    <x v="43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3"/>
    <s v="GBP"/>
    <n v="1402848000"/>
    <n v="1400570787"/>
    <b v="1"/>
    <n v="15"/>
    <b v="1"/>
    <s v="theater/plays"/>
    <n v="109"/>
    <n v="36.33"/>
    <x v="0"/>
    <x v="1"/>
    <x v="44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01"/>
    <n v="46.77"/>
    <x v="0"/>
    <x v="1"/>
    <x v="441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09"/>
    <n v="40.07"/>
    <x v="0"/>
    <x v="1"/>
    <x v="442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07"/>
    <n v="100.22"/>
    <x v="0"/>
    <x v="1"/>
    <x v="44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3"/>
    <s v="GBP"/>
    <n v="1405553241"/>
    <n v="1404948441"/>
    <b v="1"/>
    <n v="24"/>
    <b v="1"/>
    <s v="theater/plays"/>
    <n v="100"/>
    <n v="41.67"/>
    <x v="0"/>
    <x v="1"/>
    <x v="44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3"/>
    <s v="GBP"/>
    <n v="1410901200"/>
    <n v="1408313438"/>
    <b v="1"/>
    <n v="70"/>
    <b v="1"/>
    <s v="theater/plays"/>
    <n v="102"/>
    <n v="46.71"/>
    <x v="0"/>
    <x v="1"/>
    <x v="44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16"/>
    <n v="71.489999999999995"/>
    <x v="0"/>
    <x v="1"/>
    <x v="446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04"/>
    <n v="63.11"/>
    <x v="0"/>
    <x v="1"/>
    <x v="44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19"/>
    <n v="50.16"/>
    <x v="0"/>
    <x v="1"/>
    <x v="44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26"/>
    <n v="62.88"/>
    <x v="0"/>
    <x v="1"/>
    <x v="44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20"/>
    <n v="85.53"/>
    <x v="0"/>
    <x v="1"/>
    <x v="450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26"/>
    <n v="53.72"/>
    <x v="0"/>
    <x v="1"/>
    <x v="4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3"/>
    <s v="GBP"/>
    <n v="1437934759"/>
    <n v="1434478759"/>
    <b v="1"/>
    <n v="47"/>
    <b v="1"/>
    <s v="theater/plays"/>
    <n v="100"/>
    <n v="127.81"/>
    <x v="0"/>
    <x v="1"/>
    <x v="45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3"/>
    <s v="GBP"/>
    <n v="1452038100"/>
    <n v="1448823673"/>
    <b v="1"/>
    <n v="115"/>
    <b v="1"/>
    <s v="theater/plays"/>
    <n v="102"/>
    <n v="106.57"/>
    <x v="0"/>
    <x v="1"/>
    <x v="45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00"/>
    <n v="262.11"/>
    <x v="0"/>
    <x v="1"/>
    <x v="45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3"/>
    <s v="GBP"/>
    <n v="1436625000"/>
    <n v="1433934371"/>
    <b v="1"/>
    <n v="35"/>
    <b v="1"/>
    <s v="theater/plays"/>
    <n v="100"/>
    <n v="57.17"/>
    <x v="0"/>
    <x v="1"/>
    <x v="455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16"/>
    <n v="50.2"/>
    <x v="0"/>
    <x v="1"/>
    <x v="45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3"/>
    <s v="GBP"/>
    <n v="1419984000"/>
    <n v="1417132986"/>
    <b v="1"/>
    <n v="184"/>
    <b v="1"/>
    <s v="theater/plays"/>
    <n v="102"/>
    <n v="66.59"/>
    <x v="0"/>
    <x v="1"/>
    <x v="45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00"/>
    <n v="168.25"/>
    <x v="0"/>
    <x v="1"/>
    <x v="458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01"/>
    <n v="256.37"/>
    <x v="0"/>
    <x v="1"/>
    <x v="45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3"/>
    <s v="GBP"/>
    <n v="1436114603"/>
    <n v="1433090603"/>
    <b v="1"/>
    <n v="113"/>
    <b v="1"/>
    <s v="theater/plays"/>
    <n v="103"/>
    <n v="36.61"/>
    <x v="0"/>
    <x v="1"/>
    <x v="46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25"/>
    <n v="37.14"/>
    <x v="0"/>
    <x v="1"/>
    <x v="46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10"/>
    <n v="45.88"/>
    <x v="0"/>
    <x v="1"/>
    <x v="46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02"/>
    <n v="141.71"/>
    <x v="0"/>
    <x v="1"/>
    <x v="46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02"/>
    <n v="52.49"/>
    <x v="0"/>
    <x v="1"/>
    <x v="46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3"/>
    <s v="GBP"/>
    <n v="1446213612"/>
    <n v="1443621612"/>
    <b v="1"/>
    <n v="21"/>
    <b v="1"/>
    <s v="theater/plays"/>
    <n v="104"/>
    <n v="59.52"/>
    <x v="0"/>
    <x v="1"/>
    <x v="46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3"/>
    <s v="GBP"/>
    <n v="1484687436"/>
    <n v="1482095436"/>
    <b v="0"/>
    <n v="30"/>
    <b v="1"/>
    <s v="theater/plays"/>
    <n v="125"/>
    <n v="50"/>
    <x v="0"/>
    <x v="1"/>
    <x v="466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02"/>
    <n v="193.62"/>
    <x v="0"/>
    <x v="1"/>
    <x v="46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08"/>
    <n v="106.8"/>
    <x v="0"/>
    <x v="1"/>
    <x v="46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10"/>
    <n v="77.22"/>
    <x v="0"/>
    <x v="1"/>
    <x v="46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61"/>
    <n v="57.5"/>
    <x v="0"/>
    <x v="1"/>
    <x v="47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31"/>
    <n v="50.46"/>
    <x v="0"/>
    <x v="1"/>
    <x v="471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19"/>
    <n v="97.38"/>
    <x v="0"/>
    <x v="1"/>
    <x v="47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3"/>
    <s v="GBP"/>
    <n v="1485991860"/>
    <n v="1483124208"/>
    <b v="0"/>
    <n v="115"/>
    <b v="1"/>
    <s v="theater/plays"/>
    <n v="100"/>
    <n v="34.92"/>
    <x v="0"/>
    <x v="1"/>
    <x v="47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03"/>
    <n v="85.53"/>
    <x v="0"/>
    <x v="1"/>
    <x v="47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01"/>
    <n v="182.91"/>
    <x v="0"/>
    <x v="1"/>
    <x v="475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01"/>
    <n v="131.13999999999999"/>
    <x v="0"/>
    <x v="1"/>
    <x v="47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3"/>
    <s v="GBP"/>
    <n v="1435752898"/>
    <n v="1433160898"/>
    <b v="1"/>
    <n v="79"/>
    <b v="1"/>
    <s v="theater/plays"/>
    <n v="112"/>
    <n v="39.81"/>
    <x v="0"/>
    <x v="1"/>
    <x v="47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3"/>
    <s v="GBP"/>
    <n v="1445817540"/>
    <n v="1443665293"/>
    <b v="1"/>
    <n v="104"/>
    <b v="1"/>
    <s v="theater/plays"/>
    <n v="106"/>
    <n v="59.7"/>
    <x v="0"/>
    <x v="1"/>
    <x v="47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3"/>
    <s v="GBP"/>
    <n v="1487286000"/>
    <n v="1484843948"/>
    <b v="0"/>
    <n v="34"/>
    <b v="1"/>
    <s v="theater/plays"/>
    <n v="101"/>
    <n v="88.74"/>
    <x v="0"/>
    <x v="1"/>
    <x v="47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15"/>
    <n v="58.69"/>
    <x v="0"/>
    <x v="1"/>
    <x v="480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27"/>
    <n v="69.569999999999993"/>
    <x v="0"/>
    <x v="1"/>
    <x v="48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03"/>
    <n v="115.87"/>
    <x v="0"/>
    <x v="1"/>
    <x v="48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3"/>
    <s v="GBP"/>
    <n v="1480613982"/>
    <n v="1478018382"/>
    <b v="0"/>
    <n v="69"/>
    <b v="1"/>
    <s v="theater/plays"/>
    <n v="103"/>
    <n v="23.87"/>
    <x v="0"/>
    <x v="1"/>
    <x v="48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04"/>
    <n v="81.13"/>
    <x v="0"/>
    <x v="1"/>
    <x v="48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11"/>
    <n v="57.63"/>
    <x v="0"/>
    <x v="1"/>
    <x v="48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3"/>
    <s v="GBP"/>
    <n v="1436696712"/>
    <n v="1434104712"/>
    <b v="1"/>
    <n v="57"/>
    <b v="1"/>
    <s v="theater/plays"/>
    <n v="106"/>
    <n v="46.43"/>
    <x v="0"/>
    <x v="1"/>
    <x v="486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01"/>
    <n v="60.48"/>
    <x v="0"/>
    <x v="1"/>
    <x v="48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05"/>
    <n v="65.58"/>
    <x v="0"/>
    <x v="1"/>
    <x v="48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02"/>
    <n v="119.19"/>
    <x v="0"/>
    <x v="1"/>
    <x v="48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11"/>
    <n v="83.05"/>
    <x v="0"/>
    <x v="1"/>
    <x v="490"/>
    <d v="2015-06-21T17:32:46"/>
  </r>
  <r>
    <n v="3252"/>
    <s v="Modern Love"/>
    <s v="How do we navigate the boundaries between friendship, sexual intimacy and obsessive desire?"/>
    <n v="2250"/>
    <n v="2876"/>
    <x v="1"/>
    <x v="3"/>
    <s v="GBP"/>
    <n v="1473247240"/>
    <n v="1470655240"/>
    <b v="1"/>
    <n v="50"/>
    <b v="1"/>
    <s v="theater/plays"/>
    <n v="128"/>
    <n v="57.52"/>
    <x v="0"/>
    <x v="1"/>
    <x v="491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02"/>
    <n v="177.09"/>
    <x v="0"/>
    <x v="1"/>
    <x v="49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3"/>
    <s v="GBP"/>
    <n v="1427331809"/>
    <n v="1424743409"/>
    <b v="1"/>
    <n v="186"/>
    <b v="1"/>
    <s v="theater/plays"/>
    <n v="101"/>
    <n v="70.77"/>
    <x v="0"/>
    <x v="1"/>
    <x v="49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3"/>
    <s v="GBP"/>
    <n v="1412706375"/>
    <n v="1410114375"/>
    <b v="1"/>
    <n v="18"/>
    <b v="1"/>
    <s v="theater/plays"/>
    <n v="175"/>
    <n v="29.17"/>
    <x v="0"/>
    <x v="1"/>
    <x v="49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28"/>
    <n v="72.760000000000005"/>
    <x v="0"/>
    <x v="1"/>
    <x v="49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3"/>
    <s v="GBP"/>
    <n v="1487769952"/>
    <n v="1485177952"/>
    <b v="0"/>
    <n v="41"/>
    <b v="1"/>
    <s v="theater/plays"/>
    <n v="106"/>
    <n v="51.85"/>
    <x v="0"/>
    <x v="1"/>
    <x v="496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05"/>
    <n v="98.2"/>
    <x v="0"/>
    <x v="1"/>
    <x v="49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06"/>
    <n v="251.74"/>
    <x v="0"/>
    <x v="1"/>
    <x v="49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09"/>
    <n v="74.819999999999993"/>
    <x v="0"/>
    <x v="1"/>
    <x v="49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00"/>
    <n v="67.650000000000006"/>
    <x v="0"/>
    <x v="1"/>
    <x v="500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03"/>
    <n v="93.81"/>
    <x v="0"/>
    <x v="1"/>
    <x v="501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12"/>
    <n v="41.24"/>
    <x v="0"/>
    <x v="1"/>
    <x v="502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03"/>
    <n v="52.55"/>
    <x v="0"/>
    <x v="1"/>
    <x v="50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0"/>
    <s v="EUR"/>
    <n v="1449162000"/>
    <n v="1446570315"/>
    <b v="1"/>
    <n v="63"/>
    <b v="1"/>
    <s v="theater/plays"/>
    <n v="164"/>
    <n v="70.290000000000006"/>
    <x v="0"/>
    <x v="1"/>
    <x v="504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31"/>
    <n v="48.33"/>
    <x v="0"/>
    <x v="1"/>
    <x v="50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02"/>
    <n v="53.18"/>
    <x v="0"/>
    <x v="1"/>
    <x v="50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28"/>
    <n v="60.95"/>
    <x v="0"/>
    <x v="1"/>
    <x v="50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3"/>
    <s v="GBP"/>
    <n v="1434452400"/>
    <n v="1431509397"/>
    <b v="1"/>
    <n v="70"/>
    <b v="1"/>
    <s v="theater/plays"/>
    <n v="102"/>
    <n v="116"/>
    <x v="0"/>
    <x v="1"/>
    <x v="50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3"/>
    <s v="GBP"/>
    <n v="1436705265"/>
    <n v="1434113265"/>
    <b v="1"/>
    <n v="30"/>
    <b v="1"/>
    <s v="theater/plays"/>
    <n v="102"/>
    <n v="61"/>
    <x v="0"/>
    <x v="1"/>
    <x v="509"/>
    <d v="2015-07-12T12:47:45"/>
  </r>
  <r>
    <n v="3271"/>
    <s v="Saxon Court at Southwark Playhouse"/>
    <s v="A razor sharp satire to darken your Christmas."/>
    <n v="1500"/>
    <n v="1950"/>
    <x v="1"/>
    <x v="3"/>
    <s v="GBP"/>
    <n v="1414927775"/>
    <n v="1412332175"/>
    <b v="1"/>
    <n v="51"/>
    <b v="1"/>
    <s v="theater/plays"/>
    <n v="130"/>
    <n v="38.24"/>
    <x v="0"/>
    <x v="1"/>
    <x v="51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54"/>
    <n v="106.5"/>
    <x v="0"/>
    <x v="1"/>
    <x v="51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07"/>
    <n v="204.57"/>
    <x v="0"/>
    <x v="1"/>
    <x v="51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01"/>
    <n v="54.91"/>
    <x v="0"/>
    <x v="1"/>
    <x v="51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00"/>
    <n v="150.41999999999999"/>
    <x v="0"/>
    <x v="1"/>
    <x v="51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5"/>
    <s v="CAD"/>
    <n v="1459483140"/>
    <n v="1456526879"/>
    <b v="1"/>
    <n v="100"/>
    <b v="1"/>
    <s v="theater/plays"/>
    <n v="117"/>
    <n v="52.58"/>
    <x v="0"/>
    <x v="1"/>
    <x v="51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3"/>
    <s v="GBP"/>
    <n v="1416331406"/>
    <n v="1413735806"/>
    <b v="1"/>
    <n v="100"/>
    <b v="1"/>
    <s v="theater/plays"/>
    <n v="109"/>
    <n v="54.3"/>
    <x v="0"/>
    <x v="1"/>
    <x v="51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3"/>
    <s v="GBP"/>
    <n v="1433017303"/>
    <n v="1430425303"/>
    <b v="1"/>
    <n v="34"/>
    <b v="1"/>
    <s v="theater/plays"/>
    <n v="103"/>
    <n v="76.03"/>
    <x v="0"/>
    <x v="1"/>
    <x v="51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14"/>
    <n v="105.21"/>
    <x v="0"/>
    <x v="1"/>
    <x v="51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03"/>
    <n v="68.67"/>
    <x v="0"/>
    <x v="1"/>
    <x v="51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22"/>
    <n v="129.36000000000001"/>
    <x v="0"/>
    <x v="1"/>
    <x v="52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03"/>
    <n v="134.26"/>
    <x v="0"/>
    <x v="1"/>
    <x v="52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3"/>
    <s v="GBP"/>
    <n v="1455138000"/>
    <n v="1452448298"/>
    <b v="0"/>
    <n v="47"/>
    <b v="1"/>
    <s v="theater/plays"/>
    <n v="105"/>
    <n v="17.829999999999998"/>
    <x v="0"/>
    <x v="1"/>
    <x v="52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02"/>
    <n v="203.2"/>
    <x v="0"/>
    <x v="1"/>
    <x v="523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12"/>
    <n v="69.19"/>
    <x v="0"/>
    <x v="1"/>
    <x v="52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02"/>
    <n v="125.12"/>
    <x v="0"/>
    <x v="1"/>
    <x v="525"/>
    <d v="2016-08-15T20:09:42"/>
  </r>
  <r>
    <n v="3287"/>
    <s v="Three Things: Stories About Life"/>
    <s v="An inspirational one-man play about crisis, community, and the search for wholeness."/>
    <n v="2500"/>
    <n v="2500"/>
    <x v="1"/>
    <x v="5"/>
    <s v="CAD"/>
    <n v="1448733628"/>
    <n v="1446573628"/>
    <b v="0"/>
    <n v="34"/>
    <b v="1"/>
    <s v="theater/plays"/>
    <n v="100"/>
    <n v="73.53"/>
    <x v="0"/>
    <x v="1"/>
    <x v="52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3"/>
    <s v="GBP"/>
    <n v="1466463600"/>
    <n v="1463337315"/>
    <b v="0"/>
    <n v="207"/>
    <b v="1"/>
    <s v="theater/plays"/>
    <n v="100"/>
    <n v="48.44"/>
    <x v="0"/>
    <x v="1"/>
    <x v="52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3"/>
    <s v="GBP"/>
    <n v="1487580602"/>
    <n v="1485161402"/>
    <b v="0"/>
    <n v="25"/>
    <b v="1"/>
    <s v="theater/plays"/>
    <n v="133"/>
    <n v="26.61"/>
    <x v="0"/>
    <x v="1"/>
    <x v="52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3"/>
    <s v="GBP"/>
    <n v="1489234891"/>
    <n v="1486642891"/>
    <b v="0"/>
    <n v="72"/>
    <b v="1"/>
    <s v="theater/plays"/>
    <n v="121"/>
    <n v="33.67"/>
    <x v="0"/>
    <x v="1"/>
    <x v="52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14"/>
    <n v="40.71"/>
    <x v="0"/>
    <x v="1"/>
    <x v="53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3"/>
    <s v="GBP"/>
    <n v="1449257348"/>
    <n v="1444069748"/>
    <b v="0"/>
    <n v="15"/>
    <b v="1"/>
    <s v="theater/plays"/>
    <n v="286"/>
    <n v="19.27"/>
    <x v="0"/>
    <x v="1"/>
    <x v="53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6"/>
    <s v="NZD"/>
    <n v="1488622352"/>
    <n v="1486030352"/>
    <b v="0"/>
    <n v="91"/>
    <b v="1"/>
    <s v="theater/plays"/>
    <n v="170"/>
    <n v="84.29"/>
    <x v="0"/>
    <x v="1"/>
    <x v="5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3"/>
    <s v="GBP"/>
    <n v="1434459554"/>
    <n v="1431867554"/>
    <b v="0"/>
    <n v="24"/>
    <b v="1"/>
    <s v="theater/plays"/>
    <n v="118"/>
    <n v="29.58"/>
    <x v="0"/>
    <x v="1"/>
    <x v="53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3"/>
    <s v="GBP"/>
    <n v="1474886229"/>
    <n v="1472294229"/>
    <b v="0"/>
    <n v="27"/>
    <b v="1"/>
    <s v="theater/plays"/>
    <n v="103"/>
    <n v="26.67"/>
    <x v="0"/>
    <x v="1"/>
    <x v="53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3"/>
    <s v="GBP"/>
    <n v="1448229600"/>
    <n v="1446401372"/>
    <b v="0"/>
    <n v="47"/>
    <b v="1"/>
    <s v="theater/plays"/>
    <n v="144"/>
    <n v="45.98"/>
    <x v="0"/>
    <x v="1"/>
    <x v="535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3"/>
    <s v="GBP"/>
    <n v="1438037940"/>
    <n v="1436380256"/>
    <b v="0"/>
    <n v="44"/>
    <b v="1"/>
    <s v="theater/plays"/>
    <n v="100"/>
    <n v="125.09"/>
    <x v="0"/>
    <x v="1"/>
    <x v="53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02"/>
    <n v="141.29"/>
    <x v="0"/>
    <x v="1"/>
    <x v="53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16"/>
    <n v="55.33"/>
    <x v="0"/>
    <x v="1"/>
    <x v="53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36"/>
    <n v="46.42"/>
    <x v="0"/>
    <x v="1"/>
    <x v="53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33"/>
    <n v="57.2"/>
    <x v="0"/>
    <x v="1"/>
    <x v="540"/>
    <d v="2016-08-01T06:59:00"/>
  </r>
  <r>
    <n v="3302"/>
    <s v="El muro de BorÃ­s KiÃ©n"/>
    <s v="FilosofÃ­a de los anÃ³nimos"/>
    <n v="8400"/>
    <n v="8685"/>
    <x v="1"/>
    <x v="7"/>
    <s v="EUR"/>
    <n v="1481099176"/>
    <n v="1478507176"/>
    <b v="0"/>
    <n v="50"/>
    <b v="1"/>
    <s v="theater/plays"/>
    <n v="103"/>
    <n v="173.7"/>
    <x v="0"/>
    <x v="1"/>
    <x v="54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16"/>
    <n v="59.6"/>
    <x v="0"/>
    <x v="1"/>
    <x v="54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05"/>
    <n v="89.59"/>
    <x v="0"/>
    <x v="1"/>
    <x v="54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02"/>
    <n v="204.05"/>
    <x v="0"/>
    <x v="1"/>
    <x v="54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75"/>
    <n v="48.7"/>
    <x v="0"/>
    <x v="1"/>
    <x v="54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07"/>
    <n v="53.34"/>
    <x v="0"/>
    <x v="1"/>
    <x v="54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22"/>
    <n v="75.09"/>
    <x v="0"/>
    <x v="1"/>
    <x v="547"/>
    <d v="2016-04-13T21:02:45"/>
  </r>
  <r>
    <n v="3309"/>
    <s v="Collision Course"/>
    <s v="Two unlikely friends, a garage, tinned beans &amp; the end of the world."/>
    <n v="350"/>
    <n v="558"/>
    <x v="1"/>
    <x v="3"/>
    <s v="GBP"/>
    <n v="1476632178"/>
    <n v="1473953778"/>
    <b v="0"/>
    <n v="31"/>
    <b v="1"/>
    <s v="theater/plays"/>
    <n v="159"/>
    <n v="18"/>
    <x v="0"/>
    <x v="1"/>
    <x v="548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00"/>
    <n v="209.84"/>
    <x v="0"/>
    <x v="1"/>
    <x v="54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10"/>
    <n v="61.02"/>
    <x v="0"/>
    <x v="1"/>
    <x v="550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00"/>
    <n v="61"/>
    <x v="0"/>
    <x v="1"/>
    <x v="551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16"/>
    <n v="80.03"/>
    <x v="0"/>
    <x v="1"/>
    <x v="55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3"/>
    <s v="GBP"/>
    <n v="1431115500"/>
    <n v="1428733511"/>
    <b v="0"/>
    <n v="58"/>
    <b v="1"/>
    <s v="theater/plays"/>
    <n v="211"/>
    <n v="29.07"/>
    <x v="0"/>
    <x v="1"/>
    <x v="55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3"/>
    <s v="GBP"/>
    <n v="1462519041"/>
    <n v="1459927041"/>
    <b v="0"/>
    <n v="89"/>
    <b v="1"/>
    <s v="theater/plays"/>
    <n v="110"/>
    <n v="49.44"/>
    <x v="0"/>
    <x v="1"/>
    <x v="55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00"/>
    <n v="93.98"/>
    <x v="0"/>
    <x v="1"/>
    <x v="555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06"/>
    <n v="61.94"/>
    <x v="0"/>
    <x v="1"/>
    <x v="556"/>
    <d v="2016-06-08T00:57:04"/>
  </r>
  <r>
    <n v="3318"/>
    <s v="ROOMIES - Atlantic Canada Tour 2016-17"/>
    <s v="Help us strengthen and inspire disability arts in Atlantic Canada"/>
    <n v="2000"/>
    <n v="2512"/>
    <x v="1"/>
    <x v="5"/>
    <s v="CAD"/>
    <n v="1460341800"/>
    <n v="1456902893"/>
    <b v="0"/>
    <n v="32"/>
    <b v="1"/>
    <s v="theater/plays"/>
    <n v="126"/>
    <n v="78.5"/>
    <x v="0"/>
    <x v="1"/>
    <x v="55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3"/>
    <s v="GBP"/>
    <n v="1422712986"/>
    <n v="1418824986"/>
    <b v="0"/>
    <n v="16"/>
    <b v="1"/>
    <s v="theater/plays"/>
    <n v="108"/>
    <n v="33.75"/>
    <x v="0"/>
    <x v="1"/>
    <x v="55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01"/>
    <n v="66.45"/>
    <x v="0"/>
    <x v="1"/>
    <x v="55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07"/>
    <n v="35.799999999999997"/>
    <x v="0"/>
    <x v="1"/>
    <x v="56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02"/>
    <n v="145.65"/>
    <x v="0"/>
    <x v="1"/>
    <x v="56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3"/>
    <s v="GBP"/>
    <n v="1474793208"/>
    <n v="1472201208"/>
    <b v="0"/>
    <n v="49"/>
    <b v="1"/>
    <s v="theater/plays"/>
    <n v="126"/>
    <n v="25.69"/>
    <x v="0"/>
    <x v="1"/>
    <x v="562"/>
    <d v="2016-09-25T08:46:48"/>
  </r>
  <r>
    <n v="3324"/>
    <s v="At Swim, Two Boys"/>
    <s v="The play tells the story of Jim and Doyler and their friendship on the brink of Irish independence."/>
    <n v="1500"/>
    <n v="1525"/>
    <x v="1"/>
    <x v="0"/>
    <s v="EUR"/>
    <n v="1465135190"/>
    <n v="1463925590"/>
    <b v="0"/>
    <n v="10"/>
    <b v="1"/>
    <s v="theater/plays"/>
    <n v="102"/>
    <n v="152.5"/>
    <x v="0"/>
    <x v="1"/>
    <x v="56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3"/>
    <s v="GBP"/>
    <n v="1428256277"/>
    <n v="1425235877"/>
    <b v="0"/>
    <n v="15"/>
    <b v="1"/>
    <s v="theater/plays"/>
    <n v="113"/>
    <n v="30"/>
    <x v="0"/>
    <x v="1"/>
    <x v="56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01"/>
    <n v="142.28"/>
    <x v="0"/>
    <x v="1"/>
    <x v="56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3"/>
    <s v="GBP"/>
    <n v="1462697966"/>
    <n v="1460105966"/>
    <b v="0"/>
    <n v="33"/>
    <b v="1"/>
    <s v="theater/plays"/>
    <n v="101"/>
    <n v="24.55"/>
    <x v="0"/>
    <x v="1"/>
    <x v="5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46"/>
    <n v="292.77999999999997"/>
    <x v="0"/>
    <x v="1"/>
    <x v="567"/>
    <d v="2014-07-05T01:00:00"/>
  </r>
  <r>
    <n v="3329"/>
    <s v="Jestia and Raedon"/>
    <s v="Jestia and Raedon is a brand new romantic comedy play going to the Edinburgh Fringe Festival this summer."/>
    <n v="1000"/>
    <n v="1168"/>
    <x v="1"/>
    <x v="3"/>
    <s v="GBP"/>
    <n v="1406502000"/>
    <n v="1405583108"/>
    <b v="0"/>
    <n v="26"/>
    <b v="1"/>
    <s v="theater/plays"/>
    <n v="117"/>
    <n v="44.92"/>
    <x v="0"/>
    <x v="1"/>
    <x v="56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3"/>
    <s v="GBP"/>
    <n v="1427919468"/>
    <n v="1425331068"/>
    <b v="0"/>
    <n v="69"/>
    <b v="1"/>
    <s v="theater/plays"/>
    <n v="106"/>
    <n v="23.1"/>
    <x v="0"/>
    <x v="1"/>
    <x v="56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05"/>
    <n v="80.400000000000006"/>
    <x v="0"/>
    <x v="1"/>
    <x v="570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00"/>
    <n v="72.290000000000006"/>
    <x v="0"/>
    <x v="1"/>
    <x v="57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05"/>
    <n v="32.97"/>
    <x v="0"/>
    <x v="1"/>
    <x v="57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39"/>
    <n v="116.65"/>
    <x v="0"/>
    <x v="1"/>
    <x v="57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3"/>
    <s v="GBP"/>
    <n v="1407106800"/>
    <n v="1404749446"/>
    <b v="0"/>
    <n v="63"/>
    <b v="1"/>
    <s v="theater/plays"/>
    <n v="100"/>
    <n v="79.62"/>
    <x v="0"/>
    <x v="1"/>
    <x v="574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3"/>
    <s v="GBP"/>
    <n v="1459845246"/>
    <n v="1457429646"/>
    <b v="0"/>
    <n v="9"/>
    <b v="1"/>
    <s v="theater/plays"/>
    <n v="100"/>
    <n v="27.78"/>
    <x v="0"/>
    <x v="1"/>
    <x v="57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3"/>
    <s v="GBP"/>
    <n v="1412974800"/>
    <n v="1411109167"/>
    <b v="0"/>
    <n v="34"/>
    <b v="1"/>
    <s v="theater/plays"/>
    <n v="110"/>
    <n v="81.03"/>
    <x v="0"/>
    <x v="1"/>
    <x v="576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02"/>
    <n v="136.85"/>
    <x v="0"/>
    <x v="1"/>
    <x v="57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04"/>
    <n v="177.62"/>
    <x v="0"/>
    <x v="1"/>
    <x v="57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38"/>
    <n v="109.08"/>
    <x v="0"/>
    <x v="1"/>
    <x v="57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3"/>
    <s v="GBP"/>
    <n v="1465750800"/>
    <n v="1463771421"/>
    <b v="0"/>
    <n v="28"/>
    <b v="1"/>
    <s v="theater/plays"/>
    <n v="100"/>
    <n v="119.64"/>
    <x v="0"/>
    <x v="1"/>
    <x v="580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02"/>
    <n v="78.209999999999994"/>
    <x v="0"/>
    <x v="1"/>
    <x v="58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3"/>
    <s v="GBP"/>
    <n v="1460553480"/>
    <n v="1458770384"/>
    <b v="0"/>
    <n v="23"/>
    <b v="1"/>
    <s v="theater/plays"/>
    <n v="171"/>
    <n v="52.17"/>
    <x v="0"/>
    <x v="1"/>
    <x v="58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01"/>
    <n v="114.13"/>
    <x v="0"/>
    <x v="1"/>
    <x v="58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30"/>
    <n v="50"/>
    <x v="0"/>
    <x v="1"/>
    <x v="58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10"/>
    <n v="91.67"/>
    <x v="0"/>
    <x v="1"/>
    <x v="58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3"/>
    <s v="GBP"/>
    <n v="1462741200"/>
    <n v="1461503654"/>
    <b v="0"/>
    <n v="22"/>
    <b v="1"/>
    <s v="theater/plays"/>
    <n v="119"/>
    <n v="108.59"/>
    <x v="0"/>
    <x v="1"/>
    <x v="58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00"/>
    <n v="69.819999999999993"/>
    <x v="0"/>
    <x v="1"/>
    <x v="58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53"/>
    <n v="109.57"/>
    <x v="0"/>
    <x v="1"/>
    <x v="58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15"/>
    <s v="EUR"/>
    <n v="1448838000"/>
    <n v="1445791811"/>
    <b v="0"/>
    <n v="51"/>
    <b v="1"/>
    <s v="theater/plays"/>
    <n v="104"/>
    <n v="71.67"/>
    <x v="0"/>
    <x v="1"/>
    <x v="58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3"/>
    <s v="GBP"/>
    <n v="1406113200"/>
    <n v="1402910965"/>
    <b v="0"/>
    <n v="54"/>
    <b v="1"/>
    <s v="theater/plays"/>
    <n v="101"/>
    <n v="93.61"/>
    <x v="0"/>
    <x v="1"/>
    <x v="59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3"/>
    <s v="GBP"/>
    <n v="1467414000"/>
    <n v="1462492178"/>
    <b v="0"/>
    <n v="70"/>
    <b v="1"/>
    <s v="theater/plays"/>
    <n v="108"/>
    <n v="76.8"/>
    <x v="0"/>
    <x v="1"/>
    <x v="59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3"/>
    <s v="GBP"/>
    <n v="1462230000"/>
    <n v="1461061350"/>
    <b v="0"/>
    <n v="44"/>
    <b v="1"/>
    <s v="theater/plays"/>
    <n v="315"/>
    <n v="35.799999999999997"/>
    <x v="0"/>
    <x v="1"/>
    <x v="592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02"/>
    <n v="55.6"/>
    <x v="0"/>
    <x v="1"/>
    <x v="59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3"/>
    <s v="GBP"/>
    <n v="1462879020"/>
    <n v="1461941527"/>
    <b v="0"/>
    <n v="15"/>
    <b v="1"/>
    <s v="theater/plays"/>
    <n v="126"/>
    <n v="147.33000000000001"/>
    <x v="0"/>
    <x v="1"/>
    <x v="59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3"/>
    <s v="GBP"/>
    <n v="1468611272"/>
    <n v="1466019272"/>
    <b v="0"/>
    <n v="27"/>
    <b v="1"/>
    <s v="theater/plays"/>
    <n v="101"/>
    <n v="56.33"/>
    <x v="0"/>
    <x v="1"/>
    <x v="59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3"/>
    <s v="GBP"/>
    <n v="1406887310"/>
    <n v="1404295310"/>
    <b v="0"/>
    <n v="21"/>
    <b v="1"/>
    <s v="theater/plays"/>
    <n v="101"/>
    <n v="96.19"/>
    <x v="0"/>
    <x v="1"/>
    <x v="59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03"/>
    <n v="63.57"/>
    <x v="0"/>
    <x v="1"/>
    <x v="597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06"/>
    <n v="184.78"/>
    <x v="0"/>
    <x v="1"/>
    <x v="598"/>
    <d v="2017-02-25T01:22:14"/>
  </r>
  <r>
    <n v="3360"/>
    <s v="Pretty Butch"/>
    <s v="World Premiere, an M1 Singapore Fringe Festival 2017 commission."/>
    <n v="9000"/>
    <n v="9124"/>
    <x v="1"/>
    <x v="16"/>
    <s v="SGD"/>
    <n v="1481731140"/>
    <n v="1479866343"/>
    <b v="0"/>
    <n v="72"/>
    <b v="1"/>
    <s v="theater/plays"/>
    <n v="101"/>
    <n v="126.72"/>
    <x v="0"/>
    <x v="1"/>
    <x v="59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13"/>
    <n v="83.43"/>
    <x v="0"/>
    <x v="1"/>
    <x v="60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18"/>
    <n v="54.5"/>
    <x v="0"/>
    <x v="1"/>
    <x v="60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01"/>
    <n v="302.31"/>
    <x v="0"/>
    <x v="1"/>
    <x v="60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3"/>
    <s v="GBP"/>
    <n v="1458075600"/>
    <n v="1456183649"/>
    <b v="0"/>
    <n v="72"/>
    <b v="1"/>
    <s v="theater/plays"/>
    <n v="106"/>
    <n v="44.14"/>
    <x v="0"/>
    <x v="1"/>
    <x v="60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04"/>
    <n v="866.67"/>
    <x v="0"/>
    <x v="1"/>
    <x v="60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21"/>
    <n v="61.39"/>
    <x v="0"/>
    <x v="1"/>
    <x v="60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3"/>
    <s v="GBP"/>
    <n v="1438467894"/>
    <n v="1436307894"/>
    <b v="0"/>
    <n v="30"/>
    <b v="1"/>
    <s v="theater/plays"/>
    <n v="119"/>
    <n v="29.67"/>
    <x v="0"/>
    <x v="1"/>
    <x v="60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05"/>
    <n v="45.48"/>
    <x v="0"/>
    <x v="1"/>
    <x v="60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0"/>
    <s v="EUR"/>
    <n v="1484441980"/>
    <n v="1479257980"/>
    <b v="0"/>
    <n v="54"/>
    <b v="1"/>
    <s v="theater/plays"/>
    <n v="104"/>
    <n v="96.2"/>
    <x v="0"/>
    <x v="1"/>
    <x v="608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18"/>
    <n v="67.92"/>
    <x v="0"/>
    <x v="1"/>
    <x v="609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39"/>
    <n v="30.78"/>
    <x v="0"/>
    <x v="1"/>
    <x v="610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04"/>
    <n v="38.33"/>
    <x v="0"/>
    <x v="1"/>
    <x v="61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3"/>
    <s v="GBP"/>
    <n v="1437235200"/>
    <n v="1435177840"/>
    <b v="0"/>
    <n v="30"/>
    <b v="1"/>
    <s v="theater/plays"/>
    <n v="100"/>
    <n v="66.83"/>
    <x v="0"/>
    <x v="1"/>
    <x v="61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5"/>
    <s v="CAD"/>
    <n v="1446053616"/>
    <n v="1443461616"/>
    <b v="0"/>
    <n v="52"/>
    <b v="1"/>
    <s v="theater/plays"/>
    <n v="107"/>
    <n v="71.73"/>
    <x v="0"/>
    <x v="1"/>
    <x v="61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3"/>
    <s v="GBP"/>
    <n v="1400423973"/>
    <n v="1399387173"/>
    <b v="0"/>
    <n v="17"/>
    <b v="1"/>
    <s v="theater/plays"/>
    <n v="100"/>
    <n v="176.47"/>
    <x v="0"/>
    <x v="1"/>
    <x v="61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00"/>
    <n v="421.11"/>
    <x v="0"/>
    <x v="1"/>
    <x v="61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3"/>
    <s v="GBP"/>
    <n v="1426870560"/>
    <n v="1424280899"/>
    <b v="0"/>
    <n v="77"/>
    <b v="1"/>
    <s v="theater/plays"/>
    <n v="101"/>
    <n v="104.99"/>
    <x v="0"/>
    <x v="1"/>
    <x v="61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3"/>
    <s v="GBP"/>
    <n v="1409490480"/>
    <n v="1407400306"/>
    <b v="0"/>
    <n v="21"/>
    <b v="1"/>
    <s v="theater/plays"/>
    <n v="108"/>
    <n v="28.19"/>
    <x v="0"/>
    <x v="1"/>
    <x v="61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3"/>
    <s v="GBP"/>
    <n v="1440630000"/>
    <n v="1439122800"/>
    <b v="0"/>
    <n v="38"/>
    <b v="1"/>
    <s v="theater/plays"/>
    <n v="104"/>
    <n v="54.55"/>
    <x v="0"/>
    <x v="1"/>
    <x v="61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04"/>
    <n v="111.89"/>
    <x v="0"/>
    <x v="1"/>
    <x v="61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02"/>
    <n v="85.21"/>
    <x v="0"/>
    <x v="1"/>
    <x v="62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3"/>
    <s v="GBP"/>
    <n v="1470092340"/>
    <n v="1467973256"/>
    <b v="0"/>
    <n v="46"/>
    <b v="1"/>
    <s v="theater/plays"/>
    <n v="101"/>
    <n v="76.650000000000006"/>
    <x v="0"/>
    <x v="1"/>
    <x v="62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12"/>
    <n v="65.17"/>
    <x v="0"/>
    <x v="1"/>
    <x v="62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00"/>
    <n v="93.76"/>
    <x v="0"/>
    <x v="1"/>
    <x v="62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00"/>
    <n v="133.33000000000001"/>
    <x v="0"/>
    <x v="1"/>
    <x v="62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05"/>
    <n v="51.22"/>
    <x v="0"/>
    <x v="1"/>
    <x v="62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17"/>
    <n v="100.17"/>
    <x v="0"/>
    <x v="1"/>
    <x v="62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3"/>
    <s v="GBP"/>
    <n v="1434625441"/>
    <n v="1432033441"/>
    <b v="0"/>
    <n v="45"/>
    <b v="1"/>
    <s v="theater/plays"/>
    <n v="104"/>
    <n v="34.6"/>
    <x v="0"/>
    <x v="1"/>
    <x v="62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15"/>
    <n v="184.68"/>
    <x v="0"/>
    <x v="1"/>
    <x v="62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02"/>
    <n v="69.819999999999993"/>
    <x v="0"/>
    <x v="1"/>
    <x v="62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23"/>
    <n v="61.94"/>
    <x v="0"/>
    <x v="1"/>
    <x v="63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3"/>
    <s v="GBP"/>
    <n v="1462565855"/>
    <n v="1458245855"/>
    <b v="0"/>
    <n v="12"/>
    <b v="1"/>
    <s v="theater/plays"/>
    <n v="100"/>
    <n v="41.67"/>
    <x v="0"/>
    <x v="1"/>
    <x v="631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06"/>
    <n v="36.07"/>
    <x v="0"/>
    <x v="1"/>
    <x v="63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3"/>
    <s v="GBP"/>
    <n v="1406470645"/>
    <n v="1403878645"/>
    <b v="0"/>
    <n v="27"/>
    <b v="1"/>
    <s v="theater/plays"/>
    <n v="142"/>
    <n v="29"/>
    <x v="0"/>
    <x v="1"/>
    <x v="633"/>
    <d v="2014-07-27T14:17:25"/>
  </r>
  <r>
    <n v="3395"/>
    <s v="MIRAMAR"/>
    <s v="Miramar is a a darkly funny play exploring what it is we call â€˜homeâ€™."/>
    <n v="500"/>
    <n v="920"/>
    <x v="1"/>
    <x v="3"/>
    <s v="GBP"/>
    <n v="1433009400"/>
    <n v="1431795944"/>
    <b v="0"/>
    <n v="38"/>
    <b v="1"/>
    <s v="theater/plays"/>
    <n v="184"/>
    <n v="24.21"/>
    <x v="0"/>
    <x v="1"/>
    <x v="63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04"/>
    <n v="55.89"/>
    <x v="0"/>
    <x v="1"/>
    <x v="635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3"/>
    <s v="GBP"/>
    <n v="1455832800"/>
    <n v="1452338929"/>
    <b v="0"/>
    <n v="24"/>
    <b v="1"/>
    <s v="theater/plays"/>
    <n v="112"/>
    <n v="11.67"/>
    <x v="0"/>
    <x v="1"/>
    <x v="63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11"/>
    <n v="68.349999999999994"/>
    <x v="0"/>
    <x v="1"/>
    <x v="63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3"/>
    <s v="GBP"/>
    <n v="1424556325"/>
    <n v="1421964325"/>
    <b v="0"/>
    <n v="46"/>
    <b v="1"/>
    <s v="theater/plays"/>
    <n v="104"/>
    <n v="27.07"/>
    <x v="0"/>
    <x v="1"/>
    <x v="63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00"/>
    <n v="118.13"/>
    <x v="0"/>
    <x v="1"/>
    <x v="63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3"/>
    <s v="GBP"/>
    <n v="1438968146"/>
    <n v="1436376146"/>
    <b v="0"/>
    <n v="66"/>
    <b v="1"/>
    <s v="theater/plays"/>
    <n v="102"/>
    <n v="44.76"/>
    <x v="0"/>
    <x v="1"/>
    <x v="64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10"/>
    <n v="99.79"/>
    <x v="0"/>
    <x v="1"/>
    <x v="64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3"/>
    <s v="GBP"/>
    <n v="1435230324"/>
    <n v="1432638324"/>
    <b v="0"/>
    <n v="17"/>
    <b v="1"/>
    <s v="theater/plays"/>
    <n v="100"/>
    <n v="117.65"/>
    <x v="0"/>
    <x v="1"/>
    <x v="64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22"/>
    <n v="203.33"/>
    <x v="0"/>
    <x v="1"/>
    <x v="64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3"/>
    <s v="GBP"/>
    <n v="1456876740"/>
    <n v="1455063886"/>
    <b v="0"/>
    <n v="17"/>
    <b v="1"/>
    <s v="theater/plays"/>
    <n v="138"/>
    <n v="28.32"/>
    <x v="0"/>
    <x v="1"/>
    <x v="644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00"/>
    <n v="110.23"/>
    <x v="0"/>
    <x v="1"/>
    <x v="64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3"/>
    <s v="GBP"/>
    <n v="1404641289"/>
    <n v="1402049289"/>
    <b v="0"/>
    <n v="67"/>
    <b v="1"/>
    <s v="theater/plays"/>
    <n v="107"/>
    <n v="31.97"/>
    <x v="0"/>
    <x v="1"/>
    <x v="64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11"/>
    <n v="58.61"/>
    <x v="0"/>
    <x v="1"/>
    <x v="64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3"/>
    <s v="GBP"/>
    <n v="1469998680"/>
    <n v="1466710358"/>
    <b v="0"/>
    <n v="21"/>
    <b v="1"/>
    <s v="theater/plays"/>
    <n v="124"/>
    <n v="29.43"/>
    <x v="0"/>
    <x v="1"/>
    <x v="64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09"/>
    <n v="81.38"/>
    <x v="0"/>
    <x v="1"/>
    <x v="64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04"/>
    <n v="199.17"/>
    <x v="0"/>
    <x v="1"/>
    <x v="65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3"/>
    <s v="GBP"/>
    <n v="1411858862"/>
    <n v="1409266862"/>
    <b v="0"/>
    <n v="26"/>
    <b v="1"/>
    <s v="theater/plays"/>
    <n v="100"/>
    <n v="115.38"/>
    <x v="0"/>
    <x v="1"/>
    <x v="65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30"/>
    <n v="46.43"/>
    <x v="0"/>
    <x v="1"/>
    <x v="65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04"/>
    <n v="70.569999999999993"/>
    <x v="0"/>
    <x v="1"/>
    <x v="653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00"/>
    <n v="22.22"/>
    <x v="0"/>
    <x v="1"/>
    <x v="65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3"/>
    <s v="GBP"/>
    <n v="1429813800"/>
    <n v="1427363645"/>
    <b v="0"/>
    <n v="30"/>
    <b v="1"/>
    <s v="theater/plays"/>
    <n v="120"/>
    <n v="159.47"/>
    <x v="0"/>
    <x v="1"/>
    <x v="65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00"/>
    <n v="37.78"/>
    <x v="0"/>
    <x v="1"/>
    <x v="65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01"/>
    <n v="72.05"/>
    <x v="0"/>
    <x v="1"/>
    <x v="65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EUR"/>
    <n v="1459978200"/>
    <n v="1458416585"/>
    <b v="0"/>
    <n v="46"/>
    <b v="1"/>
    <s v="theater/plays"/>
    <n v="107"/>
    <n v="63.7"/>
    <x v="0"/>
    <x v="1"/>
    <x v="65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3"/>
    <s v="GBP"/>
    <n v="1455408000"/>
    <n v="1454638202"/>
    <b v="0"/>
    <n v="34"/>
    <b v="1"/>
    <s v="theater/plays"/>
    <n v="138"/>
    <n v="28.41"/>
    <x v="0"/>
    <x v="1"/>
    <x v="65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01"/>
    <n v="103.21"/>
    <x v="0"/>
    <x v="1"/>
    <x v="66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3"/>
    <s v="GBP"/>
    <n v="1450051200"/>
    <n v="1447594176"/>
    <b v="0"/>
    <n v="46"/>
    <b v="1"/>
    <s v="theater/plays"/>
    <n v="109"/>
    <n v="71.150000000000006"/>
    <x v="0"/>
    <x v="1"/>
    <x v="661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40"/>
    <n v="35"/>
    <x v="0"/>
    <x v="1"/>
    <x v="66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04"/>
    <n v="81.78"/>
    <x v="0"/>
    <x v="1"/>
    <x v="66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03"/>
    <n v="297.02999999999997"/>
    <x v="0"/>
    <x v="1"/>
    <x v="664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08"/>
    <n v="46.61"/>
    <x v="0"/>
    <x v="1"/>
    <x v="665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3"/>
    <s v="GBP"/>
    <n v="1404314952"/>
    <n v="1401722952"/>
    <b v="0"/>
    <n v="29"/>
    <b v="1"/>
    <s v="theater/plays"/>
    <n v="100"/>
    <n v="51.72"/>
    <x v="0"/>
    <x v="1"/>
    <x v="66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3"/>
    <s v="GBP"/>
    <n v="1425142800"/>
    <n v="1422983847"/>
    <b v="0"/>
    <n v="51"/>
    <b v="1"/>
    <s v="theater/plays"/>
    <n v="103"/>
    <n v="40.29"/>
    <x v="0"/>
    <x v="1"/>
    <x v="66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3"/>
    <s v="GBP"/>
    <n v="1478046661"/>
    <n v="1476837061"/>
    <b v="0"/>
    <n v="12"/>
    <b v="1"/>
    <s v="theater/plays"/>
    <n v="130"/>
    <n v="16.25"/>
    <x v="0"/>
    <x v="1"/>
    <x v="66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3"/>
    <s v="GBP"/>
    <n v="1406760101"/>
    <n v="1404168101"/>
    <b v="0"/>
    <n v="72"/>
    <b v="1"/>
    <s v="theater/plays"/>
    <n v="109"/>
    <n v="30.15"/>
    <x v="0"/>
    <x v="1"/>
    <x v="66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00"/>
    <n v="95.24"/>
    <x v="0"/>
    <x v="1"/>
    <x v="670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10"/>
    <n v="52.21"/>
    <x v="0"/>
    <x v="1"/>
    <x v="671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00"/>
    <n v="134.15"/>
    <x v="0"/>
    <x v="1"/>
    <x v="67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06"/>
    <n v="62.83"/>
    <x v="0"/>
    <x v="1"/>
    <x v="67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12"/>
    <n v="58.95"/>
    <x v="0"/>
    <x v="1"/>
    <x v="67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06"/>
    <n v="143.11000000000001"/>
    <x v="0"/>
    <x v="1"/>
    <x v="67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01"/>
    <n v="84.17"/>
    <x v="0"/>
    <x v="1"/>
    <x v="67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3"/>
    <s v="GBP"/>
    <n v="1430600400"/>
    <n v="1428358567"/>
    <b v="0"/>
    <n v="14"/>
    <b v="1"/>
    <s v="theater/plays"/>
    <n v="104"/>
    <n v="186.07"/>
    <x v="0"/>
    <x v="1"/>
    <x v="677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35"/>
    <n v="89.79"/>
    <x v="0"/>
    <x v="1"/>
    <x v="67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05"/>
    <n v="64.16"/>
    <x v="0"/>
    <x v="1"/>
    <x v="67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03"/>
    <n v="59.65"/>
    <x v="0"/>
    <x v="1"/>
    <x v="68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00"/>
    <n v="31.25"/>
    <x v="0"/>
    <x v="1"/>
    <x v="68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86"/>
    <n v="41.22"/>
    <x v="0"/>
    <x v="1"/>
    <x v="68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10"/>
    <s v="AUD"/>
    <n v="1465394340"/>
    <n v="1464677986"/>
    <b v="0"/>
    <n v="20"/>
    <b v="1"/>
    <s v="theater/plays"/>
    <n v="289"/>
    <n v="43.35"/>
    <x v="0"/>
    <x v="1"/>
    <x v="68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3"/>
    <s v="GBP"/>
    <n v="1445604236"/>
    <n v="1443185036"/>
    <b v="0"/>
    <n v="31"/>
    <b v="1"/>
    <s v="theater/plays"/>
    <n v="100"/>
    <n v="64.52"/>
    <x v="0"/>
    <x v="1"/>
    <x v="68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3"/>
    <s v="GBP"/>
    <n v="1423138800"/>
    <n v="1421092725"/>
    <b v="0"/>
    <n v="25"/>
    <b v="1"/>
    <s v="theater/plays"/>
    <n v="108"/>
    <n v="43.28"/>
    <x v="0"/>
    <x v="1"/>
    <x v="685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08"/>
    <n v="77"/>
    <x v="0"/>
    <x v="1"/>
    <x v="68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10"/>
    <n v="51.22"/>
    <x v="0"/>
    <x v="1"/>
    <x v="68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71"/>
    <n v="68.25"/>
    <x v="0"/>
    <x v="1"/>
    <x v="68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3"/>
    <s v="GBP"/>
    <n v="1427990071"/>
    <n v="1422809671"/>
    <b v="0"/>
    <n v="39"/>
    <b v="1"/>
    <s v="theater/plays"/>
    <n v="152"/>
    <n v="19.489999999999998"/>
    <x v="0"/>
    <x v="1"/>
    <x v="68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01"/>
    <n v="41.13"/>
    <x v="0"/>
    <x v="1"/>
    <x v="69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53"/>
    <n v="41.41"/>
    <x v="0"/>
    <x v="1"/>
    <x v="69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3"/>
    <s v="GBP"/>
    <n v="1471130956"/>
    <n v="1465946956"/>
    <b v="0"/>
    <n v="14"/>
    <b v="1"/>
    <s v="theater/plays"/>
    <n v="128"/>
    <n v="27.5"/>
    <x v="0"/>
    <x v="1"/>
    <x v="69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3"/>
    <s v="GBP"/>
    <n v="1406825159"/>
    <n v="1404233159"/>
    <b v="0"/>
    <n v="21"/>
    <b v="1"/>
    <s v="theater/plays"/>
    <n v="101"/>
    <n v="33.57"/>
    <x v="0"/>
    <x v="1"/>
    <x v="69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01"/>
    <n v="145.87"/>
    <x v="0"/>
    <x v="1"/>
    <x v="69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91"/>
    <n v="358.69"/>
    <x v="0"/>
    <x v="1"/>
    <x v="695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40"/>
    <n v="50.98"/>
    <x v="0"/>
    <x v="1"/>
    <x v="69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24"/>
    <n v="45.04"/>
    <x v="0"/>
    <x v="1"/>
    <x v="69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3"/>
    <s v="GBP"/>
    <n v="1463743860"/>
    <n v="1461151860"/>
    <b v="0"/>
    <n v="36"/>
    <b v="1"/>
    <s v="theater/plays"/>
    <n v="126"/>
    <n v="17.53"/>
    <x v="0"/>
    <x v="1"/>
    <x v="698"/>
    <d v="2016-05-20T11:31:00"/>
  </r>
  <r>
    <n v="3460"/>
    <s v="Pushers"/>
    <s v="'Pushers' is an exciting new play and the first project for brand new theatre company, Ain't Got No Home Productions."/>
    <n v="500"/>
    <n v="950"/>
    <x v="1"/>
    <x v="3"/>
    <s v="GBP"/>
    <n v="1408106352"/>
    <n v="1406896752"/>
    <b v="0"/>
    <n v="19"/>
    <b v="1"/>
    <s v="theater/plays"/>
    <n v="190"/>
    <n v="50"/>
    <x v="0"/>
    <x v="1"/>
    <x v="69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39"/>
    <n v="57.92"/>
    <x v="0"/>
    <x v="1"/>
    <x v="7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02"/>
    <n v="29.71"/>
    <x v="0"/>
    <x v="1"/>
    <x v="70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5"/>
    <s v="CAD"/>
    <n v="1476158340"/>
    <n v="1472594585"/>
    <b v="0"/>
    <n v="114"/>
    <b v="1"/>
    <s v="theater/plays"/>
    <n v="103"/>
    <n v="90.68"/>
    <x v="0"/>
    <x v="1"/>
    <x v="70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02"/>
    <n v="55.01"/>
    <x v="0"/>
    <x v="1"/>
    <x v="70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3"/>
    <s v="GBP"/>
    <n v="1439136000"/>
    <n v="1436972472"/>
    <b v="0"/>
    <n v="36"/>
    <b v="1"/>
    <s v="theater/plays"/>
    <n v="103"/>
    <n v="57.22"/>
    <x v="0"/>
    <x v="1"/>
    <x v="70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27"/>
    <n v="72.95"/>
    <x v="0"/>
    <x v="1"/>
    <x v="705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01"/>
    <n v="64.47"/>
    <x v="0"/>
    <x v="1"/>
    <x v="70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22"/>
    <n v="716.35"/>
    <x v="0"/>
    <x v="1"/>
    <x v="70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13"/>
    <n v="50.4"/>
    <x v="0"/>
    <x v="1"/>
    <x v="708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50"/>
    <n v="41.67"/>
    <x v="0"/>
    <x v="1"/>
    <x v="70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3"/>
    <s v="GBP"/>
    <n v="1409515200"/>
    <n v="1405971690"/>
    <b v="0"/>
    <n v="30"/>
    <b v="1"/>
    <s v="theater/plays"/>
    <n v="215"/>
    <n v="35.770000000000003"/>
    <x v="0"/>
    <x v="1"/>
    <x v="71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02"/>
    <n v="88.74"/>
    <x v="0"/>
    <x v="1"/>
    <x v="71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00"/>
    <n v="148.47999999999999"/>
    <x v="0"/>
    <x v="1"/>
    <x v="71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3"/>
    <s v="GBP"/>
    <n v="1469016131"/>
    <n v="1466424131"/>
    <b v="0"/>
    <n v="39"/>
    <b v="1"/>
    <s v="theater/plays"/>
    <n v="101"/>
    <n v="51.79"/>
    <x v="0"/>
    <x v="1"/>
    <x v="713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3"/>
    <s v="GBP"/>
    <n v="1414972800"/>
    <n v="1412629704"/>
    <b v="0"/>
    <n v="17"/>
    <b v="1"/>
    <s v="theater/plays"/>
    <n v="113"/>
    <n v="20"/>
    <x v="0"/>
    <x v="1"/>
    <x v="71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04"/>
    <n v="52"/>
    <x v="0"/>
    <x v="1"/>
    <x v="71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15"/>
    <n v="53.23"/>
    <x v="0"/>
    <x v="1"/>
    <x v="71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13"/>
    <n v="39.6"/>
    <x v="0"/>
    <x v="1"/>
    <x v="717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3"/>
    <s v="GBP"/>
    <n v="1403382680"/>
    <n v="1400790680"/>
    <b v="0"/>
    <n v="56"/>
    <b v="1"/>
    <s v="theater/plays"/>
    <n v="128"/>
    <n v="34.25"/>
    <x v="0"/>
    <x v="1"/>
    <x v="71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43"/>
    <n v="164.62"/>
    <x v="0"/>
    <x v="1"/>
    <x v="71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10"/>
    <s v="AUD"/>
    <n v="1420178188"/>
    <n v="1418709388"/>
    <b v="0"/>
    <n v="95"/>
    <b v="1"/>
    <s v="theater/plays"/>
    <n v="119"/>
    <n v="125.05"/>
    <x v="0"/>
    <x v="1"/>
    <x v="72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3"/>
    <s v="GBP"/>
    <n v="1404671466"/>
    <n v="1402079466"/>
    <b v="0"/>
    <n v="80"/>
    <b v="1"/>
    <s v="theater/plays"/>
    <n v="138"/>
    <n v="51.88"/>
    <x v="0"/>
    <x v="1"/>
    <x v="721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60"/>
    <n v="40.29"/>
    <x v="0"/>
    <x v="1"/>
    <x v="72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14"/>
    <n v="64.91"/>
    <x v="0"/>
    <x v="1"/>
    <x v="72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01"/>
    <n v="55.33"/>
    <x v="0"/>
    <x v="1"/>
    <x v="72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55"/>
    <n v="83.14"/>
    <x v="0"/>
    <x v="1"/>
    <x v="72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3"/>
    <s v="GBP"/>
    <n v="1435185252"/>
    <n v="1432593252"/>
    <b v="0"/>
    <n v="66"/>
    <b v="1"/>
    <s v="theater/plays"/>
    <n v="128"/>
    <n v="38.71"/>
    <x v="0"/>
    <x v="1"/>
    <x v="72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21"/>
    <n v="125.38"/>
    <x v="0"/>
    <x v="1"/>
    <x v="72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3"/>
    <s v="GBP"/>
    <n v="1400965200"/>
    <n v="1398352531"/>
    <b v="0"/>
    <n v="72"/>
    <b v="1"/>
    <s v="theater/plays"/>
    <n v="113"/>
    <n v="78.260000000000005"/>
    <x v="0"/>
    <x v="1"/>
    <x v="72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28"/>
    <n v="47.22"/>
    <x v="0"/>
    <x v="1"/>
    <x v="72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58"/>
    <n v="79.099999999999994"/>
    <x v="0"/>
    <x v="1"/>
    <x v="73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05"/>
    <n v="114.29"/>
    <x v="0"/>
    <x v="1"/>
    <x v="73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00"/>
    <n v="51.72"/>
    <x v="0"/>
    <x v="1"/>
    <x v="73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00"/>
    <n v="30.77"/>
    <x v="0"/>
    <x v="1"/>
    <x v="73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5"/>
    <s v="CAD"/>
    <n v="1414862280"/>
    <n v="1412360309"/>
    <b v="0"/>
    <n v="72"/>
    <b v="1"/>
    <s v="theater/plays"/>
    <n v="107"/>
    <n v="74.209999999999994"/>
    <x v="0"/>
    <x v="1"/>
    <x v="73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24"/>
    <n v="47.85"/>
    <x v="0"/>
    <x v="1"/>
    <x v="73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09"/>
    <n v="34.409999999999997"/>
    <x v="0"/>
    <x v="1"/>
    <x v="73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5"/>
    <s v="CAD"/>
    <n v="1464471840"/>
    <n v="1459309704"/>
    <b v="0"/>
    <n v="42"/>
    <b v="1"/>
    <s v="theater/plays"/>
    <n v="102"/>
    <n v="40.24"/>
    <x v="0"/>
    <x v="1"/>
    <x v="73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06"/>
    <n v="60.29"/>
    <x v="0"/>
    <x v="1"/>
    <x v="73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06"/>
    <n v="25.31"/>
    <x v="0"/>
    <x v="1"/>
    <x v="73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3"/>
    <s v="GBP"/>
    <n v="1441995595"/>
    <n v="1439835595"/>
    <b v="0"/>
    <n v="42"/>
    <b v="1"/>
    <s v="theater/plays"/>
    <n v="101"/>
    <n v="35.950000000000003"/>
    <x v="0"/>
    <x v="1"/>
    <x v="74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05"/>
    <n v="136"/>
    <x v="0"/>
    <x v="1"/>
    <x v="741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3"/>
    <s v="GBP"/>
    <n v="1469359728"/>
    <n v="1466767728"/>
    <b v="0"/>
    <n v="38"/>
    <b v="1"/>
    <s v="theater/plays"/>
    <n v="108"/>
    <n v="70.760000000000005"/>
    <x v="0"/>
    <x v="1"/>
    <x v="74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00"/>
    <n v="125"/>
    <x v="0"/>
    <x v="1"/>
    <x v="74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04"/>
    <n v="66.510000000000005"/>
    <x v="0"/>
    <x v="1"/>
    <x v="74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02"/>
    <n v="105"/>
    <x v="0"/>
    <x v="1"/>
    <x v="74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04"/>
    <n v="145"/>
    <x v="0"/>
    <x v="1"/>
    <x v="74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3"/>
    <s v="GBP"/>
    <n v="1462914000"/>
    <n v="1460914253"/>
    <b v="0"/>
    <n v="15"/>
    <b v="1"/>
    <s v="theater/plays"/>
    <n v="180"/>
    <n v="12"/>
    <x v="0"/>
    <x v="1"/>
    <x v="74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06"/>
    <n v="96.67"/>
    <x v="0"/>
    <x v="1"/>
    <x v="74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01"/>
    <n v="60.33"/>
    <x v="0"/>
    <x v="1"/>
    <x v="749"/>
    <d v="2014-07-02T14:54:06"/>
  </r>
  <r>
    <n v="3511"/>
    <s v="Silent Planet"/>
    <s v="The world premiere of the first full-length play by Eve Leigh, at the intimate Finborough Theatre in London."/>
    <n v="1500"/>
    <n v="1518"/>
    <x v="1"/>
    <x v="3"/>
    <s v="GBP"/>
    <n v="1415385000"/>
    <n v="1413406695"/>
    <b v="0"/>
    <n v="19"/>
    <b v="1"/>
    <s v="theater/plays"/>
    <n v="101"/>
    <n v="79.89"/>
    <x v="0"/>
    <x v="1"/>
    <x v="75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3"/>
    <s v="GBP"/>
    <n v="1429789992"/>
    <n v="1424609592"/>
    <b v="0"/>
    <n v="17"/>
    <b v="1"/>
    <s v="theater/plays"/>
    <n v="100"/>
    <n v="58.82"/>
    <x v="0"/>
    <x v="1"/>
    <x v="75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18"/>
    <n v="75.34"/>
    <x v="0"/>
    <x v="1"/>
    <x v="75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10"/>
    <n v="55"/>
    <x v="0"/>
    <x v="1"/>
    <x v="75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03"/>
    <n v="66.959999999999994"/>
    <x v="0"/>
    <x v="1"/>
    <x v="75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00"/>
    <n v="227.27"/>
    <x v="0"/>
    <x v="1"/>
    <x v="7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3"/>
    <s v="GBP"/>
    <n v="1404471600"/>
    <n v="1401910634"/>
    <b v="0"/>
    <n v="13"/>
    <b v="1"/>
    <s v="theater/plays"/>
    <n v="100"/>
    <n v="307.69"/>
    <x v="0"/>
    <x v="1"/>
    <x v="75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10"/>
    <n v="50.02"/>
    <x v="0"/>
    <x v="1"/>
    <x v="757"/>
    <d v="2014-10-02T14:21:00"/>
  </r>
  <r>
    <n v="3519"/>
    <s v="Bookstory"/>
    <s v="Bookstory is a tiny puppet musical with some very big ideas that tells the story of the story in the digital age"/>
    <n v="2000"/>
    <n v="2027"/>
    <x v="1"/>
    <x v="3"/>
    <s v="GBP"/>
    <n v="1425478950"/>
    <n v="1422886950"/>
    <b v="0"/>
    <n v="28"/>
    <b v="1"/>
    <s v="theater/plays"/>
    <n v="101"/>
    <n v="72.39"/>
    <x v="0"/>
    <x v="1"/>
    <x v="758"/>
    <d v="2015-03-04T14:22:30"/>
  </r>
  <r>
    <n v="3520"/>
    <s v="Protocols"/>
    <s v="Help us to bring &quot;Protocols&quot; at the 2015 Camden Fringe. The most controversial play of the year."/>
    <n v="2000"/>
    <n v="2015"/>
    <x v="1"/>
    <x v="3"/>
    <s v="GBP"/>
    <n v="1441547220"/>
    <n v="1439322412"/>
    <b v="0"/>
    <n v="21"/>
    <b v="1"/>
    <s v="theater/plays"/>
    <n v="101"/>
    <n v="95.95"/>
    <x v="0"/>
    <x v="1"/>
    <x v="75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69"/>
    <n v="45.62"/>
    <x v="0"/>
    <x v="1"/>
    <x v="76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3"/>
    <s v="GBP"/>
    <n v="1442311560"/>
    <n v="1439924246"/>
    <b v="0"/>
    <n v="34"/>
    <b v="1"/>
    <s v="theater/plays"/>
    <n v="100"/>
    <n v="41.03"/>
    <x v="0"/>
    <x v="1"/>
    <x v="76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3"/>
    <s v="GBP"/>
    <n v="1474844400"/>
    <n v="1469871148"/>
    <b v="0"/>
    <n v="80"/>
    <b v="1"/>
    <s v="theater/plays"/>
    <n v="114"/>
    <n v="56.83"/>
    <x v="0"/>
    <x v="1"/>
    <x v="76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02"/>
    <n v="137.24"/>
    <x v="0"/>
    <x v="1"/>
    <x v="76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06"/>
    <n v="75.709999999999994"/>
    <x v="0"/>
    <x v="1"/>
    <x v="76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02"/>
    <n v="99"/>
    <x v="0"/>
    <x v="1"/>
    <x v="76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17"/>
    <n v="81.569999999999993"/>
    <x v="0"/>
    <x v="1"/>
    <x v="76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3"/>
    <s v="GBP"/>
    <n v="1484740918"/>
    <n v="1483012918"/>
    <b v="0"/>
    <n v="37"/>
    <b v="1"/>
    <s v="theater/plays"/>
    <n v="101"/>
    <n v="45.11"/>
    <x v="0"/>
    <x v="1"/>
    <x v="76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32"/>
    <n v="36.67"/>
    <x v="0"/>
    <x v="1"/>
    <x v="76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3"/>
    <s v="GBP"/>
    <n v="1460318400"/>
    <n v="1457881057"/>
    <b v="0"/>
    <n v="22"/>
    <b v="1"/>
    <s v="theater/plays"/>
    <n v="100"/>
    <n v="125"/>
    <x v="0"/>
    <x v="1"/>
    <x v="769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28"/>
    <n v="49.23"/>
    <x v="0"/>
    <x v="1"/>
    <x v="77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19"/>
    <n v="42.3"/>
    <x v="0"/>
    <x v="1"/>
    <x v="77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26"/>
    <n v="78.88"/>
    <x v="0"/>
    <x v="1"/>
    <x v="772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56"/>
    <n v="38.28"/>
    <x v="0"/>
    <x v="1"/>
    <x v="773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3"/>
    <s v="GBP"/>
    <n v="1443808800"/>
    <n v="1441120910"/>
    <b v="0"/>
    <n v="46"/>
    <b v="1"/>
    <s v="theater/plays"/>
    <n v="103"/>
    <n v="44.85"/>
    <x v="0"/>
    <x v="1"/>
    <x v="77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3"/>
    <s v="GBP"/>
    <n v="1450612740"/>
    <n v="1448040425"/>
    <b v="0"/>
    <n v="17"/>
    <b v="1"/>
    <s v="theater/plays"/>
    <n v="153"/>
    <n v="13.53"/>
    <x v="0"/>
    <x v="1"/>
    <x v="77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5"/>
    <s v="CAD"/>
    <n v="1416211140"/>
    <n v="1413016216"/>
    <b v="0"/>
    <n v="28"/>
    <b v="1"/>
    <s v="theater/plays"/>
    <n v="180"/>
    <n v="43.5"/>
    <x v="0"/>
    <x v="1"/>
    <x v="77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3"/>
    <s v="GBP"/>
    <n v="1471428340"/>
    <n v="1469009140"/>
    <b v="0"/>
    <n v="83"/>
    <b v="1"/>
    <s v="theater/plays"/>
    <n v="128"/>
    <n v="30.95"/>
    <x v="0"/>
    <x v="1"/>
    <x v="777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20"/>
    <n v="55.23"/>
    <x v="0"/>
    <x v="1"/>
    <x v="77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3"/>
    <s v="GBP"/>
    <n v="1466899491"/>
    <n v="1464307491"/>
    <b v="0"/>
    <n v="8"/>
    <b v="1"/>
    <s v="theater/plays"/>
    <n v="123"/>
    <n v="46.13"/>
    <x v="0"/>
    <x v="1"/>
    <x v="77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3"/>
    <s v="GBP"/>
    <n v="1441042275"/>
    <n v="1438882275"/>
    <b v="0"/>
    <n v="32"/>
    <b v="1"/>
    <s v="theater/plays"/>
    <n v="105"/>
    <n v="39.380000000000003"/>
    <x v="0"/>
    <x v="1"/>
    <x v="780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02"/>
    <n v="66.150000000000006"/>
    <x v="0"/>
    <x v="1"/>
    <x v="78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4"/>
    <s v="EUR"/>
    <n v="1435255659"/>
    <n v="1432663659"/>
    <b v="0"/>
    <n v="29"/>
    <b v="1"/>
    <s v="theater/plays"/>
    <n v="105"/>
    <n v="54.14"/>
    <x v="0"/>
    <x v="1"/>
    <x v="782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00"/>
    <n v="104.17"/>
    <x v="0"/>
    <x v="1"/>
    <x v="78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00"/>
    <n v="31.38"/>
    <x v="0"/>
    <x v="1"/>
    <x v="78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02"/>
    <n v="59.21"/>
    <x v="0"/>
    <x v="1"/>
    <x v="78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14"/>
    <n v="119.18"/>
    <x v="0"/>
    <x v="1"/>
    <x v="78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02"/>
    <n v="164.62"/>
    <x v="0"/>
    <x v="1"/>
    <x v="78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3"/>
    <s v="GBP"/>
    <n v="1441358873"/>
    <n v="1438939673"/>
    <b v="0"/>
    <n v="42"/>
    <b v="1"/>
    <s v="theater/plays"/>
    <n v="102"/>
    <n v="24.29"/>
    <x v="0"/>
    <x v="1"/>
    <x v="78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3"/>
    <s v="GBP"/>
    <n v="1462224398"/>
    <n v="1459632398"/>
    <b v="0"/>
    <n v="64"/>
    <b v="1"/>
    <s v="theater/plays"/>
    <n v="105"/>
    <n v="40.94"/>
    <x v="0"/>
    <x v="1"/>
    <x v="78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02"/>
    <n v="61.1"/>
    <x v="0"/>
    <x v="1"/>
    <x v="79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3"/>
    <s v="GBP"/>
    <n v="1403964324"/>
    <n v="1401372324"/>
    <b v="0"/>
    <n v="20"/>
    <b v="1"/>
    <s v="theater/plays"/>
    <n v="100"/>
    <n v="38.65"/>
    <x v="0"/>
    <x v="1"/>
    <x v="79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06"/>
    <n v="56.2"/>
    <x v="0"/>
    <x v="1"/>
    <x v="79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13"/>
    <n v="107"/>
    <x v="0"/>
    <x v="1"/>
    <x v="79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9"/>
    <s v="EUR"/>
    <n v="1479382594"/>
    <n v="1476786994"/>
    <b v="0"/>
    <n v="14"/>
    <b v="1"/>
    <s v="theater/plays"/>
    <n v="100"/>
    <n v="171.43"/>
    <x v="0"/>
    <x v="1"/>
    <x v="7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3"/>
    <s v="GBP"/>
    <n v="1408289724"/>
    <n v="1403105724"/>
    <b v="0"/>
    <n v="20"/>
    <b v="1"/>
    <s v="theater/plays"/>
    <n v="100"/>
    <n v="110.5"/>
    <x v="0"/>
    <x v="1"/>
    <x v="79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00"/>
    <n v="179.28"/>
    <x v="0"/>
    <x v="1"/>
    <x v="79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3"/>
    <s v="GBP"/>
    <n v="1435352400"/>
    <n v="1431718575"/>
    <b v="0"/>
    <n v="22"/>
    <b v="1"/>
    <s v="theater/plays"/>
    <n v="144"/>
    <n v="22.91"/>
    <x v="0"/>
    <x v="1"/>
    <x v="79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10"/>
    <s v="AUD"/>
    <n v="1438333080"/>
    <n v="1436408308"/>
    <b v="0"/>
    <n v="24"/>
    <b v="1"/>
    <s v="theater/plays"/>
    <n v="104"/>
    <n v="43.13"/>
    <x v="0"/>
    <x v="1"/>
    <x v="79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5"/>
    <s v="CAD"/>
    <n v="1432694700"/>
    <n v="1429651266"/>
    <b v="0"/>
    <n v="74"/>
    <b v="1"/>
    <s v="theater/plays"/>
    <n v="108"/>
    <n v="46.89"/>
    <x v="0"/>
    <x v="1"/>
    <x v="79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02"/>
    <n v="47.41"/>
    <x v="0"/>
    <x v="1"/>
    <x v="80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3"/>
    <s v="GBP"/>
    <n v="1457906400"/>
    <n v="1457115427"/>
    <b v="0"/>
    <n v="31"/>
    <b v="1"/>
    <s v="theater/plays"/>
    <n v="149"/>
    <n v="15.13"/>
    <x v="0"/>
    <x v="1"/>
    <x v="80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3"/>
    <s v="GBP"/>
    <n v="1470078000"/>
    <n v="1467648456"/>
    <b v="0"/>
    <n v="25"/>
    <b v="1"/>
    <s v="theater/plays"/>
    <n v="105"/>
    <n v="21.1"/>
    <x v="0"/>
    <x v="1"/>
    <x v="802"/>
    <d v="2016-08-01T19:00:00"/>
  </r>
  <r>
    <n v="3564"/>
    <s v="The Pillowman Aberdeen"/>
    <s v="Multi Award-Winng play THE PILLOWMAN coming to the Arts Centre Theatre, Aberdeen"/>
    <n v="1000"/>
    <n v="1005"/>
    <x v="1"/>
    <x v="3"/>
    <s v="GBP"/>
    <n v="1444060800"/>
    <n v="1440082649"/>
    <b v="0"/>
    <n v="17"/>
    <b v="1"/>
    <s v="theater/plays"/>
    <n v="101"/>
    <n v="59.12"/>
    <x v="0"/>
    <x v="1"/>
    <x v="80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31"/>
    <n v="97.92"/>
    <x v="0"/>
    <x v="1"/>
    <x v="80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3"/>
    <s v="GBP"/>
    <n v="1422015083"/>
    <n v="1419423083"/>
    <b v="0"/>
    <n v="38"/>
    <b v="1"/>
    <s v="theater/plays"/>
    <n v="105"/>
    <n v="55.13"/>
    <x v="0"/>
    <x v="1"/>
    <x v="80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3"/>
    <s v="GBP"/>
    <n v="1433964444"/>
    <n v="1431372444"/>
    <b v="0"/>
    <n v="41"/>
    <b v="1"/>
    <s v="theater/plays"/>
    <n v="109"/>
    <n v="26.54"/>
    <x v="0"/>
    <x v="1"/>
    <x v="80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11"/>
    <n v="58.42"/>
    <x v="0"/>
    <x v="1"/>
    <x v="80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00"/>
    <n v="122.54"/>
    <x v="0"/>
    <x v="1"/>
    <x v="808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14"/>
    <n v="87.96"/>
    <x v="0"/>
    <x v="1"/>
    <x v="80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3"/>
    <s v="GBP"/>
    <n v="1414701413"/>
    <n v="1412109413"/>
    <b v="0"/>
    <n v="25"/>
    <b v="1"/>
    <s v="theater/plays"/>
    <n v="122"/>
    <n v="73.239999999999995"/>
    <x v="0"/>
    <x v="1"/>
    <x v="810"/>
    <d v="2014-10-30T20:36:53"/>
  </r>
  <r>
    <n v="3572"/>
    <s v="Monster"/>
    <s v="A darkly comic one woman show by Abram Rooney as part of The Camden Fringe 2015."/>
    <n v="500"/>
    <n v="500"/>
    <x v="1"/>
    <x v="3"/>
    <s v="GBP"/>
    <n v="1434894082"/>
    <n v="1432302082"/>
    <b v="0"/>
    <n v="9"/>
    <b v="1"/>
    <s v="theater/plays"/>
    <n v="100"/>
    <n v="55.56"/>
    <x v="0"/>
    <x v="1"/>
    <x v="811"/>
    <d v="2015-06-21T13:41:22"/>
  </r>
  <r>
    <n v="3573"/>
    <s v="Licensed To Ill"/>
    <s v="London based theatre makers collaborating to create a new show about the history of HipHop."/>
    <n v="3000"/>
    <n v="3084"/>
    <x v="1"/>
    <x v="3"/>
    <s v="GBP"/>
    <n v="1415440846"/>
    <n v="1412845246"/>
    <b v="0"/>
    <n v="78"/>
    <b v="1"/>
    <s v="theater/plays"/>
    <n v="103"/>
    <n v="39.54"/>
    <x v="0"/>
    <x v="1"/>
    <x v="81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06"/>
    <n v="136.78"/>
    <x v="0"/>
    <x v="1"/>
    <x v="81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01"/>
    <n v="99.34"/>
    <x v="0"/>
    <x v="1"/>
    <x v="81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00"/>
    <n v="20"/>
    <x v="0"/>
    <x v="1"/>
    <x v="81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30"/>
    <n v="28.89"/>
    <x v="0"/>
    <x v="1"/>
    <x v="816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3"/>
    <s v="GBP"/>
    <n v="1462037777"/>
    <n v="1459445777"/>
    <b v="0"/>
    <n v="37"/>
    <b v="1"/>
    <s v="theater/plays"/>
    <n v="100"/>
    <n v="40.549999999999997"/>
    <x v="0"/>
    <x v="1"/>
    <x v="8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3"/>
    <s v="GBP"/>
    <n v="1459444656"/>
    <n v="1456856256"/>
    <b v="0"/>
    <n v="14"/>
    <b v="1"/>
    <s v="theater/plays"/>
    <n v="100"/>
    <n v="35.71"/>
    <x v="0"/>
    <x v="1"/>
    <x v="818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14"/>
    <n v="37.96"/>
    <x v="0"/>
    <x v="1"/>
    <x v="81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3"/>
    <s v="GBP"/>
    <n v="1406719110"/>
    <n v="1405509510"/>
    <b v="0"/>
    <n v="45"/>
    <b v="1"/>
    <s v="theater/plays"/>
    <n v="100"/>
    <n v="33.33"/>
    <x v="0"/>
    <x v="1"/>
    <x v="820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87"/>
    <n v="58.57"/>
    <x v="0"/>
    <x v="1"/>
    <x v="82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09"/>
    <n v="135.63"/>
    <x v="0"/>
    <x v="1"/>
    <x v="82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3"/>
    <s v="GBP"/>
    <n v="1436772944"/>
    <n v="1434180944"/>
    <b v="0"/>
    <n v="112"/>
    <b v="1"/>
    <s v="theater/plays"/>
    <n v="116"/>
    <n v="30.94"/>
    <x v="0"/>
    <x v="1"/>
    <x v="82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19"/>
    <n v="176.09"/>
    <x v="0"/>
    <x v="1"/>
    <x v="824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09"/>
    <n v="151.97999999999999"/>
    <x v="0"/>
    <x v="1"/>
    <x v="82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3"/>
    <s v="GBP"/>
    <n v="1467054000"/>
    <n v="1463144254"/>
    <b v="0"/>
    <n v="28"/>
    <b v="1"/>
    <s v="theater/plays"/>
    <n v="127"/>
    <n v="22.61"/>
    <x v="0"/>
    <x v="1"/>
    <x v="82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3"/>
    <s v="GBP"/>
    <n v="1430348400"/>
    <n v="1428436410"/>
    <b v="0"/>
    <n v="11"/>
    <b v="1"/>
    <s v="theater/plays"/>
    <n v="101"/>
    <n v="18.27"/>
    <x v="0"/>
    <x v="1"/>
    <x v="82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28"/>
    <n v="82.26"/>
    <x v="0"/>
    <x v="1"/>
    <x v="82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3"/>
    <s v="GBP"/>
    <n v="1413792034"/>
    <n v="1411200034"/>
    <b v="0"/>
    <n v="73"/>
    <b v="1"/>
    <s v="theater/plays"/>
    <n v="100"/>
    <n v="68.53"/>
    <x v="0"/>
    <x v="1"/>
    <x v="82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75"/>
    <n v="68.06"/>
    <x v="0"/>
    <x v="1"/>
    <x v="83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27"/>
    <n v="72.709999999999994"/>
    <x v="0"/>
    <x v="1"/>
    <x v="83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11"/>
    <n v="77.19"/>
    <x v="0"/>
    <x v="1"/>
    <x v="83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26"/>
    <n v="55.97"/>
    <x v="0"/>
    <x v="1"/>
    <x v="833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19"/>
    <n v="49.69"/>
    <x v="0"/>
    <x v="1"/>
    <x v="83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5"/>
    <s v="CAD"/>
    <n v="1409072982"/>
    <n v="1407258582"/>
    <b v="0"/>
    <n v="15"/>
    <b v="1"/>
    <s v="theater/plays"/>
    <n v="108"/>
    <n v="79"/>
    <x v="0"/>
    <x v="1"/>
    <x v="83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03"/>
    <n v="77.73"/>
    <x v="0"/>
    <x v="1"/>
    <x v="836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10"/>
    <n v="40.78"/>
    <x v="0"/>
    <x v="1"/>
    <x v="837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02"/>
    <n v="59.41"/>
    <x v="0"/>
    <x v="1"/>
    <x v="838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30"/>
    <n v="3.25"/>
    <x v="0"/>
    <x v="1"/>
    <x v="83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3"/>
    <s v="GBP"/>
    <n v="1421452682"/>
    <n v="1418860682"/>
    <b v="0"/>
    <n v="53"/>
    <b v="1"/>
    <s v="theater/plays"/>
    <n v="104"/>
    <n v="39.380000000000003"/>
    <x v="0"/>
    <x v="1"/>
    <x v="84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00"/>
    <n v="81.67"/>
    <x v="0"/>
    <x v="1"/>
    <x v="84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71"/>
    <n v="44.91"/>
    <x v="0"/>
    <x v="1"/>
    <x v="84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13"/>
    <n v="49.06"/>
    <x v="0"/>
    <x v="1"/>
    <x v="84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3"/>
    <s v="GBP"/>
    <n v="1455390126"/>
    <n v="1452798126"/>
    <b v="0"/>
    <n v="15"/>
    <b v="1"/>
    <s v="theater/plays"/>
    <n v="184"/>
    <n v="30.67"/>
    <x v="0"/>
    <x v="1"/>
    <x v="84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3"/>
    <s v="GBP"/>
    <n v="1471185057"/>
    <n v="1468593057"/>
    <b v="0"/>
    <n v="64"/>
    <b v="1"/>
    <s v="theater/plays"/>
    <n v="130"/>
    <n v="61.06"/>
    <x v="0"/>
    <x v="1"/>
    <x v="845"/>
    <d v="2016-08-14T14:30:57"/>
  </r>
  <r>
    <n v="3607"/>
    <s v="E15 at The Pleasance and CPT"/>
    <s v="'E15' is a verbatim project that looks at the story of the Focus E15 Campaign"/>
    <n v="550"/>
    <n v="580"/>
    <x v="1"/>
    <x v="3"/>
    <s v="GBP"/>
    <n v="1450137600"/>
    <n v="1448924882"/>
    <b v="0"/>
    <n v="20"/>
    <b v="1"/>
    <s v="theater/plays"/>
    <n v="105"/>
    <n v="29"/>
    <x v="0"/>
    <x v="1"/>
    <x v="846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3"/>
    <s v="GBP"/>
    <n v="1466172000"/>
    <n v="1463418090"/>
    <b v="0"/>
    <n v="27"/>
    <b v="1"/>
    <s v="theater/plays"/>
    <n v="100"/>
    <n v="29.63"/>
    <x v="0"/>
    <x v="1"/>
    <x v="84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3"/>
    <s v="GBP"/>
    <n v="1459378085"/>
    <n v="1456789685"/>
    <b v="0"/>
    <n v="21"/>
    <b v="1"/>
    <s v="theater/plays"/>
    <n v="153"/>
    <n v="143.1"/>
    <x v="0"/>
    <x v="1"/>
    <x v="84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3"/>
    <s v="GBP"/>
    <n v="1439806936"/>
    <n v="1437214936"/>
    <b v="0"/>
    <n v="31"/>
    <b v="1"/>
    <s v="theater/plays"/>
    <n v="162"/>
    <n v="52.35"/>
    <x v="0"/>
    <x v="1"/>
    <x v="84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3"/>
    <s v="GBP"/>
    <n v="1428483201"/>
    <n v="1425891201"/>
    <b v="0"/>
    <n v="51"/>
    <b v="1"/>
    <s v="theater/plays"/>
    <n v="136"/>
    <n v="66.67"/>
    <x v="0"/>
    <x v="1"/>
    <x v="85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5"/>
    <s v="CAD"/>
    <n v="1402334811"/>
    <n v="1401470811"/>
    <b v="0"/>
    <n v="57"/>
    <b v="1"/>
    <s v="theater/plays"/>
    <n v="144"/>
    <n v="126.67"/>
    <x v="0"/>
    <x v="1"/>
    <x v="851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00"/>
    <n v="62.5"/>
    <x v="0"/>
    <x v="1"/>
    <x v="85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01"/>
    <n v="35.49"/>
    <x v="0"/>
    <x v="1"/>
    <x v="85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3"/>
    <s v="GBP"/>
    <n v="1449756896"/>
    <n v="1447164896"/>
    <b v="0"/>
    <n v="72"/>
    <b v="1"/>
    <s v="theater/plays"/>
    <n v="107"/>
    <n v="37.08"/>
    <x v="0"/>
    <x v="1"/>
    <x v="85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3"/>
    <s v="GBP"/>
    <n v="1426801664"/>
    <n v="1424213264"/>
    <b v="0"/>
    <n v="45"/>
    <b v="1"/>
    <s v="theater/plays"/>
    <n v="125"/>
    <n v="69.33"/>
    <x v="0"/>
    <x v="1"/>
    <x v="85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3"/>
    <s v="GBP"/>
    <n v="1488240000"/>
    <n v="1486996729"/>
    <b v="0"/>
    <n v="51"/>
    <b v="1"/>
    <s v="theater/plays"/>
    <n v="119"/>
    <n v="17.25"/>
    <x v="0"/>
    <x v="1"/>
    <x v="85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3"/>
    <s v="GBP"/>
    <n v="1433343850"/>
    <n v="1430751850"/>
    <b v="0"/>
    <n v="56"/>
    <b v="1"/>
    <s v="theater/plays"/>
    <n v="101"/>
    <n v="36.07"/>
    <x v="0"/>
    <x v="1"/>
    <x v="85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13"/>
    <n v="66.47"/>
    <x v="0"/>
    <x v="1"/>
    <x v="85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05"/>
    <n v="56.07"/>
    <x v="0"/>
    <x v="1"/>
    <x v="859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10"/>
    <n v="47.03"/>
    <x v="0"/>
    <x v="1"/>
    <x v="860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00"/>
    <n v="47.67"/>
    <x v="0"/>
    <x v="1"/>
    <x v="861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20"/>
    <n v="88.24"/>
    <x v="0"/>
    <x v="1"/>
    <x v="86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05"/>
    <n v="80.72"/>
    <x v="0"/>
    <x v="1"/>
    <x v="86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3"/>
    <s v="GBP"/>
    <n v="1435851577"/>
    <n v="1433259577"/>
    <b v="0"/>
    <n v="78"/>
    <b v="1"/>
    <s v="theater/plays"/>
    <n v="103"/>
    <n v="39.49"/>
    <x v="0"/>
    <x v="1"/>
    <x v="86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3"/>
    <s v="GBP"/>
    <n v="1408204857"/>
    <n v="1406390457"/>
    <b v="0"/>
    <n v="48"/>
    <b v="1"/>
    <s v="theater/plays"/>
    <n v="102"/>
    <n v="84.85"/>
    <x v="0"/>
    <x v="1"/>
    <x v="86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00"/>
    <n v="68.97"/>
    <x v="0"/>
    <x v="1"/>
    <x v="866"/>
    <d v="2016-05-21T03:59:00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00"/>
    <n v="550.04"/>
    <x v="0"/>
    <x v="1"/>
    <x v="86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5"/>
    <s v="CAD"/>
    <n v="1402938394"/>
    <n v="1400691994"/>
    <b v="0"/>
    <n v="8"/>
    <b v="1"/>
    <s v="theater/plays"/>
    <n v="104"/>
    <n v="97.5"/>
    <x v="0"/>
    <x v="1"/>
    <x v="86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3"/>
    <s v="GBP"/>
    <n v="1454412584"/>
    <n v="1452598184"/>
    <b v="0"/>
    <n v="17"/>
    <b v="1"/>
    <s v="theater/plays"/>
    <n v="100"/>
    <n v="29.41"/>
    <x v="0"/>
    <x v="1"/>
    <x v="86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04"/>
    <n v="57.78"/>
    <x v="0"/>
    <x v="1"/>
    <x v="87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5"/>
    <s v="CAD"/>
    <n v="1472097540"/>
    <n v="1471188502"/>
    <b v="0"/>
    <n v="17"/>
    <b v="1"/>
    <s v="theater/plays"/>
    <n v="251"/>
    <n v="44.24"/>
    <x v="0"/>
    <x v="1"/>
    <x v="871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3"/>
    <s v="GBP"/>
    <n v="1438764207"/>
    <n v="1436172207"/>
    <b v="0"/>
    <n v="33"/>
    <b v="1"/>
    <s v="theater/plays"/>
    <n v="101"/>
    <n v="60.91"/>
    <x v="0"/>
    <x v="1"/>
    <x v="87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3"/>
    <s v="GBP"/>
    <n v="1459702800"/>
    <n v="1457690386"/>
    <b v="0"/>
    <n v="38"/>
    <b v="1"/>
    <s v="theater/plays"/>
    <n v="174"/>
    <n v="68.84"/>
    <x v="0"/>
    <x v="1"/>
    <x v="87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16"/>
    <n v="73.58"/>
    <x v="0"/>
    <x v="1"/>
    <x v="87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0"/>
    <x v="1"/>
    <x v="87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8"/>
    <s v="DKK"/>
    <n v="1464817320"/>
    <n v="1462806419"/>
    <b v="0"/>
    <n v="20"/>
    <b v="1"/>
    <s v="theater/plays"/>
    <n v="111"/>
    <n v="110.75"/>
    <x v="0"/>
    <x v="1"/>
    <x v="876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01"/>
    <n v="75.5"/>
    <x v="0"/>
    <x v="1"/>
    <x v="87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02"/>
    <n v="235.46"/>
    <x v="0"/>
    <x v="1"/>
    <x v="87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3"/>
    <s v="GBP"/>
    <n v="1419368925"/>
    <n v="1417208925"/>
    <b v="0"/>
    <n v="22"/>
    <b v="1"/>
    <s v="theater/plays"/>
    <n v="100"/>
    <n v="11.36"/>
    <x v="0"/>
    <x v="1"/>
    <x v="87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11"/>
    <n v="92.5"/>
    <x v="0"/>
    <x v="1"/>
    <x v="88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5"/>
    <s v="CAD"/>
    <n v="1427775414"/>
    <n v="1425187014"/>
    <b v="0"/>
    <n v="40"/>
    <b v="1"/>
    <s v="theater/plays"/>
    <n v="101"/>
    <n v="202.85"/>
    <x v="0"/>
    <x v="1"/>
    <x v="88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3"/>
    <s v="GBP"/>
    <n v="1482321030"/>
    <n v="1477133430"/>
    <b v="0"/>
    <n v="9"/>
    <b v="1"/>
    <s v="theater/plays"/>
    <n v="104"/>
    <n v="26"/>
    <x v="0"/>
    <x v="1"/>
    <x v="88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09"/>
    <n v="46.05"/>
    <x v="0"/>
    <x v="1"/>
    <x v="88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8"/>
    <s v="EUR"/>
    <n v="1446062040"/>
    <n v="1445109822"/>
    <b v="0"/>
    <n v="14"/>
    <b v="1"/>
    <s v="theater/plays"/>
    <n v="115"/>
    <n v="51"/>
    <x v="0"/>
    <x v="1"/>
    <x v="884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00"/>
    <n v="31.58"/>
    <x v="0"/>
    <x v="1"/>
    <x v="88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3"/>
    <s v="GBP"/>
    <n v="1437261419"/>
    <n v="1434669419"/>
    <b v="0"/>
    <n v="58"/>
    <b v="1"/>
    <s v="theater/plays"/>
    <n v="103"/>
    <n v="53.36"/>
    <x v="0"/>
    <x v="1"/>
    <x v="88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04"/>
    <n v="36.96"/>
    <x v="0"/>
    <x v="1"/>
    <x v="88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3"/>
    <s v="GBP"/>
    <n v="1434039137"/>
    <n v="1431447137"/>
    <b v="0"/>
    <n v="17"/>
    <b v="1"/>
    <s v="theater/plays"/>
    <n v="138"/>
    <n v="81.290000000000006"/>
    <x v="0"/>
    <x v="1"/>
    <x v="88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3"/>
    <s v="GBP"/>
    <n v="1433113200"/>
    <n v="1431951611"/>
    <b v="0"/>
    <n v="12"/>
    <b v="1"/>
    <s v="theater/plays"/>
    <n v="110"/>
    <n v="20.079999999999998"/>
    <x v="0"/>
    <x v="1"/>
    <x v="88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01"/>
    <n v="88.25"/>
    <x v="0"/>
    <x v="1"/>
    <x v="89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3"/>
    <s v="GBP"/>
    <n v="1411771384"/>
    <n v="1409179384"/>
    <b v="0"/>
    <n v="57"/>
    <b v="1"/>
    <s v="theater/plays"/>
    <n v="102"/>
    <n v="53.44"/>
    <x v="0"/>
    <x v="1"/>
    <x v="891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3"/>
    <s v="GBP"/>
    <n v="1415191920"/>
    <n v="1412233497"/>
    <b v="0"/>
    <n v="114"/>
    <b v="1"/>
    <s v="theater/plays"/>
    <n v="114"/>
    <n v="39.869999999999997"/>
    <x v="0"/>
    <x v="1"/>
    <x v="89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4"/>
    <s v="EUR"/>
    <n v="1472936229"/>
    <n v="1467752229"/>
    <b v="0"/>
    <n v="31"/>
    <b v="1"/>
    <s v="theater/plays"/>
    <n v="100"/>
    <n v="145.16"/>
    <x v="0"/>
    <x v="1"/>
    <x v="89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3"/>
    <s v="GBP"/>
    <n v="1463353200"/>
    <n v="1462285182"/>
    <b v="0"/>
    <n v="3"/>
    <b v="1"/>
    <s v="theater/plays"/>
    <n v="140"/>
    <n v="23.33"/>
    <x v="0"/>
    <x v="1"/>
    <x v="89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29"/>
    <n v="64.38"/>
    <x v="0"/>
    <x v="1"/>
    <x v="895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03"/>
    <n v="62.05"/>
    <x v="0"/>
    <x v="1"/>
    <x v="896"/>
    <d v="2014-07-03T03:59:00"/>
  </r>
  <r>
    <n v="3678"/>
    <s v="Some big Some bang"/>
    <s v="The Ugly Collective takes Some big Some bang to the Underbelly Venues at the Edinburgh Fringe!"/>
    <n v="2000"/>
    <n v="2050"/>
    <x v="1"/>
    <x v="3"/>
    <s v="GBP"/>
    <n v="1433076298"/>
    <n v="1430052298"/>
    <b v="0"/>
    <n v="31"/>
    <b v="1"/>
    <s v="theater/plays"/>
    <n v="103"/>
    <n v="66.13"/>
    <x v="0"/>
    <x v="1"/>
    <x v="89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10"/>
    <n v="73.400000000000006"/>
    <x v="0"/>
    <x v="1"/>
    <x v="89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13"/>
    <n v="99.5"/>
    <x v="0"/>
    <x v="1"/>
    <x v="89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12"/>
    <n v="62.17"/>
    <x v="0"/>
    <x v="1"/>
    <x v="90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39"/>
    <n v="62.33"/>
    <x v="0"/>
    <x v="1"/>
    <x v="901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11"/>
    <n v="58.79"/>
    <x v="0"/>
    <x v="1"/>
    <x v="90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39"/>
    <n v="45.35"/>
    <x v="0"/>
    <x v="1"/>
    <x v="90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06"/>
    <n v="41.94"/>
    <x v="0"/>
    <x v="1"/>
    <x v="90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01"/>
    <n v="59.17"/>
    <x v="0"/>
    <x v="1"/>
    <x v="90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00"/>
    <n v="200.49"/>
    <x v="0"/>
    <x v="1"/>
    <x v="90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3"/>
    <s v="GBP"/>
    <n v="1407524004"/>
    <n v="1404932004"/>
    <b v="0"/>
    <n v="39"/>
    <b v="1"/>
    <s v="theater/plays"/>
    <n v="109"/>
    <n v="83.97"/>
    <x v="0"/>
    <x v="1"/>
    <x v="90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18"/>
    <n v="57.26"/>
    <x v="0"/>
    <x v="1"/>
    <x v="908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20"/>
    <n v="58.06"/>
    <x v="0"/>
    <x v="1"/>
    <x v="909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28"/>
    <n v="186.8"/>
    <x v="0"/>
    <x v="1"/>
    <x v="910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26"/>
    <n v="74.12"/>
    <x v="0"/>
    <x v="1"/>
    <x v="91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3"/>
    <s v="GBP"/>
    <n v="1448922600"/>
    <n v="1446352529"/>
    <b v="0"/>
    <n v="14"/>
    <b v="1"/>
    <s v="theater/plays"/>
    <n v="129"/>
    <n v="30.71"/>
    <x v="0"/>
    <x v="1"/>
    <x v="91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07"/>
    <n v="62.67"/>
    <x v="0"/>
    <x v="1"/>
    <x v="91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00"/>
    <n v="121.36"/>
    <x v="0"/>
    <x v="1"/>
    <x v="91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3"/>
    <s v="GBP"/>
    <n v="1423838916"/>
    <n v="1418654916"/>
    <b v="0"/>
    <n v="78"/>
    <b v="1"/>
    <s v="theater/plays"/>
    <n v="155"/>
    <n v="39.74"/>
    <x v="0"/>
    <x v="1"/>
    <x v="91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3"/>
    <s v="GBP"/>
    <n v="1462878648"/>
    <n v="1461064248"/>
    <b v="0"/>
    <n v="30"/>
    <b v="1"/>
    <s v="theater/plays"/>
    <n v="108"/>
    <n v="72"/>
    <x v="0"/>
    <x v="1"/>
    <x v="91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11"/>
    <n v="40.630000000000003"/>
    <x v="0"/>
    <x v="1"/>
    <x v="91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01"/>
    <n v="63"/>
    <x v="0"/>
    <x v="1"/>
    <x v="918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21"/>
    <n v="33.67"/>
    <x v="0"/>
    <x v="1"/>
    <x v="91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3"/>
    <s v="GBP"/>
    <n v="1433422793"/>
    <n v="1430830793"/>
    <b v="0"/>
    <n v="39"/>
    <b v="1"/>
    <s v="theater/plays"/>
    <n v="100"/>
    <n v="38.590000000000003"/>
    <x v="0"/>
    <x v="1"/>
    <x v="92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3"/>
    <s v="GBP"/>
    <n v="1468191540"/>
    <n v="1464958484"/>
    <b v="0"/>
    <n v="21"/>
    <b v="1"/>
    <s v="theater/plays"/>
    <n v="109"/>
    <n v="155.94999999999999"/>
    <x v="0"/>
    <x v="1"/>
    <x v="92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23"/>
    <n v="43.2"/>
    <x v="0"/>
    <x v="1"/>
    <x v="92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3"/>
    <s v="GBP"/>
    <n v="1464712394"/>
    <n v="1459528394"/>
    <b v="0"/>
    <n v="27"/>
    <b v="1"/>
    <s v="theater/plays"/>
    <n v="136"/>
    <n v="15.15"/>
    <x v="0"/>
    <x v="1"/>
    <x v="92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03"/>
    <n v="83.57"/>
    <x v="0"/>
    <x v="1"/>
    <x v="92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21"/>
    <n v="140"/>
    <x v="0"/>
    <x v="1"/>
    <x v="92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86"/>
    <n v="80.87"/>
    <x v="0"/>
    <x v="1"/>
    <x v="92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00"/>
    <n v="53.85"/>
    <x v="0"/>
    <x v="1"/>
    <x v="92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3"/>
    <s v="GBP"/>
    <n v="1403715546"/>
    <n v="1401123546"/>
    <b v="0"/>
    <n v="35"/>
    <b v="1"/>
    <s v="theater/plays"/>
    <n v="108"/>
    <n v="30.93"/>
    <x v="0"/>
    <x v="1"/>
    <x v="928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41"/>
    <n v="67.959999999999994"/>
    <x v="0"/>
    <x v="1"/>
    <x v="929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14"/>
    <n v="27.14"/>
    <x v="0"/>
    <x v="1"/>
    <x v="93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54"/>
    <n v="110.87"/>
    <x v="0"/>
    <x v="1"/>
    <x v="93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02"/>
    <n v="106.84"/>
    <x v="0"/>
    <x v="1"/>
    <x v="93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02"/>
    <n v="105.52"/>
    <x v="0"/>
    <x v="1"/>
    <x v="93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3"/>
    <s v="GBP"/>
    <n v="1427806320"/>
    <n v="1422834819"/>
    <b v="0"/>
    <n v="27"/>
    <b v="1"/>
    <s v="theater/plays"/>
    <n v="103"/>
    <n v="132.96"/>
    <x v="0"/>
    <x v="1"/>
    <x v="93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56"/>
    <n v="51.92"/>
    <x v="0"/>
    <x v="1"/>
    <x v="93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3"/>
    <s v="GBP"/>
    <n v="1431204449"/>
    <n v="1428526049"/>
    <b v="0"/>
    <n v="13"/>
    <b v="1"/>
    <s v="theater/plays"/>
    <n v="101"/>
    <n v="310"/>
    <x v="0"/>
    <x v="1"/>
    <x v="936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3"/>
    <s v="GBP"/>
    <n v="1425057075"/>
    <n v="1422465075"/>
    <b v="0"/>
    <n v="46"/>
    <b v="1"/>
    <s v="theater/plays"/>
    <n v="239"/>
    <n v="26.02"/>
    <x v="0"/>
    <x v="1"/>
    <x v="937"/>
    <d v="2015-02-27T17:11:15"/>
  </r>
  <r>
    <n v="3719"/>
    <s v="Corium"/>
    <s v="A new piece of physical theatre about love, regret and longing."/>
    <n v="200"/>
    <n v="420"/>
    <x v="1"/>
    <x v="3"/>
    <s v="GBP"/>
    <n v="1434994266"/>
    <n v="1432402266"/>
    <b v="0"/>
    <n v="4"/>
    <b v="1"/>
    <s v="theater/plays"/>
    <n v="210"/>
    <n v="105"/>
    <x v="0"/>
    <x v="1"/>
    <x v="938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05"/>
    <n v="86.23"/>
    <x v="0"/>
    <x v="1"/>
    <x v="93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01"/>
    <n v="114.55"/>
    <x v="0"/>
    <x v="1"/>
    <x v="94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5"/>
    <s v="CAD"/>
    <n v="1455231540"/>
    <n v="1452614847"/>
    <b v="0"/>
    <n v="35"/>
    <b v="1"/>
    <s v="theater/plays"/>
    <n v="111"/>
    <n v="47.66"/>
    <x v="0"/>
    <x v="1"/>
    <x v="941"/>
    <d v="2016-02-11T22:59:00"/>
  </r>
  <r>
    <n v="3723"/>
    <s v="Beauty and the Beast"/>
    <s v="Saltmine Theatre Company present Beauty and the Beast:"/>
    <n v="4500"/>
    <n v="4592"/>
    <x v="1"/>
    <x v="3"/>
    <s v="GBP"/>
    <n v="1417374262"/>
    <n v="1414778662"/>
    <b v="0"/>
    <n v="63"/>
    <b v="1"/>
    <s v="theater/plays"/>
    <n v="102"/>
    <n v="72.89"/>
    <x v="0"/>
    <x v="1"/>
    <x v="94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3"/>
    <s v="GBP"/>
    <n v="1462402800"/>
    <n v="1459856860"/>
    <b v="0"/>
    <n v="89"/>
    <b v="1"/>
    <s v="theater/plays"/>
    <n v="103"/>
    <n v="49.55"/>
    <x v="0"/>
    <x v="1"/>
    <x v="94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3"/>
    <s v="GBP"/>
    <n v="1455831000"/>
    <n v="1454366467"/>
    <b v="0"/>
    <n v="15"/>
    <b v="1"/>
    <s v="theater/plays"/>
    <n v="127"/>
    <n v="25.4"/>
    <x v="0"/>
    <x v="1"/>
    <x v="94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39"/>
    <n v="62.59"/>
    <x v="0"/>
    <x v="1"/>
    <x v="94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01"/>
    <n v="61.06"/>
    <x v="0"/>
    <x v="1"/>
    <x v="94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s v="theater/plays"/>
    <n v="9"/>
    <n v="60.06"/>
    <x v="0"/>
    <x v="1"/>
    <x v="94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s v="theater/plays"/>
    <n v="7"/>
    <n v="72.400000000000006"/>
    <x v="0"/>
    <x v="1"/>
    <x v="94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s v="theater/plays"/>
    <n v="10"/>
    <n v="100"/>
    <x v="0"/>
    <x v="1"/>
    <x v="94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s v="theater/plays"/>
    <n v="11"/>
    <n v="51.67"/>
    <x v="0"/>
    <x v="1"/>
    <x v="95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s v="theater/plays"/>
    <n v="15"/>
    <n v="32.75"/>
    <x v="0"/>
    <x v="1"/>
    <x v="951"/>
    <d v="2015-01-24T12:00:00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s v="theater/plays"/>
    <n v="0"/>
    <n v="0"/>
    <x v="0"/>
    <x v="1"/>
    <x v="95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s v="theater/plays"/>
    <n v="28"/>
    <n v="61"/>
    <x v="0"/>
    <x v="1"/>
    <x v="953"/>
    <d v="2015-05-25T21:38:16"/>
  </r>
  <r>
    <n v="3735"/>
    <s v="Women Beware Women"/>
    <s v="Young Actor's taking on a Jacobean tragedy. Family, betrayal, love, lust, sex and death."/>
    <n v="150"/>
    <n v="20"/>
    <x v="2"/>
    <x v="3"/>
    <s v="GBP"/>
    <n v="1432831089"/>
    <n v="1430239089"/>
    <b v="0"/>
    <n v="2"/>
    <b v="0"/>
    <s v="theater/plays"/>
    <n v="13"/>
    <n v="10"/>
    <x v="0"/>
    <x v="1"/>
    <x v="95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3"/>
    <s v="GBP"/>
    <n v="1427133600"/>
    <n v="1423847093"/>
    <b v="0"/>
    <n v="1"/>
    <b v="0"/>
    <s v="theater/plays"/>
    <n v="1"/>
    <n v="10"/>
    <x v="0"/>
    <x v="1"/>
    <x v="955"/>
    <d v="2015-03-23T18:00:00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s v="theater/plays"/>
    <n v="21"/>
    <n v="37.5"/>
    <x v="0"/>
    <x v="1"/>
    <x v="95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3"/>
    <s v="GBP"/>
    <n v="1405461600"/>
    <n v="1403562705"/>
    <b v="0"/>
    <n v="6"/>
    <b v="0"/>
    <s v="theater/plays"/>
    <n v="18"/>
    <n v="45"/>
    <x v="0"/>
    <x v="1"/>
    <x v="95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3"/>
    <s v="GBP"/>
    <n v="1468752468"/>
    <n v="1467024468"/>
    <b v="0"/>
    <n v="8"/>
    <b v="0"/>
    <s v="theater/plays"/>
    <n v="20"/>
    <n v="100.63"/>
    <x v="0"/>
    <x v="1"/>
    <x v="95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s v="theater/plays"/>
    <n v="18"/>
    <n v="25.57"/>
    <x v="0"/>
    <x v="1"/>
    <x v="95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s v="theater/plays"/>
    <n v="0"/>
    <n v="0"/>
    <x v="0"/>
    <x v="1"/>
    <x v="96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s v="theater/plays"/>
    <n v="2"/>
    <n v="25"/>
    <x v="0"/>
    <x v="1"/>
    <x v="961"/>
    <d v="2014-09-06T05:09:04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s v="theater/plays"/>
    <n v="0"/>
    <n v="0"/>
    <x v="0"/>
    <x v="1"/>
    <x v="96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s v="theater/plays"/>
    <n v="0"/>
    <n v="0"/>
    <x v="0"/>
    <x v="1"/>
    <x v="963"/>
    <d v="2014-07-05T03:59:00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s v="theater/plays"/>
    <n v="10"/>
    <n v="10"/>
    <x v="0"/>
    <x v="1"/>
    <x v="964"/>
    <d v="2014-08-10T16:45:02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s v="theater/plays"/>
    <n v="2"/>
    <n v="202"/>
    <x v="0"/>
    <x v="1"/>
    <x v="965"/>
    <d v="2016-10-08T09:20:39"/>
  </r>
  <r>
    <n v="3747"/>
    <s v="Counting Stars"/>
    <s v="The world premiere of an astonishing new play by acclaimed writer Atiha Sen Gupta."/>
    <n v="2500"/>
    <n v="25"/>
    <x v="2"/>
    <x v="3"/>
    <s v="GBP"/>
    <n v="1436137140"/>
    <n v="1433833896"/>
    <b v="0"/>
    <n v="1"/>
    <b v="0"/>
    <s v="theater/plays"/>
    <n v="1"/>
    <n v="25"/>
    <x v="0"/>
    <x v="1"/>
    <x v="966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3"/>
    <s v="GBP"/>
    <n v="1429955619"/>
    <n v="1424775219"/>
    <b v="0"/>
    <n v="24"/>
    <b v="1"/>
    <s v="theater/plays"/>
    <n v="100"/>
    <n v="41.67"/>
    <x v="0"/>
    <x v="1"/>
    <x v="96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3"/>
    <s v="GBP"/>
    <n v="1406761200"/>
    <n v="1402403907"/>
    <b v="0"/>
    <n v="38"/>
    <b v="1"/>
    <s v="theater/plays"/>
    <n v="101"/>
    <n v="53.29"/>
    <x v="0"/>
    <x v="1"/>
    <x v="96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22"/>
    <n v="70.23"/>
    <x v="0"/>
    <x v="1"/>
    <x v="96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3"/>
    <s v="GBP"/>
    <n v="1464692400"/>
    <n v="1461769373"/>
    <b v="0"/>
    <n v="19"/>
    <b v="1"/>
    <s v="theater/plays"/>
    <n v="330"/>
    <n v="43.42"/>
    <x v="0"/>
    <x v="1"/>
    <x v="97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5"/>
    <s v="CAD"/>
    <n v="1433131140"/>
    <n v="1429120908"/>
    <b v="0"/>
    <n v="11"/>
    <b v="1"/>
    <s v="theater/plays"/>
    <n v="110"/>
    <n v="199.18"/>
    <x v="0"/>
    <x v="1"/>
    <x v="97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01"/>
    <n v="78.52"/>
    <x v="0"/>
    <x v="1"/>
    <x v="97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40"/>
    <n v="61.82"/>
    <x v="0"/>
    <x v="1"/>
    <x v="973"/>
    <d v="2015-04-01T03:59:00"/>
  </r>
  <r>
    <n v="3815"/>
    <s v="The Canterbury Shakespeare Festival - first season"/>
    <s v="Come and help us make the Canterbury Shakespeare Festival a reality"/>
    <n v="1000"/>
    <n v="1000.01"/>
    <x v="1"/>
    <x v="3"/>
    <s v="GBP"/>
    <n v="1440111600"/>
    <n v="1437545657"/>
    <b v="0"/>
    <n v="20"/>
    <b v="1"/>
    <s v="theater/plays"/>
    <n v="100"/>
    <n v="50"/>
    <x v="0"/>
    <x v="1"/>
    <x v="97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19"/>
    <n v="48.34"/>
    <x v="0"/>
    <x v="1"/>
    <x v="97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07"/>
    <n v="107.25"/>
    <x v="0"/>
    <x v="1"/>
    <x v="97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28"/>
    <n v="57"/>
    <x v="0"/>
    <x v="1"/>
    <x v="97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06"/>
    <n v="40.92"/>
    <x v="0"/>
    <x v="1"/>
    <x v="978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3"/>
    <s v="GBP"/>
    <n v="1436110717"/>
    <n v="1433518717"/>
    <b v="0"/>
    <n v="20"/>
    <b v="1"/>
    <s v="theater/plays"/>
    <n v="143"/>
    <n v="21.5"/>
    <x v="0"/>
    <x v="1"/>
    <x v="97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05"/>
    <n v="79.540000000000006"/>
    <x v="0"/>
    <x v="1"/>
    <x v="98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4"/>
    <s v="EUR"/>
    <n v="1453244340"/>
    <n v="1448136417"/>
    <b v="0"/>
    <n v="76"/>
    <b v="1"/>
    <s v="theater/plays"/>
    <n v="110"/>
    <n v="72.38"/>
    <x v="0"/>
    <x v="1"/>
    <x v="981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06"/>
    <n v="64.63"/>
    <x v="0"/>
    <x v="1"/>
    <x v="98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3"/>
    <s v="GBP"/>
    <n v="1470058860"/>
    <n v="1469026903"/>
    <b v="0"/>
    <n v="7"/>
    <b v="1"/>
    <s v="theater/plays"/>
    <n v="108"/>
    <n v="38.57"/>
    <x v="0"/>
    <x v="1"/>
    <x v="98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05"/>
    <n v="107.57"/>
    <x v="0"/>
    <x v="1"/>
    <x v="98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3"/>
    <s v="GBP"/>
    <n v="1430993394"/>
    <n v="1428401394"/>
    <b v="0"/>
    <n v="26"/>
    <b v="1"/>
    <s v="theater/plays"/>
    <n v="119"/>
    <n v="27.5"/>
    <x v="0"/>
    <x v="1"/>
    <x v="98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3"/>
    <s v="GBP"/>
    <n v="1427414400"/>
    <n v="1422656201"/>
    <b v="0"/>
    <n v="65"/>
    <b v="1"/>
    <s v="theater/plays"/>
    <n v="153"/>
    <n v="70.459999999999994"/>
    <x v="0"/>
    <x v="1"/>
    <x v="98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00"/>
    <n v="178.57"/>
    <x v="0"/>
    <x v="1"/>
    <x v="9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00"/>
    <n v="62.63"/>
    <x v="0"/>
    <x v="1"/>
    <x v="988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25"/>
    <n v="75"/>
    <x v="0"/>
    <x v="1"/>
    <x v="98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06"/>
    <n v="58.9"/>
    <x v="0"/>
    <x v="1"/>
    <x v="99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05"/>
    <n v="139.56"/>
    <x v="0"/>
    <x v="1"/>
    <x v="99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5"/>
    <s v="CAD"/>
    <n v="1417460940"/>
    <n v="1416516972"/>
    <b v="0"/>
    <n v="20"/>
    <b v="1"/>
    <s v="theater/plays"/>
    <n v="117"/>
    <n v="70"/>
    <x v="0"/>
    <x v="1"/>
    <x v="99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3"/>
    <s v="GBP"/>
    <n v="1434624067"/>
    <n v="1432032067"/>
    <b v="0"/>
    <n v="57"/>
    <b v="1"/>
    <s v="theater/plays"/>
    <n v="109"/>
    <n v="57.39"/>
    <x v="0"/>
    <x v="1"/>
    <x v="99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3"/>
    <s v="GBP"/>
    <n v="1461278208"/>
    <n v="1459463808"/>
    <b v="0"/>
    <n v="8"/>
    <b v="1"/>
    <s v="theater/plays"/>
    <n v="160"/>
    <n v="40"/>
    <x v="0"/>
    <x v="1"/>
    <x v="99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13"/>
    <n v="64.290000000000006"/>
    <x v="0"/>
    <x v="1"/>
    <x v="995"/>
    <d v="2016-08-03T04:09:00"/>
  </r>
  <r>
    <n v="3837"/>
    <s v="Farcical Elements Presents Boeing-Boeing"/>
    <s v="A high-flying French farce with the thrust of a well-tuned jet engine"/>
    <n v="2000"/>
    <n v="2042"/>
    <x v="1"/>
    <x v="3"/>
    <s v="GBP"/>
    <n v="1435947758"/>
    <n v="1432837358"/>
    <b v="0"/>
    <n v="17"/>
    <b v="1"/>
    <s v="theater/plays"/>
    <n v="102"/>
    <n v="120.12"/>
    <x v="0"/>
    <x v="1"/>
    <x v="99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1"/>
    <s v="SEK"/>
    <n v="1432314209"/>
    <n v="1429722209"/>
    <b v="0"/>
    <n v="100"/>
    <b v="1"/>
    <s v="theater/plays"/>
    <n v="101"/>
    <n v="1008.24"/>
    <x v="0"/>
    <x v="1"/>
    <x v="99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01"/>
    <n v="63.28"/>
    <x v="0"/>
    <x v="1"/>
    <x v="998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3"/>
    <s v="GBP"/>
    <n v="1459180229"/>
    <n v="1457023829"/>
    <b v="0"/>
    <n v="3"/>
    <b v="1"/>
    <s v="theater/plays"/>
    <n v="6500"/>
    <n v="21.67"/>
    <x v="0"/>
    <x v="1"/>
    <x v="99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s v="theater/plays"/>
    <n v="9"/>
    <n v="25.65"/>
    <x v="0"/>
    <x v="1"/>
    <x v="100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P"/>
    <n v="1399809052"/>
    <n v="1397217052"/>
    <b v="1"/>
    <n v="23"/>
    <b v="0"/>
    <s v="theater/plays"/>
    <n v="22"/>
    <n v="47.7"/>
    <x v="0"/>
    <x v="1"/>
    <x v="10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s v="theater/plays"/>
    <n v="21"/>
    <n v="56.05"/>
    <x v="0"/>
    <x v="1"/>
    <x v="100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s v="theater/plays"/>
    <n v="41"/>
    <n v="81.319999999999993"/>
    <x v="0"/>
    <x v="1"/>
    <x v="100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s v="theater/plays"/>
    <n v="2"/>
    <n v="70.17"/>
    <x v="0"/>
    <x v="1"/>
    <x v="100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s v="theater/plays"/>
    <n v="3"/>
    <n v="23.63"/>
    <x v="0"/>
    <x v="1"/>
    <x v="100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s v="theater/plays"/>
    <n v="16"/>
    <n v="188.56"/>
    <x v="0"/>
    <x v="1"/>
    <x v="100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s v="theater/plays"/>
    <n v="16"/>
    <n v="49.51"/>
    <x v="0"/>
    <x v="1"/>
    <x v="100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0"/>
    <x v="1"/>
    <x v="1008"/>
    <d v="2015-06-11T18:24:44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s v="theater/plays"/>
    <n v="4"/>
    <n v="9.5"/>
    <x v="0"/>
    <x v="1"/>
    <x v="100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3"/>
    <s v="GBP"/>
    <n v="1437129179"/>
    <n v="1434537179"/>
    <b v="1"/>
    <n v="24"/>
    <b v="0"/>
    <s v="theater/plays"/>
    <n v="34"/>
    <n v="35.5"/>
    <x v="0"/>
    <x v="1"/>
    <x v="101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s v="theater/plays"/>
    <n v="0"/>
    <n v="10"/>
    <x v="0"/>
    <x v="1"/>
    <x v="101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s v="theater/plays"/>
    <n v="0"/>
    <n v="13"/>
    <x v="0"/>
    <x v="1"/>
    <x v="1012"/>
    <d v="2014-09-01T20:09:38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s v="theater/plays"/>
    <n v="16"/>
    <n v="89.4"/>
    <x v="0"/>
    <x v="1"/>
    <x v="101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s v="theater/plays"/>
    <n v="3"/>
    <n v="25"/>
    <x v="0"/>
    <x v="1"/>
    <x v="101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s v="theater/plays"/>
    <n v="0"/>
    <n v="1"/>
    <x v="0"/>
    <x v="1"/>
    <x v="101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s v="theater/plays"/>
    <n v="5"/>
    <n v="65"/>
    <x v="0"/>
    <x v="1"/>
    <x v="101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3"/>
    <s v="GBP"/>
    <n v="1432328400"/>
    <n v="1430734844"/>
    <b v="0"/>
    <n v="1"/>
    <b v="0"/>
    <s v="theater/plays"/>
    <n v="2"/>
    <n v="10"/>
    <x v="0"/>
    <x v="1"/>
    <x v="101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s v="theater/plays"/>
    <n v="0"/>
    <n v="1"/>
    <x v="0"/>
    <x v="1"/>
    <x v="101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s v="theater/plays"/>
    <n v="18"/>
    <n v="81.540000000000006"/>
    <x v="0"/>
    <x v="1"/>
    <x v="1019"/>
    <d v="2014-08-12T15:51:50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s v="theater/plays"/>
    <n v="5"/>
    <n v="100"/>
    <x v="0"/>
    <x v="1"/>
    <x v="1020"/>
    <d v="2014-11-12T21:47:00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s v="theater/plays"/>
    <n v="0"/>
    <n v="1"/>
    <x v="0"/>
    <x v="1"/>
    <x v="102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s v="theater/plays"/>
    <n v="0"/>
    <n v="0"/>
    <x v="0"/>
    <x v="1"/>
    <x v="102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s v="theater/plays"/>
    <n v="1"/>
    <n v="20"/>
    <x v="0"/>
    <x v="1"/>
    <x v="102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0"/>
    <x v="1"/>
    <x v="1024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s v="theater/plays"/>
    <n v="1"/>
    <n v="5.5"/>
    <x v="0"/>
    <x v="1"/>
    <x v="102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s v="theater/plays"/>
    <n v="13"/>
    <n v="50.2"/>
    <x v="0"/>
    <x v="1"/>
    <x v="1026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3"/>
    <s v="GBP"/>
    <n v="1488114358"/>
    <n v="1485522358"/>
    <b v="0"/>
    <n v="14"/>
    <b v="0"/>
    <s v="theater/plays"/>
    <n v="27"/>
    <n v="38.71"/>
    <x v="0"/>
    <x v="1"/>
    <x v="102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s v="theater/plays"/>
    <n v="1"/>
    <n v="13.11"/>
    <x v="0"/>
    <x v="1"/>
    <x v="102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s v="theater/plays"/>
    <n v="17"/>
    <n v="315.5"/>
    <x v="0"/>
    <x v="1"/>
    <x v="1029"/>
    <d v="2015-08-15T18:12:24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s v="theater/plays"/>
    <n v="33"/>
    <n v="37.14"/>
    <x v="0"/>
    <x v="1"/>
    <x v="103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s v="theater/plays"/>
    <n v="0"/>
    <n v="0"/>
    <x v="0"/>
    <x v="1"/>
    <x v="103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s v="theater/plays"/>
    <n v="22"/>
    <n v="128.27000000000001"/>
    <x v="0"/>
    <x v="1"/>
    <x v="103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s v="theater/plays"/>
    <n v="3"/>
    <n v="47.27"/>
    <x v="0"/>
    <x v="1"/>
    <x v="103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s v="theater/plays"/>
    <n v="5"/>
    <n v="50"/>
    <x v="0"/>
    <x v="1"/>
    <x v="103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s v="theater/plays"/>
    <n v="11"/>
    <n v="42.5"/>
    <x v="0"/>
    <x v="1"/>
    <x v="103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6"/>
    <s v="NZD"/>
    <n v="1420750683"/>
    <n v="1418158683"/>
    <b v="0"/>
    <n v="10"/>
    <b v="0"/>
    <s v="theater/plays"/>
    <n v="18"/>
    <n v="44"/>
    <x v="0"/>
    <x v="1"/>
    <x v="103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3"/>
    <s v="GBP"/>
    <n v="1439827200"/>
    <n v="1436355270"/>
    <b v="0"/>
    <n v="16"/>
    <b v="0"/>
    <s v="theater/plays"/>
    <n v="33"/>
    <n v="50.88"/>
    <x v="0"/>
    <x v="1"/>
    <x v="103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s v="theater/plays"/>
    <n v="1"/>
    <n v="62.5"/>
    <x v="0"/>
    <x v="1"/>
    <x v="103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s v="theater/plays"/>
    <n v="5"/>
    <n v="27"/>
    <x v="0"/>
    <x v="1"/>
    <x v="103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s v="theater/plays"/>
    <n v="1"/>
    <n v="25"/>
    <x v="0"/>
    <x v="1"/>
    <x v="104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3"/>
    <s v="GBP"/>
    <n v="1479125642"/>
    <n v="1476962042"/>
    <b v="0"/>
    <n v="31"/>
    <b v="0"/>
    <s v="theater/plays"/>
    <n v="49"/>
    <n v="47.26"/>
    <x v="0"/>
    <x v="1"/>
    <x v="104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s v="theater/plays"/>
    <n v="0"/>
    <n v="0"/>
    <x v="0"/>
    <x v="1"/>
    <x v="1042"/>
    <d v="2015-08-14T19:38:00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s v="theater/plays"/>
    <n v="0"/>
    <n v="1.5"/>
    <x v="0"/>
    <x v="1"/>
    <x v="104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3"/>
    <s v="GBP"/>
    <n v="1434063600"/>
    <n v="1430405903"/>
    <b v="0"/>
    <n v="7"/>
    <b v="0"/>
    <s v="theater/plays"/>
    <n v="12"/>
    <n v="24.71"/>
    <x v="0"/>
    <x v="1"/>
    <x v="104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3"/>
    <s v="GBP"/>
    <n v="1435325100"/>
    <n v="1432072893"/>
    <b v="0"/>
    <n v="16"/>
    <b v="0"/>
    <s v="theater/plays"/>
    <n v="67"/>
    <n v="63.13"/>
    <x v="0"/>
    <x v="1"/>
    <x v="104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s v="theater/plays"/>
    <n v="15"/>
    <n v="38.25"/>
    <x v="0"/>
    <x v="1"/>
    <x v="104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s v="theater/plays"/>
    <n v="9"/>
    <n v="16.25"/>
    <x v="0"/>
    <x v="1"/>
    <x v="104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s v="theater/plays"/>
    <n v="0"/>
    <n v="33.75"/>
    <x v="0"/>
    <x v="1"/>
    <x v="104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s v="theater/plays"/>
    <n v="3"/>
    <n v="61.67"/>
    <x v="0"/>
    <x v="1"/>
    <x v="104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s v="theater/plays"/>
    <n v="37"/>
    <n v="83.14"/>
    <x v="0"/>
    <x v="1"/>
    <x v="105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s v="theater/plays"/>
    <n v="0"/>
    <n v="1"/>
    <x v="0"/>
    <x v="1"/>
    <x v="105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s v="theater/plays"/>
    <n v="10"/>
    <n v="142.86000000000001"/>
    <x v="0"/>
    <x v="1"/>
    <x v="105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3"/>
    <s v="GBP"/>
    <n v="1431298740"/>
    <n v="1429558756"/>
    <b v="0"/>
    <n v="27"/>
    <b v="0"/>
    <s v="theater/plays"/>
    <n v="36"/>
    <n v="33.67"/>
    <x v="0"/>
    <x v="1"/>
    <x v="105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3"/>
    <s v="GBP"/>
    <n v="1464824309"/>
    <n v="1462232309"/>
    <b v="0"/>
    <n v="1"/>
    <b v="0"/>
    <s v="theater/plays"/>
    <n v="0"/>
    <n v="5"/>
    <x v="0"/>
    <x v="1"/>
    <x v="105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18"/>
    <s v="DKK"/>
    <n v="1464952752"/>
    <n v="1462360752"/>
    <b v="0"/>
    <n v="0"/>
    <b v="0"/>
    <s v="theater/plays"/>
    <n v="0"/>
    <n v="0"/>
    <x v="0"/>
    <x v="1"/>
    <x v="105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P"/>
    <n v="1410439161"/>
    <n v="1407847161"/>
    <b v="0"/>
    <n v="1"/>
    <b v="0"/>
    <s v="theater/plays"/>
    <n v="0"/>
    <n v="10"/>
    <x v="0"/>
    <x v="1"/>
    <x v="105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P"/>
    <n v="1407168000"/>
    <n v="1406131023"/>
    <b v="0"/>
    <n v="3"/>
    <b v="0"/>
    <s v="theater/plays"/>
    <n v="0"/>
    <n v="40"/>
    <x v="0"/>
    <x v="1"/>
    <x v="105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3"/>
    <s v="GBP"/>
    <n v="1453075200"/>
    <n v="1450628773"/>
    <b v="0"/>
    <n v="3"/>
    <b v="0"/>
    <s v="theater/plays"/>
    <n v="2"/>
    <n v="30"/>
    <x v="0"/>
    <x v="1"/>
    <x v="105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3"/>
    <s v="GBP"/>
    <n v="1479032260"/>
    <n v="1476436660"/>
    <b v="0"/>
    <n v="3"/>
    <b v="0"/>
    <s v="theater/plays"/>
    <n v="5"/>
    <n v="45"/>
    <x v="0"/>
    <x v="1"/>
    <x v="105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P"/>
    <n v="1414346400"/>
    <n v="1413291655"/>
    <b v="0"/>
    <n v="0"/>
    <b v="0"/>
    <s v="theater/plays"/>
    <n v="0"/>
    <n v="0"/>
    <x v="0"/>
    <x v="1"/>
    <x v="106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s v="theater/plays"/>
    <n v="8"/>
    <n v="10.17"/>
    <x v="0"/>
    <x v="1"/>
    <x v="106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3"/>
    <s v="GBP"/>
    <n v="1428622271"/>
    <n v="1426203071"/>
    <b v="0"/>
    <n v="17"/>
    <b v="0"/>
    <s v="theater/plays"/>
    <n v="12"/>
    <n v="81.41"/>
    <x v="0"/>
    <x v="1"/>
    <x v="106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s v="theater/plays"/>
    <n v="15"/>
    <n v="57.25"/>
    <x v="0"/>
    <x v="1"/>
    <x v="106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s v="theater/plays"/>
    <n v="10"/>
    <n v="5"/>
    <x v="0"/>
    <x v="1"/>
    <x v="106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10"/>
    <s v="AUD"/>
    <n v="1419645748"/>
    <n v="1417053748"/>
    <b v="0"/>
    <n v="1"/>
    <b v="0"/>
    <s v="theater/plays"/>
    <n v="0"/>
    <n v="15"/>
    <x v="0"/>
    <x v="1"/>
    <x v="106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P"/>
    <n v="1407565504"/>
    <n v="1404973504"/>
    <b v="0"/>
    <n v="2"/>
    <b v="0"/>
    <s v="theater/plays"/>
    <n v="1"/>
    <n v="12.5"/>
    <x v="0"/>
    <x v="1"/>
    <x v="106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s v="theater/plays"/>
    <n v="13"/>
    <n v="93"/>
    <x v="0"/>
    <x v="1"/>
    <x v="106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s v="theater/plays"/>
    <n v="2"/>
    <n v="32.36"/>
    <x v="0"/>
    <x v="1"/>
    <x v="106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10"/>
    <s v="AUD"/>
    <n v="1459490400"/>
    <n v="1457078868"/>
    <b v="0"/>
    <n v="0"/>
    <b v="0"/>
    <s v="theater/plays"/>
    <n v="0"/>
    <n v="0"/>
    <x v="0"/>
    <x v="1"/>
    <x v="106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s v="theater/plays"/>
    <n v="0"/>
    <n v="0"/>
    <x v="0"/>
    <x v="1"/>
    <x v="107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s v="theater/plays"/>
    <n v="0"/>
    <n v="1"/>
    <x v="0"/>
    <x v="1"/>
    <x v="107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s v="theater/plays"/>
    <n v="16"/>
    <n v="91.83"/>
    <x v="0"/>
    <x v="1"/>
    <x v="107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s v="theater/plays"/>
    <n v="11"/>
    <n v="45.83"/>
    <x v="0"/>
    <x v="1"/>
    <x v="107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3"/>
    <s v="GBP"/>
    <n v="1443973546"/>
    <n v="1438789546"/>
    <b v="0"/>
    <n v="23"/>
    <b v="0"/>
    <s v="theater/plays"/>
    <n v="44"/>
    <n v="57.17"/>
    <x v="0"/>
    <x v="1"/>
    <x v="107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s v="theater/plays"/>
    <n v="0"/>
    <n v="0"/>
    <x v="0"/>
    <x v="1"/>
    <x v="107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s v="theater/plays"/>
    <n v="86"/>
    <n v="248.5"/>
    <x v="0"/>
    <x v="1"/>
    <x v="107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s v="theater/plays"/>
    <n v="12"/>
    <n v="79.400000000000006"/>
    <x v="0"/>
    <x v="1"/>
    <x v="107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10"/>
    <s v="AUD"/>
    <n v="1412656200"/>
    <n v="1412328979"/>
    <b v="0"/>
    <n v="1"/>
    <b v="0"/>
    <s v="theater/plays"/>
    <n v="0"/>
    <n v="5"/>
    <x v="0"/>
    <x v="1"/>
    <x v="107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s v="theater/plays"/>
    <n v="0"/>
    <n v="5.5"/>
    <x v="0"/>
    <x v="1"/>
    <x v="107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s v="theater/plays"/>
    <n v="1"/>
    <n v="25"/>
    <x v="0"/>
    <x v="1"/>
    <x v="108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s v="theater/plays"/>
    <n v="0"/>
    <n v="0"/>
    <x v="0"/>
    <x v="1"/>
    <x v="108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s v="theater/plays"/>
    <n v="36"/>
    <n v="137.08000000000001"/>
    <x v="0"/>
    <x v="1"/>
    <x v="108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s v="theater/plays"/>
    <n v="0"/>
    <n v="0"/>
    <x v="0"/>
    <x v="1"/>
    <x v="108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s v="theater/plays"/>
    <n v="0"/>
    <n v="5"/>
    <x v="0"/>
    <x v="1"/>
    <x v="1084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s v="theater/plays"/>
    <n v="3"/>
    <n v="39"/>
    <x v="0"/>
    <x v="1"/>
    <x v="108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s v="theater/plays"/>
    <n v="3"/>
    <n v="50.5"/>
    <x v="0"/>
    <x v="1"/>
    <x v="108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10"/>
    <s v="AUD"/>
    <n v="1410076123"/>
    <n v="1404892123"/>
    <b v="0"/>
    <n v="0"/>
    <b v="0"/>
    <s v="theater/plays"/>
    <n v="0"/>
    <n v="0"/>
    <x v="0"/>
    <x v="1"/>
    <x v="108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10"/>
    <s v="AUD"/>
    <n v="1423623221"/>
    <n v="1421031221"/>
    <b v="0"/>
    <n v="32"/>
    <b v="0"/>
    <s v="theater/plays"/>
    <n v="16"/>
    <n v="49.28"/>
    <x v="0"/>
    <x v="1"/>
    <x v="108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s v="theater/plays"/>
    <n v="1"/>
    <n v="25"/>
    <x v="0"/>
    <x v="1"/>
    <x v="108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0"/>
    <s v="EUR"/>
    <n v="1462301342"/>
    <n v="1457120942"/>
    <b v="0"/>
    <n v="1"/>
    <b v="0"/>
    <s v="theater/plays"/>
    <n v="0"/>
    <n v="1"/>
    <x v="0"/>
    <x v="1"/>
    <x v="109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s v="theater/plays"/>
    <n v="0"/>
    <n v="25"/>
    <x v="0"/>
    <x v="1"/>
    <x v="109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s v="theater/plays"/>
    <n v="0"/>
    <n v="0"/>
    <x v="0"/>
    <x v="1"/>
    <x v="109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0"/>
    <x v="1"/>
    <x v="109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s v="theater/plays"/>
    <n v="24"/>
    <n v="53.13"/>
    <x v="0"/>
    <x v="1"/>
    <x v="109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s v="theater/plays"/>
    <n v="0"/>
    <n v="0"/>
    <x v="0"/>
    <x v="1"/>
    <x v="109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s v="theater/plays"/>
    <n v="0"/>
    <n v="7"/>
    <x v="0"/>
    <x v="1"/>
    <x v="109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s v="theater/plays"/>
    <n v="32"/>
    <n v="40.06"/>
    <x v="0"/>
    <x v="1"/>
    <x v="109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s v="theater/plays"/>
    <n v="24"/>
    <n v="24.33"/>
    <x v="0"/>
    <x v="1"/>
    <x v="109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s v="theater/plays"/>
    <n v="2"/>
    <n v="11.25"/>
    <x v="0"/>
    <x v="1"/>
    <x v="109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P"/>
    <n v="1399584210"/>
    <n v="1397683410"/>
    <b v="0"/>
    <n v="2"/>
    <b v="0"/>
    <s v="theater/plays"/>
    <n v="0"/>
    <n v="10.5"/>
    <x v="0"/>
    <x v="1"/>
    <x v="110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3"/>
    <s v="GBP"/>
    <n v="1448722494"/>
    <n v="1446562494"/>
    <b v="0"/>
    <n v="3"/>
    <b v="0"/>
    <s v="theater/plays"/>
    <n v="3"/>
    <n v="15"/>
    <x v="0"/>
    <x v="1"/>
    <x v="110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0"/>
    <x v="1"/>
    <x v="110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s v="theater/plays"/>
    <n v="6"/>
    <n v="42"/>
    <x v="0"/>
    <x v="1"/>
    <x v="110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s v="theater/plays"/>
    <n v="14"/>
    <n v="71.25"/>
    <x v="0"/>
    <x v="1"/>
    <x v="110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s v="theater/plays"/>
    <n v="1"/>
    <n v="22.5"/>
    <x v="0"/>
    <x v="1"/>
    <x v="110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s v="theater/plays"/>
    <n v="24"/>
    <n v="41"/>
    <x v="0"/>
    <x v="1"/>
    <x v="110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s v="theater/plays"/>
    <n v="11"/>
    <n v="47.91"/>
    <x v="0"/>
    <x v="1"/>
    <x v="110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s v="theater/plays"/>
    <n v="7"/>
    <n v="35.17"/>
    <x v="0"/>
    <x v="1"/>
    <x v="110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s v="theater/plays"/>
    <n v="0"/>
    <n v="5.5"/>
    <x v="0"/>
    <x v="1"/>
    <x v="110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s v="theater/plays"/>
    <n v="1"/>
    <n v="22.67"/>
    <x v="0"/>
    <x v="1"/>
    <x v="1110"/>
    <d v="2014-07-21T12:52:06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s v="theater/plays"/>
    <n v="21"/>
    <n v="26.38"/>
    <x v="0"/>
    <x v="1"/>
    <x v="11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s v="theater/plays"/>
    <n v="78"/>
    <n v="105.54"/>
    <x v="0"/>
    <x v="1"/>
    <x v="111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3"/>
    <s v="GBP"/>
    <n v="1464872848"/>
    <n v="1462280848"/>
    <b v="0"/>
    <n v="11"/>
    <b v="0"/>
    <s v="theater/plays"/>
    <n v="32"/>
    <n v="29.09"/>
    <x v="0"/>
    <x v="1"/>
    <x v="111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s v="theater/plays"/>
    <n v="0"/>
    <n v="0"/>
    <x v="0"/>
    <x v="1"/>
    <x v="111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s v="theater/plays"/>
    <n v="48"/>
    <n v="62"/>
    <x v="0"/>
    <x v="1"/>
    <x v="111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s v="theater/plays"/>
    <n v="1"/>
    <n v="217.5"/>
    <x v="0"/>
    <x v="1"/>
    <x v="111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s v="theater/plays"/>
    <n v="11"/>
    <n v="26.75"/>
    <x v="0"/>
    <x v="1"/>
    <x v="111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3"/>
    <s v="GBP"/>
    <n v="1427659200"/>
    <n v="1425678057"/>
    <b v="0"/>
    <n v="6"/>
    <b v="0"/>
    <s v="theater/plays"/>
    <n v="2"/>
    <n v="18.329999999999998"/>
    <x v="0"/>
    <x v="1"/>
    <x v="111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s v="theater/plays"/>
    <n v="18"/>
    <n v="64.290000000000006"/>
    <x v="0"/>
    <x v="1"/>
    <x v="1119"/>
    <d v="2014-07-05T14:22:27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s v="theater/plays"/>
    <n v="4"/>
    <n v="175"/>
    <x v="0"/>
    <x v="1"/>
    <x v="112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3"/>
    <s v="GBP"/>
    <n v="1436297180"/>
    <n v="1431113180"/>
    <b v="0"/>
    <n v="5"/>
    <b v="0"/>
    <s v="theater/plays"/>
    <n v="20"/>
    <n v="34"/>
    <x v="0"/>
    <x v="1"/>
    <x v="112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s v="theater/plays"/>
    <n v="35"/>
    <n v="84.28"/>
    <x v="0"/>
    <x v="1"/>
    <x v="112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P"/>
    <n v="1415404800"/>
    <n v="1412809644"/>
    <b v="0"/>
    <n v="10"/>
    <b v="0"/>
    <s v="theater/plays"/>
    <n v="6"/>
    <n v="9.5"/>
    <x v="0"/>
    <x v="1"/>
    <x v="112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s v="theater/plays"/>
    <n v="32"/>
    <n v="33.74"/>
    <x v="0"/>
    <x v="1"/>
    <x v="112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3"/>
    <s v="GBP"/>
    <n v="1462539840"/>
    <n v="1460034594"/>
    <b v="0"/>
    <n v="13"/>
    <b v="0"/>
    <s v="theater/plays"/>
    <n v="10"/>
    <n v="37.54"/>
    <x v="0"/>
    <x v="1"/>
    <x v="1125"/>
    <d v="2016-05-06T13:04:00"/>
  </r>
  <r>
    <n v="3987"/>
    <s v="Write Now 5"/>
    <s v="Write Now 5 is a new writing festival in south east London promoting new work from emerging playwrights."/>
    <n v="400"/>
    <n v="151"/>
    <x v="2"/>
    <x v="3"/>
    <s v="GBP"/>
    <n v="1400278290"/>
    <n v="1399414290"/>
    <b v="0"/>
    <n v="13"/>
    <b v="0"/>
    <s v="theater/plays"/>
    <n v="38"/>
    <n v="11.62"/>
    <x v="0"/>
    <x v="1"/>
    <x v="1126"/>
    <d v="2014-05-16T22:11:30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s v="theater/plays"/>
    <n v="2"/>
    <n v="8"/>
    <x v="0"/>
    <x v="1"/>
    <x v="112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s v="theater/plays"/>
    <n v="0"/>
    <n v="0"/>
    <x v="0"/>
    <x v="1"/>
    <x v="112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3"/>
    <s v="GBP"/>
    <n v="1456934893"/>
    <n v="1454342893"/>
    <b v="0"/>
    <n v="3"/>
    <b v="0"/>
    <s v="theater/plays"/>
    <n v="4"/>
    <n v="23"/>
    <x v="0"/>
    <x v="1"/>
    <x v="1129"/>
    <d v="2016-03-02T16:08:13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s v="theater/plays"/>
    <n v="20"/>
    <n v="100"/>
    <x v="0"/>
    <x v="1"/>
    <x v="113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s v="theater/plays"/>
    <n v="5"/>
    <n v="60.11"/>
    <x v="0"/>
    <x v="1"/>
    <x v="113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s v="theater/plays"/>
    <n v="0"/>
    <n v="3"/>
    <x v="0"/>
    <x v="1"/>
    <x v="113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s v="theater/plays"/>
    <n v="0"/>
    <n v="5"/>
    <x v="0"/>
    <x v="1"/>
    <x v="113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3"/>
    <s v="GBP"/>
    <n v="1423913220"/>
    <n v="1421339077"/>
    <b v="0"/>
    <n v="4"/>
    <b v="0"/>
    <s v="theater/plays"/>
    <n v="35"/>
    <n v="17.5"/>
    <x v="0"/>
    <x v="1"/>
    <x v="113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s v="theater/plays"/>
    <n v="17"/>
    <n v="29.24"/>
    <x v="0"/>
    <x v="1"/>
    <x v="113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3"/>
    <s v="GBP"/>
    <n v="1428222221"/>
    <n v="1425633821"/>
    <b v="0"/>
    <n v="0"/>
    <b v="0"/>
    <s v="theater/plays"/>
    <n v="0"/>
    <n v="0"/>
    <x v="0"/>
    <x v="1"/>
    <x v="113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s v="theater/plays"/>
    <n v="57"/>
    <n v="59.58"/>
    <x v="0"/>
    <x v="1"/>
    <x v="113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s v="theater/plays"/>
    <n v="17"/>
    <n v="82.57"/>
    <x v="0"/>
    <x v="1"/>
    <x v="1138"/>
    <d v="2014-08-31T19:51:49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s v="theater/plays"/>
    <n v="0"/>
    <n v="10"/>
    <x v="0"/>
    <x v="1"/>
    <x v="113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3"/>
    <s v="GBP"/>
    <n v="1488394800"/>
    <n v="1486681708"/>
    <b v="0"/>
    <n v="14"/>
    <b v="0"/>
    <s v="theater/plays"/>
    <n v="38"/>
    <n v="32.36"/>
    <x v="0"/>
    <x v="1"/>
    <x v="114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s v="theater/plays"/>
    <n v="2"/>
    <n v="5.75"/>
    <x v="0"/>
    <x v="1"/>
    <x v="11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s v="theater/plays"/>
    <n v="10"/>
    <n v="100.5"/>
    <x v="0"/>
    <x v="1"/>
    <x v="1142"/>
    <d v="2015-02-15T14:05:47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s v="theater/plays"/>
    <n v="0"/>
    <n v="1"/>
    <x v="0"/>
    <x v="1"/>
    <x v="114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s v="theater/plays"/>
    <n v="1"/>
    <n v="20"/>
    <x v="0"/>
    <x v="1"/>
    <x v="114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s v="theater/plays"/>
    <n v="0"/>
    <n v="2"/>
    <x v="0"/>
    <x v="1"/>
    <x v="114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s v="theater/plays"/>
    <n v="0"/>
    <n v="5"/>
    <x v="0"/>
    <x v="1"/>
    <x v="114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3"/>
    <s v="GBP"/>
    <n v="1437606507"/>
    <n v="1435014507"/>
    <b v="0"/>
    <n v="4"/>
    <b v="0"/>
    <s v="theater/plays"/>
    <n v="6"/>
    <n v="15"/>
    <x v="0"/>
    <x v="1"/>
    <x v="114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P"/>
    <n v="1410281360"/>
    <n v="1406825360"/>
    <b v="0"/>
    <n v="3"/>
    <b v="0"/>
    <s v="theater/plays"/>
    <n v="4"/>
    <n v="25"/>
    <x v="0"/>
    <x v="1"/>
    <x v="114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s v="theater/plays"/>
    <n v="24"/>
    <n v="45.84"/>
    <x v="0"/>
    <x v="1"/>
    <x v="114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P"/>
    <n v="1422450278"/>
    <n v="1419858278"/>
    <b v="0"/>
    <n v="4"/>
    <b v="0"/>
    <s v="theater/plays"/>
    <n v="8"/>
    <n v="4.75"/>
    <x v="0"/>
    <x v="1"/>
    <x v="115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3"/>
    <s v="GBP"/>
    <n v="1430571849"/>
    <n v="1427979849"/>
    <b v="0"/>
    <n v="0"/>
    <b v="0"/>
    <s v="theater/plays"/>
    <n v="0"/>
    <n v="0"/>
    <x v="0"/>
    <x v="1"/>
    <x v="115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s v="theater/plays"/>
    <n v="1"/>
    <n v="13"/>
    <x v="0"/>
    <x v="1"/>
    <x v="115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s v="theater/plays"/>
    <n v="0"/>
    <n v="0"/>
    <x v="0"/>
    <x v="1"/>
    <x v="115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s v="theater/plays"/>
    <n v="0"/>
    <n v="1"/>
    <x v="0"/>
    <x v="1"/>
    <x v="115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3"/>
    <s v="GBP"/>
    <n v="1410987400"/>
    <n v="1408395400"/>
    <b v="0"/>
    <n v="7"/>
    <b v="0"/>
    <s v="theater/plays"/>
    <n v="14"/>
    <n v="10"/>
    <x v="0"/>
    <x v="1"/>
    <x v="115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s v="theater/plays"/>
    <n v="1"/>
    <n v="52.5"/>
    <x v="0"/>
    <x v="1"/>
    <x v="1156"/>
    <d v="2014-09-04T16:07:54"/>
  </r>
  <r>
    <n v="4018"/>
    <s v="Time Please Fringe"/>
    <s v="Funding for a production of Time Please at the Brighton Fringe 2017... and beyond."/>
    <n v="1500"/>
    <n v="130"/>
    <x v="2"/>
    <x v="3"/>
    <s v="GBP"/>
    <n v="1475877108"/>
    <n v="1473285108"/>
    <b v="0"/>
    <n v="4"/>
    <b v="0"/>
    <s v="theater/plays"/>
    <n v="9"/>
    <n v="32.5"/>
    <x v="0"/>
    <x v="1"/>
    <x v="115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s v="theater/plays"/>
    <n v="1"/>
    <n v="7.25"/>
    <x v="0"/>
    <x v="1"/>
    <x v="115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s v="theater/plays"/>
    <n v="17"/>
    <n v="33.33"/>
    <x v="0"/>
    <x v="1"/>
    <x v="11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s v="theater/plays"/>
    <n v="1"/>
    <n v="62.5"/>
    <x v="0"/>
    <x v="1"/>
    <x v="116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s v="theater/plays"/>
    <n v="70"/>
    <n v="63.56"/>
    <x v="0"/>
    <x v="1"/>
    <x v="1161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s v="theater/plays"/>
    <n v="0"/>
    <n v="0"/>
    <x v="0"/>
    <x v="1"/>
    <x v="116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s v="theater/plays"/>
    <n v="1"/>
    <n v="10"/>
    <x v="0"/>
    <x v="1"/>
    <x v="116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s v="theater/plays"/>
    <n v="5"/>
    <n v="62.5"/>
    <x v="0"/>
    <x v="1"/>
    <x v="116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s v="theater/plays"/>
    <n v="0"/>
    <n v="0"/>
    <x v="0"/>
    <x v="1"/>
    <x v="116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s v="theater/plays"/>
    <n v="7"/>
    <n v="30.71"/>
    <x v="0"/>
    <x v="1"/>
    <x v="116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s v="theater/plays"/>
    <n v="28"/>
    <n v="51"/>
    <x v="0"/>
    <x v="1"/>
    <x v="116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s v="theater/plays"/>
    <n v="0"/>
    <n v="0"/>
    <x v="0"/>
    <x v="1"/>
    <x v="116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s v="theater/plays"/>
    <n v="16"/>
    <n v="66.67"/>
    <x v="0"/>
    <x v="1"/>
    <x v="116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s v="theater/plays"/>
    <n v="0"/>
    <n v="0"/>
    <x v="0"/>
    <x v="1"/>
    <x v="117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s v="theater/plays"/>
    <n v="7"/>
    <n v="59"/>
    <x v="0"/>
    <x v="1"/>
    <x v="117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3"/>
    <s v="GBP"/>
    <n v="1475398800"/>
    <n v="1472711224"/>
    <b v="0"/>
    <n v="94"/>
    <b v="0"/>
    <s v="theater/plays"/>
    <n v="26"/>
    <n v="65.34"/>
    <x v="0"/>
    <x v="1"/>
    <x v="117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s v="theater/plays"/>
    <n v="1"/>
    <n v="100"/>
    <x v="0"/>
    <x v="1"/>
    <x v="1173"/>
    <d v="2015-04-03T21:44:10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s v="theater/plays"/>
    <n v="37"/>
    <n v="147.4"/>
    <x v="0"/>
    <x v="1"/>
    <x v="117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s v="theater/plays"/>
    <n v="47"/>
    <n v="166.06"/>
    <x v="0"/>
    <x v="1"/>
    <x v="117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s v="theater/plays"/>
    <n v="11"/>
    <n v="40"/>
    <x v="0"/>
    <x v="1"/>
    <x v="117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s v="theater/plays"/>
    <n v="12"/>
    <n v="75.25"/>
    <x v="0"/>
    <x v="1"/>
    <x v="117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s v="theater/plays"/>
    <n v="60"/>
    <n v="60"/>
    <x v="0"/>
    <x v="1"/>
    <x v="117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s v="theater/plays"/>
    <n v="31"/>
    <n v="1250"/>
    <x v="0"/>
    <x v="1"/>
    <x v="1179"/>
    <d v="2015-07-18T03:00:00"/>
  </r>
  <r>
    <n v="4041"/>
    <s v="In the Land of Gold"/>
    <s v="A bold, colouful, vibrant play centred around the last remaining monarchy of Africa."/>
    <n v="5000"/>
    <n v="21"/>
    <x v="2"/>
    <x v="3"/>
    <s v="GBP"/>
    <n v="1473160954"/>
    <n v="1467976954"/>
    <b v="0"/>
    <n v="2"/>
    <b v="0"/>
    <s v="theater/plays"/>
    <n v="0"/>
    <n v="10.5"/>
    <x v="0"/>
    <x v="1"/>
    <x v="118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s v="theater/plays"/>
    <n v="0"/>
    <n v="7"/>
    <x v="0"/>
    <x v="1"/>
    <x v="118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0"/>
    <x v="1"/>
    <x v="118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s v="theater/plays"/>
    <n v="38"/>
    <n v="56.25"/>
    <x v="0"/>
    <x v="1"/>
    <x v="118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10"/>
    <s v="AUD"/>
    <n v="1408596589"/>
    <n v="1406004589"/>
    <b v="0"/>
    <n v="1"/>
    <b v="0"/>
    <s v="theater/plays"/>
    <n v="0"/>
    <n v="1"/>
    <x v="0"/>
    <x v="1"/>
    <x v="118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s v="theater/plays"/>
    <n v="8"/>
    <n v="38.33"/>
    <x v="0"/>
    <x v="1"/>
    <x v="118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s v="theater/plays"/>
    <n v="2"/>
    <n v="27.5"/>
    <x v="0"/>
    <x v="1"/>
    <x v="118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3"/>
    <s v="GBP"/>
    <n v="1460373187"/>
    <n v="1457352787"/>
    <b v="0"/>
    <n v="91"/>
    <b v="0"/>
    <s v="theater/plays"/>
    <n v="18"/>
    <n v="32.979999999999997"/>
    <x v="0"/>
    <x v="1"/>
    <x v="1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s v="theater/plays"/>
    <n v="0"/>
    <n v="16"/>
    <x v="0"/>
    <x v="1"/>
    <x v="118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s v="theater/plays"/>
    <n v="0"/>
    <n v="1"/>
    <x v="0"/>
    <x v="1"/>
    <x v="118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s v="theater/plays"/>
    <n v="0"/>
    <n v="0"/>
    <x v="0"/>
    <x v="1"/>
    <x v="119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s v="theater/plays"/>
    <n v="38"/>
    <n v="86.62"/>
    <x v="0"/>
    <x v="1"/>
    <x v="119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P"/>
    <n v="1416081600"/>
    <n v="1413477228"/>
    <b v="0"/>
    <n v="2"/>
    <b v="0"/>
    <s v="theater/plays"/>
    <n v="22"/>
    <n v="55"/>
    <x v="0"/>
    <x v="1"/>
    <x v="119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s v="theater/plays"/>
    <n v="0"/>
    <n v="0"/>
    <x v="0"/>
    <x v="1"/>
    <x v="119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P"/>
    <n v="1403192031"/>
    <n v="1400600031"/>
    <b v="0"/>
    <n v="21"/>
    <b v="0"/>
    <s v="theater/plays"/>
    <n v="18"/>
    <n v="41.95"/>
    <x v="0"/>
    <x v="1"/>
    <x v="119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s v="theater/plays"/>
    <n v="53"/>
    <n v="88.33"/>
    <x v="0"/>
    <x v="1"/>
    <x v="119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3"/>
    <s v="GBP"/>
    <n v="1448492400"/>
    <n v="1446506080"/>
    <b v="0"/>
    <n v="6"/>
    <b v="0"/>
    <s v="theater/plays"/>
    <n v="22"/>
    <n v="129.16999999999999"/>
    <x v="0"/>
    <x v="1"/>
    <x v="119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s v="theater/plays"/>
    <n v="3"/>
    <n v="23.75"/>
    <x v="0"/>
    <x v="1"/>
    <x v="119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0"/>
    <x v="1"/>
    <x v="119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0"/>
    <x v="1"/>
    <x v="119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s v="theater/plays"/>
    <n v="0"/>
    <n v="0"/>
    <x v="0"/>
    <x v="1"/>
    <x v="120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s v="theater/plays"/>
    <n v="2"/>
    <n v="163.33000000000001"/>
    <x v="0"/>
    <x v="1"/>
    <x v="120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P"/>
    <n v="1403886084"/>
    <n v="1401294084"/>
    <b v="0"/>
    <n v="9"/>
    <b v="0"/>
    <s v="theater/plays"/>
    <n v="1"/>
    <n v="15"/>
    <x v="0"/>
    <x v="1"/>
    <x v="120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10"/>
    <s v="AUD"/>
    <n v="1430316426"/>
    <n v="1427724426"/>
    <b v="0"/>
    <n v="6"/>
    <b v="0"/>
    <s v="theater/plays"/>
    <n v="19"/>
    <n v="64.17"/>
    <x v="0"/>
    <x v="1"/>
    <x v="1203"/>
    <d v="2015-04-29T14:07:06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s v="theater/plays"/>
    <n v="1"/>
    <n v="6.75"/>
    <x v="0"/>
    <x v="1"/>
    <x v="120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s v="theater/plays"/>
    <n v="0"/>
    <n v="25"/>
    <x v="0"/>
    <x v="1"/>
    <x v="120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s v="theater/plays"/>
    <n v="61"/>
    <n v="179.12"/>
    <x v="0"/>
    <x v="1"/>
    <x v="120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s v="theater/plays"/>
    <n v="1"/>
    <n v="34.950000000000003"/>
    <x v="0"/>
    <x v="1"/>
    <x v="120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3"/>
    <s v="GBP"/>
    <n v="1425124800"/>
    <n v="1421596356"/>
    <b v="0"/>
    <n v="13"/>
    <b v="0"/>
    <s v="theater/plays"/>
    <n v="34"/>
    <n v="33.08"/>
    <x v="0"/>
    <x v="1"/>
    <x v="120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s v="theater/plays"/>
    <n v="17"/>
    <n v="27.5"/>
    <x v="0"/>
    <x v="1"/>
    <x v="120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N"/>
    <n v="1482779931"/>
    <n v="1480187931"/>
    <b v="0"/>
    <n v="0"/>
    <b v="0"/>
    <s v="theater/plays"/>
    <n v="0"/>
    <n v="0"/>
    <x v="0"/>
    <x v="1"/>
    <x v="121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P"/>
    <n v="1408646111"/>
    <n v="1403462111"/>
    <b v="0"/>
    <n v="2"/>
    <b v="0"/>
    <s v="theater/plays"/>
    <n v="0"/>
    <n v="2"/>
    <x v="0"/>
    <x v="1"/>
    <x v="12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s v="theater/plays"/>
    <n v="1"/>
    <n v="18.5"/>
    <x v="0"/>
    <x v="1"/>
    <x v="121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3"/>
    <s v="GBP"/>
    <n v="1446732975"/>
    <n v="1444137375"/>
    <b v="0"/>
    <n v="21"/>
    <b v="0"/>
    <s v="theater/plays"/>
    <n v="27"/>
    <n v="35"/>
    <x v="0"/>
    <x v="1"/>
    <x v="121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P"/>
    <n v="1404149280"/>
    <n v="1400547969"/>
    <b v="0"/>
    <n v="13"/>
    <b v="0"/>
    <s v="theater/plays"/>
    <n v="29"/>
    <n v="44.31"/>
    <x v="0"/>
    <x v="1"/>
    <x v="121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s v="theater/plays"/>
    <n v="0"/>
    <n v="0"/>
    <x v="0"/>
    <x v="1"/>
    <x v="121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s v="theater/plays"/>
    <n v="9"/>
    <n v="222.5"/>
    <x v="0"/>
    <x v="1"/>
    <x v="121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3"/>
    <s v="GBP"/>
    <n v="1485543242"/>
    <n v="1482951242"/>
    <b v="0"/>
    <n v="0"/>
    <b v="0"/>
    <s v="theater/plays"/>
    <n v="0"/>
    <n v="0"/>
    <x v="0"/>
    <x v="1"/>
    <x v="121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s v="theater/plays"/>
    <n v="0"/>
    <n v="5"/>
    <x v="0"/>
    <x v="1"/>
    <x v="121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s v="theater/plays"/>
    <n v="0"/>
    <n v="0"/>
    <x v="0"/>
    <x v="1"/>
    <x v="121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s v="theater/plays"/>
    <n v="16"/>
    <n v="29.17"/>
    <x v="0"/>
    <x v="1"/>
    <x v="122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s v="theater/plays"/>
    <n v="2"/>
    <n v="1.5"/>
    <x v="0"/>
    <x v="1"/>
    <x v="122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s v="theater/plays"/>
    <n v="22"/>
    <n v="126.5"/>
    <x v="0"/>
    <x v="1"/>
    <x v="122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9"/>
    <s v="EUR"/>
    <n v="1476008906"/>
    <n v="1473416906"/>
    <b v="0"/>
    <n v="1"/>
    <b v="0"/>
    <s v="theater/plays"/>
    <n v="0"/>
    <n v="10"/>
    <x v="0"/>
    <x v="1"/>
    <x v="122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s v="theater/plays"/>
    <n v="0"/>
    <n v="10"/>
    <x v="0"/>
    <x v="1"/>
    <x v="122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s v="theater/plays"/>
    <n v="5"/>
    <n v="9.4"/>
    <x v="0"/>
    <x v="1"/>
    <x v="1225"/>
    <d v="2015-11-21T04:00:00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s v="theater/plays"/>
    <n v="0"/>
    <n v="0"/>
    <x v="0"/>
    <x v="1"/>
    <x v="122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P"/>
    <n v="1421403960"/>
    <n v="1418827324"/>
    <b v="0"/>
    <n v="3"/>
    <b v="0"/>
    <s v="theater/plays"/>
    <n v="11"/>
    <n v="72"/>
    <x v="0"/>
    <x v="1"/>
    <x v="122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s v="theater/plays"/>
    <n v="5"/>
    <n v="30"/>
    <x v="0"/>
    <x v="1"/>
    <x v="122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s v="theater/plays"/>
    <n v="3"/>
    <n v="10.67"/>
    <x v="0"/>
    <x v="1"/>
    <x v="122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s v="theater/plays"/>
    <n v="13"/>
    <n v="25.5"/>
    <x v="0"/>
    <x v="1"/>
    <x v="123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s v="theater/plays"/>
    <n v="0"/>
    <n v="20"/>
    <x v="0"/>
    <x v="1"/>
    <x v="123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3"/>
    <s v="GBP"/>
    <n v="1440272093"/>
    <n v="1435088093"/>
    <b v="0"/>
    <n v="4"/>
    <b v="0"/>
    <s v="theater/plays"/>
    <n v="2"/>
    <n v="15"/>
    <x v="0"/>
    <x v="1"/>
    <x v="123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s v="theater/plays"/>
    <n v="37"/>
    <n v="91.25"/>
    <x v="0"/>
    <x v="1"/>
    <x v="1233"/>
    <d v="2014-10-22T04:59:00"/>
  </r>
  <r>
    <n v="4095"/>
    <s v="LOPE ENAMORADO"/>
    <s v="Proyecto teatral dirigido por MartÃ­n Acosta que habla y reflexiona sobre el amor y su naturaleza."/>
    <n v="30000"/>
    <n v="800"/>
    <x v="2"/>
    <x v="2"/>
    <s v="MXN"/>
    <n v="1482108350"/>
    <n v="1479516350"/>
    <b v="0"/>
    <n v="1"/>
    <b v="0"/>
    <s v="theater/plays"/>
    <n v="3"/>
    <n v="800"/>
    <x v="0"/>
    <x v="1"/>
    <x v="123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3"/>
    <s v="GBP"/>
    <n v="1488271860"/>
    <n v="1484484219"/>
    <b v="0"/>
    <n v="5"/>
    <b v="0"/>
    <s v="theater/plays"/>
    <n v="11"/>
    <n v="80"/>
    <x v="0"/>
    <x v="1"/>
    <x v="123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3"/>
    <s v="GBP"/>
    <n v="1454284500"/>
    <n v="1449431237"/>
    <b v="0"/>
    <n v="0"/>
    <b v="0"/>
    <s v="theater/plays"/>
    <n v="0"/>
    <n v="0"/>
    <x v="0"/>
    <x v="1"/>
    <x v="1236"/>
    <d v="2016-01-31T23:55:00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s v="theater/plays"/>
    <n v="0"/>
    <n v="0"/>
    <x v="0"/>
    <x v="1"/>
    <x v="123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s v="theater/plays"/>
    <n v="1"/>
    <n v="50"/>
    <x v="0"/>
    <x v="1"/>
    <x v="123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s v="theater/plays"/>
    <n v="0"/>
    <n v="0"/>
    <x v="0"/>
    <x v="1"/>
    <x v="123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s v="theater/plays"/>
    <n v="0"/>
    <n v="0"/>
    <x v="0"/>
    <x v="1"/>
    <x v="124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s v="theater/plays"/>
    <n v="27"/>
    <n v="22.83"/>
    <x v="0"/>
    <x v="1"/>
    <x v="124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s v="theater/plays"/>
    <n v="10"/>
    <n v="16.670000000000002"/>
    <x v="0"/>
    <x v="1"/>
    <x v="124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0"/>
    <s v="AUD"/>
    <n v="1477550434"/>
    <n v="1474958434"/>
    <b v="0"/>
    <n v="14"/>
    <b v="0"/>
    <s v="theater/plays"/>
    <n v="21"/>
    <n v="45.79"/>
    <x v="0"/>
    <x v="1"/>
    <x v="124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N"/>
    <n v="1482711309"/>
    <n v="1479860109"/>
    <b v="0"/>
    <n v="6"/>
    <b v="0"/>
    <s v="theater/plays"/>
    <n v="7"/>
    <n v="383.33"/>
    <x v="0"/>
    <x v="1"/>
    <x v="124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s v="theater/plays"/>
    <n v="71"/>
    <n v="106.97"/>
    <x v="0"/>
    <x v="1"/>
    <x v="124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s v="theater/plays"/>
    <n v="2"/>
    <n v="10.25"/>
    <x v="0"/>
    <x v="1"/>
    <x v="124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s v="theater/plays"/>
    <n v="2"/>
    <n v="59"/>
    <x v="0"/>
    <x v="1"/>
    <x v="124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3"/>
    <s v="GBP"/>
    <n v="1448805404"/>
    <n v="1446209804"/>
    <b v="0"/>
    <n v="0"/>
    <b v="0"/>
    <s v="theater/plays"/>
    <n v="0"/>
    <n v="0"/>
    <x v="0"/>
    <x v="1"/>
    <x v="124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3"/>
    <s v="GBP"/>
    <n v="1469113351"/>
    <n v="1463929351"/>
    <b v="0"/>
    <n v="6"/>
    <b v="0"/>
    <s v="theater/plays"/>
    <n v="29"/>
    <n v="14.33"/>
    <x v="0"/>
    <x v="1"/>
    <x v="124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s v="theater/plays"/>
    <n v="3"/>
    <n v="15.67"/>
    <x v="0"/>
    <x v="1"/>
    <x v="125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EUR"/>
    <n v="1456617600"/>
    <n v="1454280186"/>
    <b v="0"/>
    <n v="1"/>
    <b v="0"/>
    <s v="theater/plays"/>
    <n v="0"/>
    <n v="1"/>
    <x v="0"/>
    <x v="1"/>
    <x v="125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s v="theater/plays"/>
    <n v="0"/>
    <n v="1"/>
    <x v="0"/>
    <x v="1"/>
    <x v="1252"/>
    <d v="2016-01-08T06:34:0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29"/>
    <n v="43"/>
    <x v="0"/>
    <x v="2"/>
    <x v="125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3"/>
    <s v="GBP"/>
    <n v="1431982727"/>
    <n v="1428094727"/>
    <b v="0"/>
    <n v="6"/>
    <b v="1"/>
    <s v="theater/musical"/>
    <n v="100"/>
    <n v="83.33"/>
    <x v="0"/>
    <x v="2"/>
    <x v="1254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00"/>
    <n v="30"/>
    <x v="0"/>
    <x v="2"/>
    <x v="1255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03"/>
    <n v="175.51"/>
    <x v="0"/>
    <x v="2"/>
    <x v="125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02"/>
    <n v="231.66"/>
    <x v="0"/>
    <x v="2"/>
    <x v="1257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25"/>
    <n v="75"/>
    <x v="0"/>
    <x v="2"/>
    <x v="1258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31"/>
    <n v="112.14"/>
    <x v="0"/>
    <x v="2"/>
    <x v="1259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00"/>
    <n v="41.67"/>
    <x v="0"/>
    <x v="2"/>
    <x v="126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02"/>
    <n v="255.17"/>
    <x v="0"/>
    <x v="2"/>
    <x v="1261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3"/>
    <s v="GBP"/>
    <n v="1431007264"/>
    <n v="1428415264"/>
    <b v="0"/>
    <n v="62"/>
    <b v="1"/>
    <s v="theater/musical"/>
    <n v="101"/>
    <n v="162.77000000000001"/>
    <x v="0"/>
    <x v="2"/>
    <x v="1262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5"/>
    <s v="CAD"/>
    <n v="1410761280"/>
    <n v="1408604363"/>
    <b v="0"/>
    <n v="9"/>
    <b v="1"/>
    <s v="theater/musical"/>
    <n v="106"/>
    <n v="88.33"/>
    <x v="0"/>
    <x v="2"/>
    <x v="126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10"/>
    <s v="AUD"/>
    <n v="1424516400"/>
    <n v="1421812637"/>
    <b v="0"/>
    <n v="38"/>
    <b v="1"/>
    <s v="theater/musical"/>
    <n v="105"/>
    <n v="85.74"/>
    <x v="0"/>
    <x v="2"/>
    <x v="1264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03"/>
    <n v="47.57"/>
    <x v="0"/>
    <x v="2"/>
    <x v="1265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5"/>
    <s v="CAD"/>
    <n v="1402845364"/>
    <n v="1400253364"/>
    <b v="0"/>
    <n v="37"/>
    <b v="1"/>
    <s v="theater/musical"/>
    <n v="108"/>
    <n v="72.97"/>
    <x v="0"/>
    <x v="2"/>
    <x v="1266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01"/>
    <n v="90.54"/>
    <x v="0"/>
    <x v="2"/>
    <x v="1267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28"/>
    <n v="37.65"/>
    <x v="0"/>
    <x v="2"/>
    <x v="1268"/>
    <d v="2014-10-13T04:59:00"/>
  </r>
  <r>
    <n v="2937"/>
    <s v="UCAS"/>
    <s v="UCAS is a new British musical premiering at the Edinburgh Fringe Festival 2014."/>
    <n v="1500"/>
    <n v="2000"/>
    <x v="1"/>
    <x v="3"/>
    <s v="GBP"/>
    <n v="1405249113"/>
    <n v="1402657113"/>
    <b v="0"/>
    <n v="55"/>
    <b v="1"/>
    <s v="theater/musical"/>
    <n v="133"/>
    <n v="36.36"/>
    <x v="0"/>
    <x v="2"/>
    <x v="1269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01"/>
    <n v="126.72"/>
    <x v="0"/>
    <x v="2"/>
    <x v="127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03"/>
    <n v="329.2"/>
    <x v="0"/>
    <x v="2"/>
    <x v="1271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07"/>
    <n v="81.239999999999995"/>
    <x v="0"/>
    <x v="2"/>
    <x v="1272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3"/>
    <s v="GBP"/>
    <n v="1433930302"/>
    <n v="1432115902"/>
    <b v="0"/>
    <n v="9"/>
    <b v="0"/>
    <s v="theater/musical"/>
    <n v="65"/>
    <n v="14.44"/>
    <x v="0"/>
    <x v="2"/>
    <x v="127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0"/>
    <x v="2"/>
    <x v="127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0"/>
    <x v="2"/>
    <x v="1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s v="theater/musical"/>
    <n v="4"/>
    <n v="37.75"/>
    <x v="0"/>
    <x v="2"/>
    <x v="1276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3"/>
    <s v="GBP"/>
    <n v="1425160800"/>
    <n v="1421274859"/>
    <b v="0"/>
    <n v="8"/>
    <b v="0"/>
    <s v="theater/musical"/>
    <n v="1"/>
    <n v="12.75"/>
    <x v="0"/>
    <x v="2"/>
    <x v="1277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3"/>
    <s v="GBP"/>
    <n v="1424474056"/>
    <n v="1420586056"/>
    <b v="0"/>
    <n v="24"/>
    <b v="0"/>
    <s v="theater/musical"/>
    <n v="12"/>
    <n v="24.46"/>
    <x v="0"/>
    <x v="2"/>
    <x v="1278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s v="theater/musical"/>
    <n v="0"/>
    <n v="0"/>
    <x v="0"/>
    <x v="2"/>
    <x v="1279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s v="theater/musical"/>
    <n v="59"/>
    <n v="53.08"/>
    <x v="0"/>
    <x v="2"/>
    <x v="128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s v="theater/musical"/>
    <n v="0"/>
    <n v="300"/>
    <x v="0"/>
    <x v="2"/>
    <x v="1281"/>
    <d v="2015-08-01T14:00:00"/>
  </r>
  <r>
    <n v="3197"/>
    <s v="Mirror, mirror on the wall"/>
    <s v="This years most important stage project for young artists in our region. www.ungespor.no"/>
    <n v="10000"/>
    <n v="1145"/>
    <x v="2"/>
    <x v="13"/>
    <s v="NOK"/>
    <n v="1423050618"/>
    <n v="1420458618"/>
    <b v="0"/>
    <n v="4"/>
    <b v="0"/>
    <s v="theater/musical"/>
    <n v="11"/>
    <n v="286.25"/>
    <x v="0"/>
    <x v="2"/>
    <x v="1282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8"/>
    <s v="DKK"/>
    <n v="1424081477"/>
    <n v="1420798277"/>
    <b v="0"/>
    <n v="3"/>
    <b v="0"/>
    <s v="theater/musical"/>
    <n v="0"/>
    <n v="36.67"/>
    <x v="0"/>
    <x v="2"/>
    <x v="1283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s v="theater/musical"/>
    <n v="52"/>
    <n v="49.21"/>
    <x v="0"/>
    <x v="2"/>
    <x v="1284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s v="theater/musical"/>
    <n v="0"/>
    <n v="1"/>
    <x v="0"/>
    <x v="2"/>
    <x v="1285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P"/>
    <n v="1409509477"/>
    <n v="1407695077"/>
    <b v="0"/>
    <n v="2"/>
    <b v="0"/>
    <s v="theater/musical"/>
    <n v="1"/>
    <n v="12.5"/>
    <x v="0"/>
    <x v="2"/>
    <x v="1286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s v="theater/musical"/>
    <n v="55"/>
    <n v="109.04"/>
    <x v="0"/>
    <x v="2"/>
    <x v="1287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s v="theater/musical"/>
    <n v="25"/>
    <n v="41.67"/>
    <x v="0"/>
    <x v="2"/>
    <x v="1288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s v="theater/musical"/>
    <n v="0"/>
    <n v="0"/>
    <x v="0"/>
    <x v="2"/>
    <x v="128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3"/>
    <s v="GBP"/>
    <n v="1430470772"/>
    <n v="1427878772"/>
    <b v="0"/>
    <n v="12"/>
    <b v="0"/>
    <s v="theater/musical"/>
    <n v="3"/>
    <n v="22.75"/>
    <x v="0"/>
    <x v="2"/>
    <x v="129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s v="theater/musical"/>
    <n v="0"/>
    <n v="0"/>
    <x v="0"/>
    <x v="2"/>
    <x v="129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s v="theater/musical"/>
    <n v="46"/>
    <n v="70.83"/>
    <x v="0"/>
    <x v="2"/>
    <x v="1292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s v="theater/musical"/>
    <n v="0"/>
    <n v="0"/>
    <x v="0"/>
    <x v="2"/>
    <x v="129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s v="theater/musical"/>
    <n v="0"/>
    <n v="1"/>
    <x v="0"/>
    <x v="2"/>
    <x v="129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P"/>
    <n v="1417295990"/>
    <n v="1414700390"/>
    <b v="0"/>
    <n v="1"/>
    <b v="0"/>
    <s v="theater/musical"/>
    <n v="0"/>
    <n v="1"/>
    <x v="0"/>
    <x v="2"/>
    <x v="1295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s v="theater/musical"/>
    <n v="51"/>
    <n v="147.88"/>
    <x v="0"/>
    <x v="2"/>
    <x v="1296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P"/>
    <n v="1416781749"/>
    <n v="1415053749"/>
    <b v="0"/>
    <n v="1"/>
    <b v="0"/>
    <s v="theater/musical"/>
    <n v="20"/>
    <n v="100"/>
    <x v="0"/>
    <x v="2"/>
    <x v="1297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s v="theater/musical"/>
    <n v="35"/>
    <n v="56.84"/>
    <x v="0"/>
    <x v="2"/>
    <x v="1298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0"/>
    <x v="2"/>
    <x v="1299"/>
    <d v="2017-01-14T03:59:0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s v="theater/musical"/>
    <n v="36"/>
    <n v="127.6"/>
    <x v="0"/>
    <x v="2"/>
    <x v="130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s v="theater/musical"/>
    <n v="0"/>
    <n v="0"/>
    <x v="0"/>
    <x v="2"/>
    <x v="1301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s v="theater/musical"/>
    <n v="31"/>
    <n v="66.14"/>
    <x v="0"/>
    <x v="2"/>
    <x v="1302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0"/>
    <x v="2"/>
    <x v="1303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s v="theater/musical"/>
    <n v="0"/>
    <n v="1"/>
    <x v="0"/>
    <x v="2"/>
    <x v="1304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s v="theater/musical"/>
    <n v="6"/>
    <n v="18.329999999999998"/>
    <x v="0"/>
    <x v="2"/>
    <x v="1305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s v="theater/musical"/>
    <n v="0"/>
    <n v="0"/>
    <x v="0"/>
    <x v="2"/>
    <x v="1306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0"/>
    <x v="2"/>
    <x v="130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s v="theater/musical"/>
    <n v="0"/>
    <n v="0"/>
    <x v="0"/>
    <x v="2"/>
    <x v="1308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s v="theater/musical"/>
    <n v="16"/>
    <n v="68.42"/>
    <x v="0"/>
    <x v="2"/>
    <x v="1309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0"/>
    <x v="2"/>
    <x v="131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s v="theater/musical"/>
    <n v="5"/>
    <n v="60.13"/>
    <x v="0"/>
    <x v="2"/>
    <x v="1311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3"/>
    <s v="GBP"/>
    <n v="1475258327"/>
    <n v="1471370327"/>
    <b v="0"/>
    <n v="2"/>
    <b v="0"/>
    <s v="theater/musical"/>
    <n v="6"/>
    <n v="15"/>
    <x v="0"/>
    <x v="2"/>
    <x v="1312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04"/>
    <n v="99.54"/>
    <x v="0"/>
    <x v="2"/>
    <x v="131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05"/>
    <n v="75"/>
    <x v="0"/>
    <x v="2"/>
    <x v="131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00"/>
    <n v="215.25"/>
    <x v="0"/>
    <x v="2"/>
    <x v="1315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33"/>
    <n v="120.55"/>
    <x v="0"/>
    <x v="2"/>
    <x v="131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3"/>
    <s v="GBP"/>
    <n v="1476651600"/>
    <n v="1473189335"/>
    <b v="0"/>
    <n v="15"/>
    <b v="1"/>
    <s v="theater/musical"/>
    <n v="113"/>
    <n v="37.67"/>
    <x v="0"/>
    <x v="2"/>
    <x v="131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03"/>
    <n v="172.23"/>
    <x v="0"/>
    <x v="2"/>
    <x v="131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20"/>
    <n v="111.11"/>
    <x v="0"/>
    <x v="2"/>
    <x v="1319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3"/>
    <s v="GBP"/>
    <n v="1460753307"/>
    <n v="1458161307"/>
    <b v="0"/>
    <n v="28"/>
    <b v="1"/>
    <s v="theater/musical"/>
    <n v="130"/>
    <n v="25.46"/>
    <x v="0"/>
    <x v="2"/>
    <x v="132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01"/>
    <n v="267.64999999999998"/>
    <x v="0"/>
    <x v="2"/>
    <x v="132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09"/>
    <n v="75.959999999999994"/>
    <x v="0"/>
    <x v="2"/>
    <x v="1322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02"/>
    <n v="59.04"/>
    <x v="0"/>
    <x v="2"/>
    <x v="1323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10"/>
    <n v="50.11"/>
    <x v="0"/>
    <x v="2"/>
    <x v="132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01"/>
    <n v="55.5"/>
    <x v="0"/>
    <x v="2"/>
    <x v="132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3"/>
    <s v="GBP"/>
    <n v="1439247600"/>
    <n v="1434625937"/>
    <b v="0"/>
    <n v="3"/>
    <b v="1"/>
    <s v="theater/musical"/>
    <n v="100"/>
    <n v="166.67"/>
    <x v="0"/>
    <x v="2"/>
    <x v="132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3"/>
    <s v="GBP"/>
    <n v="1438543889"/>
    <n v="1436383889"/>
    <b v="0"/>
    <n v="28"/>
    <b v="1"/>
    <s v="theater/musical"/>
    <n v="106"/>
    <n v="47.43"/>
    <x v="0"/>
    <x v="2"/>
    <x v="1327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00"/>
    <n v="64.94"/>
    <x v="0"/>
    <x v="2"/>
    <x v="132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00"/>
    <n v="55.56"/>
    <x v="0"/>
    <x v="2"/>
    <x v="132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13"/>
    <n v="74.22"/>
    <x v="0"/>
    <x v="2"/>
    <x v="133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03"/>
    <n v="106.93"/>
    <x v="0"/>
    <x v="2"/>
    <x v="133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17"/>
    <n v="41.7"/>
    <x v="0"/>
    <x v="2"/>
    <x v="133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08"/>
    <n v="74.239999999999995"/>
    <x v="0"/>
    <x v="2"/>
    <x v="133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00"/>
    <n v="73.33"/>
    <x v="0"/>
    <x v="2"/>
    <x v="1334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3"/>
    <s v="GBP"/>
    <n v="1434234010"/>
    <n v="1431642010"/>
    <b v="0"/>
    <n v="20"/>
    <b v="1"/>
    <s v="theater/musical"/>
    <n v="100"/>
    <n v="100"/>
    <x v="0"/>
    <x v="2"/>
    <x v="1335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46"/>
    <n v="38.42"/>
    <x v="0"/>
    <x v="2"/>
    <x v="1336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10"/>
    <n v="166.97"/>
    <x v="0"/>
    <x v="2"/>
    <x v="1337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08"/>
    <n v="94.91"/>
    <x v="0"/>
    <x v="2"/>
    <x v="1338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5"/>
    <s v="CAD"/>
    <n v="1428606055"/>
    <n v="1427223655"/>
    <b v="0"/>
    <n v="25"/>
    <b v="1"/>
    <s v="theater/musical"/>
    <n v="100"/>
    <n v="100"/>
    <x v="0"/>
    <x v="2"/>
    <x v="133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00"/>
    <n v="143.21"/>
    <x v="0"/>
    <x v="2"/>
    <x v="134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07"/>
    <n v="90.82"/>
    <x v="0"/>
    <x v="2"/>
    <x v="1341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43"/>
    <n v="48.54"/>
    <x v="0"/>
    <x v="2"/>
    <x v="1342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05"/>
    <n v="70.03"/>
    <x v="0"/>
    <x v="2"/>
    <x v="1343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04"/>
    <n v="135.63"/>
    <x v="0"/>
    <x v="2"/>
    <x v="1344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20"/>
    <n v="100"/>
    <x v="0"/>
    <x v="2"/>
    <x v="134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10"/>
    <n v="94.9"/>
    <x v="0"/>
    <x v="2"/>
    <x v="1346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3"/>
    <s v="GBP"/>
    <n v="1469401200"/>
    <n v="1466887297"/>
    <b v="0"/>
    <n v="27"/>
    <b v="1"/>
    <s v="theater/musical"/>
    <n v="102"/>
    <n v="75.37"/>
    <x v="0"/>
    <x v="2"/>
    <x v="134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29"/>
    <n v="64.459999999999994"/>
    <x v="0"/>
    <x v="2"/>
    <x v="134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5"/>
    <s v="CAD"/>
    <n v="1468193532"/>
    <n v="1465601532"/>
    <b v="0"/>
    <n v="10"/>
    <b v="1"/>
    <s v="theater/musical"/>
    <n v="115"/>
    <n v="115"/>
    <x v="0"/>
    <x v="2"/>
    <x v="134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3"/>
    <s v="GBP"/>
    <n v="1470132180"/>
    <n v="1467040769"/>
    <b v="0"/>
    <n v="30"/>
    <b v="1"/>
    <s v="theater/musical"/>
    <n v="151"/>
    <n v="100.5"/>
    <x v="0"/>
    <x v="2"/>
    <x v="135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11"/>
    <n v="93.77"/>
    <x v="0"/>
    <x v="2"/>
    <x v="1351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00"/>
    <n v="35.1"/>
    <x v="0"/>
    <x v="2"/>
    <x v="1352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s v="theater/musical"/>
    <n v="1"/>
    <n v="500"/>
    <x v="0"/>
    <x v="2"/>
    <x v="1353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3"/>
    <s v="GBP"/>
    <n v="1434395418"/>
    <n v="1431630618"/>
    <b v="0"/>
    <n v="4"/>
    <b v="0"/>
    <s v="theater/musical"/>
    <n v="3"/>
    <n v="29"/>
    <x v="0"/>
    <x v="2"/>
    <x v="1354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s v="theater/musical"/>
    <n v="0"/>
    <n v="0"/>
    <x v="0"/>
    <x v="2"/>
    <x v="1355"/>
    <d v="2016-11-22T17:00:23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s v="theater/musical"/>
    <n v="0"/>
    <n v="0"/>
    <x v="0"/>
    <x v="2"/>
    <x v="1356"/>
    <d v="2014-07-06T16:36:32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s v="theater/musical"/>
    <n v="0"/>
    <n v="17.5"/>
    <x v="0"/>
    <x v="2"/>
    <x v="1357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s v="theater/musical"/>
    <n v="60"/>
    <n v="174"/>
    <x v="0"/>
    <x v="2"/>
    <x v="1358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3"/>
    <s v="GBP"/>
    <n v="1433685354"/>
    <n v="1431093354"/>
    <b v="0"/>
    <n v="1"/>
    <b v="0"/>
    <s v="theater/musical"/>
    <n v="1"/>
    <n v="50"/>
    <x v="0"/>
    <x v="2"/>
    <x v="1359"/>
    <d v="2015-06-07T13:55:54"/>
  </r>
  <r>
    <n v="3795"/>
    <s v="Duodeca"/>
    <s v="Poppin Productions are currently entering the development stage of their very first production -  &quot;Duodeca&quot;."/>
    <n v="600"/>
    <n v="10"/>
    <x v="2"/>
    <x v="3"/>
    <s v="GBP"/>
    <n v="1440801000"/>
    <n v="1437042490"/>
    <b v="0"/>
    <n v="2"/>
    <b v="0"/>
    <s v="theater/musical"/>
    <n v="2"/>
    <n v="5"/>
    <x v="0"/>
    <x v="2"/>
    <x v="136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s v="theater/musical"/>
    <n v="0"/>
    <n v="1"/>
    <x v="0"/>
    <x v="2"/>
    <x v="1361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s v="theater/musical"/>
    <n v="90"/>
    <n v="145.41"/>
    <x v="0"/>
    <x v="2"/>
    <x v="136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s v="theater/musical"/>
    <n v="1"/>
    <n v="205"/>
    <x v="0"/>
    <x v="2"/>
    <x v="1363"/>
    <d v="2014-08-10T17:20:48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s v="theater/musical"/>
    <n v="4"/>
    <n v="100.5"/>
    <x v="0"/>
    <x v="2"/>
    <x v="1364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s v="theater/musical"/>
    <n v="4"/>
    <n v="55.06"/>
    <x v="0"/>
    <x v="2"/>
    <x v="1365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s v="theater/musical"/>
    <n v="9"/>
    <n v="47.33"/>
    <x v="0"/>
    <x v="2"/>
    <x v="136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s v="theater/musical"/>
    <n v="0"/>
    <n v="0"/>
    <x v="0"/>
    <x v="2"/>
    <x v="1367"/>
    <d v="2015-10-22T03:01:46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s v="theater/musical"/>
    <n v="20"/>
    <n v="58.95"/>
    <x v="0"/>
    <x v="2"/>
    <x v="13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s v="theater/musical"/>
    <n v="0"/>
    <n v="0"/>
    <x v="0"/>
    <x v="2"/>
    <x v="1369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s v="theater/musical"/>
    <n v="0"/>
    <n v="1.5"/>
    <x v="0"/>
    <x v="2"/>
    <x v="137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10"/>
    <s v="AUD"/>
    <n v="1404022381"/>
    <n v="1402294381"/>
    <b v="0"/>
    <n v="1"/>
    <b v="0"/>
    <s v="theater/musical"/>
    <n v="0"/>
    <n v="5"/>
    <x v="0"/>
    <x v="2"/>
    <x v="137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s v="theater/musical"/>
    <n v="30"/>
    <n v="50.56"/>
    <x v="0"/>
    <x v="2"/>
    <x v="1372"/>
    <d v="2015-04-03T21:48:59"/>
  </r>
  <r>
    <n v="3868"/>
    <s v="1000 words (Canceled)"/>
    <s v="New collection of music by Scott Evan Davis!"/>
    <n v="5000"/>
    <n v="10"/>
    <x v="3"/>
    <x v="3"/>
    <s v="GBP"/>
    <n v="1410191405"/>
    <n v="1408031405"/>
    <b v="0"/>
    <n v="1"/>
    <b v="0"/>
    <s v="theater/musical"/>
    <n v="0"/>
    <n v="10"/>
    <x v="0"/>
    <x v="2"/>
    <x v="1373"/>
    <d v="2014-09-08T15:50:05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s v="theater/musical"/>
    <n v="3"/>
    <n v="30.13"/>
    <x v="0"/>
    <x v="2"/>
    <x v="1374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s v="theater/musical"/>
    <n v="15"/>
    <n v="150"/>
    <x v="0"/>
    <x v="2"/>
    <x v="1375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s v="theater/musical"/>
    <n v="3"/>
    <n v="13.33"/>
    <x v="0"/>
    <x v="2"/>
    <x v="1376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s v="theater/musical"/>
    <n v="0"/>
    <n v="0"/>
    <x v="0"/>
    <x v="2"/>
    <x v="137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s v="theater/musical"/>
    <n v="0"/>
    <n v="0"/>
    <x v="0"/>
    <x v="2"/>
    <x v="137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6"/>
    <s v="NZD"/>
    <n v="1422061200"/>
    <n v="1420244622"/>
    <b v="0"/>
    <n v="0"/>
    <b v="0"/>
    <s v="theater/musical"/>
    <n v="0"/>
    <n v="0"/>
    <x v="0"/>
    <x v="2"/>
    <x v="137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8"/>
    <s v="DKK"/>
    <n v="1472896800"/>
    <n v="1472804365"/>
    <b v="0"/>
    <n v="0"/>
    <b v="0"/>
    <s v="theater/musical"/>
    <n v="0"/>
    <n v="0"/>
    <x v="0"/>
    <x v="2"/>
    <x v="138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3"/>
    <s v="GBP"/>
    <n v="1454425128"/>
    <n v="1451833128"/>
    <b v="0"/>
    <n v="46"/>
    <b v="0"/>
    <s v="theater/musical"/>
    <n v="53"/>
    <n v="44.76"/>
    <x v="0"/>
    <x v="2"/>
    <x v="138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s v="theater/musical"/>
    <n v="5"/>
    <n v="88.64"/>
    <x v="0"/>
    <x v="2"/>
    <x v="138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s v="theater/musical"/>
    <n v="0"/>
    <n v="10"/>
    <x v="0"/>
    <x v="2"/>
    <x v="1383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x v="3"/>
    <s v="GBP"/>
    <n v="1422218396"/>
    <n v="1419626396"/>
    <b v="0"/>
    <n v="0"/>
    <b v="0"/>
    <s v="theater/musical"/>
    <n v="0"/>
    <n v="0"/>
    <x v="0"/>
    <x v="2"/>
    <x v="1384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3"/>
    <s v="GBP"/>
    <n v="1406761200"/>
    <n v="1403724820"/>
    <b v="0"/>
    <n v="17"/>
    <b v="0"/>
    <s v="theater/musical"/>
    <n v="13"/>
    <n v="57.65"/>
    <x v="0"/>
    <x v="2"/>
    <x v="1385"/>
    <d v="2014-07-30T23:00:00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s v="theater/musical"/>
    <n v="5"/>
    <n v="25"/>
    <x v="0"/>
    <x v="2"/>
    <x v="1386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10"/>
    <s v="AUD"/>
    <n v="1454281380"/>
    <n v="1451950570"/>
    <b v="0"/>
    <n v="0"/>
    <b v="0"/>
    <s v="theater/musical"/>
    <n v="0"/>
    <n v="0"/>
    <x v="0"/>
    <x v="2"/>
    <x v="1387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3"/>
    <s v="GBP"/>
    <n v="1409668069"/>
    <n v="1407076069"/>
    <b v="0"/>
    <n v="0"/>
    <b v="0"/>
    <s v="theater/musical"/>
    <n v="0"/>
    <n v="0"/>
    <x v="0"/>
    <x v="2"/>
    <x v="1388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s v="theater/musical"/>
    <n v="0"/>
    <n v="0"/>
    <x v="0"/>
    <x v="2"/>
    <x v="1389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s v="theater/musical"/>
    <n v="0"/>
    <n v="0"/>
    <x v="0"/>
    <x v="2"/>
    <x v="1390"/>
    <d v="2016-05-09T22:49:51"/>
  </r>
  <r>
    <n v="3886"/>
    <s v="a (Canceled)"/>
    <n v="1"/>
    <n v="10000"/>
    <n v="0"/>
    <x v="3"/>
    <x v="10"/>
    <s v="AUD"/>
    <n v="1418275702"/>
    <n v="1415683702"/>
    <b v="0"/>
    <n v="0"/>
    <b v="0"/>
    <s v="theater/musical"/>
    <n v="0"/>
    <n v="0"/>
    <x v="0"/>
    <x v="2"/>
    <x v="1391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s v="theater/musical"/>
    <n v="2"/>
    <n v="17.5"/>
    <x v="0"/>
    <x v="2"/>
    <x v="1392"/>
    <d v="2015-05-01T22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s v="technology/web"/>
    <n v="0"/>
    <n v="1"/>
    <x v="1"/>
    <x v="3"/>
    <x v="1393"/>
    <d v="2015-02-04T19:36:46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s v="technology/web"/>
    <n v="1"/>
    <n v="25"/>
    <x v="1"/>
    <x v="3"/>
    <x v="139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s v="technology/web"/>
    <n v="0"/>
    <n v="1"/>
    <x v="1"/>
    <x v="3"/>
    <x v="139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10"/>
    <s v="AUD"/>
    <n v="1414807962"/>
    <n v="1412215962"/>
    <b v="0"/>
    <n v="2"/>
    <b v="0"/>
    <s v="technology/web"/>
    <n v="0"/>
    <n v="35"/>
    <x v="1"/>
    <x v="3"/>
    <x v="139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s v="technology/web"/>
    <n v="1"/>
    <n v="3"/>
    <x v="1"/>
    <x v="3"/>
    <x v="139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s v="technology/web"/>
    <n v="27"/>
    <n v="402.71"/>
    <x v="1"/>
    <x v="3"/>
    <x v="139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s v="technology/web"/>
    <n v="0"/>
    <n v="26"/>
    <x v="1"/>
    <x v="3"/>
    <x v="139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3"/>
    <s v="GBP"/>
    <n v="1455122564"/>
    <n v="1452530564"/>
    <b v="0"/>
    <n v="0"/>
    <b v="0"/>
    <s v="technology/web"/>
    <n v="0"/>
    <n v="0"/>
    <x v="1"/>
    <x v="3"/>
    <x v="140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3"/>
    <s v="GBP"/>
    <n v="1446154848"/>
    <n v="1443562848"/>
    <b v="0"/>
    <n v="1"/>
    <b v="0"/>
    <s v="technology/web"/>
    <n v="0"/>
    <n v="9"/>
    <x v="1"/>
    <x v="3"/>
    <x v="140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3"/>
    <s v="GBP"/>
    <n v="1436368622"/>
    <n v="1433776622"/>
    <b v="0"/>
    <n v="8"/>
    <b v="0"/>
    <s v="technology/web"/>
    <n v="3"/>
    <n v="8.5"/>
    <x v="1"/>
    <x v="3"/>
    <x v="14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1"/>
    <x v="3"/>
    <x v="140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s v="technology/web"/>
    <n v="5"/>
    <n v="135.04"/>
    <x v="1"/>
    <x v="3"/>
    <x v="14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1"/>
    <x v="3"/>
    <x v="140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s v="technology/web"/>
    <n v="0"/>
    <n v="20.5"/>
    <x v="1"/>
    <x v="3"/>
    <x v="140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s v="technology/web"/>
    <n v="37"/>
    <n v="64.36"/>
    <x v="1"/>
    <x v="3"/>
    <x v="140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3"/>
    <s v="GBP"/>
    <n v="1465720143"/>
    <n v="1463128143"/>
    <b v="0"/>
    <n v="0"/>
    <b v="0"/>
    <s v="technology/web"/>
    <n v="0"/>
    <n v="0"/>
    <x v="1"/>
    <x v="3"/>
    <x v="1408"/>
    <d v="2016-06-12T08:29:0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s v="technology/web"/>
    <n v="3"/>
    <n v="200"/>
    <x v="1"/>
    <x v="3"/>
    <x v="140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1"/>
    <x v="3"/>
    <x v="141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s v="technology/web"/>
    <n v="0"/>
    <n v="0"/>
    <x v="1"/>
    <x v="3"/>
    <x v="141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s v="technology/web"/>
    <n v="0"/>
    <n v="50"/>
    <x v="1"/>
    <x v="3"/>
    <x v="141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1"/>
    <x v="3"/>
    <x v="141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s v="technology/web"/>
    <n v="0"/>
    <n v="27.5"/>
    <x v="1"/>
    <x v="3"/>
    <x v="141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s v="technology/web"/>
    <n v="0"/>
    <n v="0"/>
    <x v="1"/>
    <x v="3"/>
    <x v="14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10"/>
    <s v="AUD"/>
    <n v="1424137247"/>
    <n v="1421545247"/>
    <b v="0"/>
    <n v="2"/>
    <b v="0"/>
    <s v="technology/web"/>
    <n v="0"/>
    <n v="34"/>
    <x v="1"/>
    <x v="3"/>
    <x v="141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s v="technology/web"/>
    <n v="0"/>
    <n v="1"/>
    <x v="1"/>
    <x v="3"/>
    <x v="141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3"/>
    <s v="GBP"/>
    <n v="1436554249"/>
    <n v="1433962249"/>
    <b v="0"/>
    <n v="0"/>
    <b v="0"/>
    <s v="technology/web"/>
    <n v="0"/>
    <n v="0"/>
    <x v="1"/>
    <x v="3"/>
    <x v="141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s v="technology/web"/>
    <n v="0"/>
    <n v="1"/>
    <x v="1"/>
    <x v="3"/>
    <x v="141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s v="technology/web"/>
    <n v="0"/>
    <n v="0"/>
    <x v="1"/>
    <x v="3"/>
    <x v="142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6"/>
    <s v="NZD"/>
    <n v="1452942000"/>
    <n v="1449785223"/>
    <b v="0"/>
    <n v="5"/>
    <b v="0"/>
    <s v="technology/web"/>
    <n v="1"/>
    <n v="49"/>
    <x v="1"/>
    <x v="3"/>
    <x v="1421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1"/>
    <x v="3"/>
    <x v="1422"/>
    <d v="2016-01-01T20:20:12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s v="technology/web"/>
    <n v="0"/>
    <n v="142"/>
    <x v="1"/>
    <x v="3"/>
    <x v="142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s v="technology/web"/>
    <n v="0"/>
    <n v="53"/>
    <x v="1"/>
    <x v="3"/>
    <x v="142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s v="technology/web"/>
    <n v="0"/>
    <n v="0"/>
    <x v="1"/>
    <x v="3"/>
    <x v="142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s v="technology/web"/>
    <n v="0"/>
    <n v="38.44"/>
    <x v="1"/>
    <x v="3"/>
    <x v="142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3"/>
    <s v="GBP"/>
    <n v="1476873507"/>
    <n v="1474281507"/>
    <b v="0"/>
    <n v="4"/>
    <b v="0"/>
    <s v="technology/web"/>
    <n v="1"/>
    <n v="20"/>
    <x v="1"/>
    <x v="3"/>
    <x v="14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1"/>
    <x v="3"/>
    <x v="1428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s v="technology/web"/>
    <n v="0"/>
    <n v="1"/>
    <x v="1"/>
    <x v="3"/>
    <x v="142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s v="technology/web"/>
    <n v="0"/>
    <n v="10"/>
    <x v="1"/>
    <x v="3"/>
    <x v="1430"/>
    <d v="2016-05-20T14:08:22"/>
  </r>
  <r>
    <n v="578"/>
    <s v="weBuy Crowdsourced Shopping"/>
    <s v="weBuy trade built on technology and Crowd Sourced Power"/>
    <n v="125000"/>
    <n v="14"/>
    <x v="2"/>
    <x v="3"/>
    <s v="GBP"/>
    <n v="1441633993"/>
    <n v="1439560393"/>
    <b v="0"/>
    <n v="7"/>
    <b v="0"/>
    <s v="technology/web"/>
    <n v="0"/>
    <n v="2"/>
    <x v="1"/>
    <x v="3"/>
    <x v="1431"/>
    <d v="2015-09-07T13:53:1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s v="technology/web"/>
    <n v="1"/>
    <n v="35"/>
    <x v="1"/>
    <x v="3"/>
    <x v="143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s v="technology/web"/>
    <n v="0"/>
    <n v="1"/>
    <x v="1"/>
    <x v="3"/>
    <x v="143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s v="technology/web"/>
    <n v="0"/>
    <n v="0"/>
    <x v="1"/>
    <x v="3"/>
    <x v="143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s v="technology/web"/>
    <n v="0"/>
    <n v="0"/>
    <x v="1"/>
    <x v="3"/>
    <x v="1435"/>
    <d v="2015-03-15T18:00:00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s v="technology/web"/>
    <n v="0"/>
    <n v="1"/>
    <x v="1"/>
    <x v="3"/>
    <x v="143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s v="technology/web"/>
    <n v="1"/>
    <n v="5"/>
    <x v="1"/>
    <x v="3"/>
    <x v="1437"/>
    <d v="2015-03-16T16:11:56"/>
  </r>
  <r>
    <n v="585"/>
    <s v="Link Card"/>
    <s v="SAVE UP TO 40% WHEN YOU SPEND!_x000a__x000a_PRE-ORDER YOUR LINK CARD TODAY"/>
    <n v="9000"/>
    <n v="0"/>
    <x v="2"/>
    <x v="3"/>
    <s v="GBP"/>
    <n v="1448928000"/>
    <n v="1444123377"/>
    <b v="0"/>
    <n v="0"/>
    <b v="0"/>
    <s v="technology/web"/>
    <n v="0"/>
    <n v="0"/>
    <x v="1"/>
    <x v="3"/>
    <x v="1438"/>
    <d v="2015-12-01T00:00:00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s v="technology/web"/>
    <n v="1"/>
    <n v="14"/>
    <x v="1"/>
    <x v="3"/>
    <x v="143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1"/>
    <x v="3"/>
    <x v="144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9"/>
    <s v="EUR"/>
    <n v="1479410886"/>
    <n v="1474223286"/>
    <b v="0"/>
    <n v="2"/>
    <b v="0"/>
    <s v="technology/web"/>
    <n v="3"/>
    <n v="150.5"/>
    <x v="1"/>
    <x v="3"/>
    <x v="1441"/>
    <d v="2016-11-17T19:28:06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s v="technology/web"/>
    <n v="0"/>
    <n v="1"/>
    <x v="1"/>
    <x v="3"/>
    <x v="144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3"/>
    <s v="GBP"/>
    <n v="1454936460"/>
    <n v="1452259131"/>
    <b v="0"/>
    <n v="9"/>
    <b v="0"/>
    <s v="technology/web"/>
    <n v="4"/>
    <n v="24.78"/>
    <x v="1"/>
    <x v="3"/>
    <x v="144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s v="technology/web"/>
    <n v="0"/>
    <n v="30.5"/>
    <x v="1"/>
    <x v="3"/>
    <x v="144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s v="technology/web"/>
    <n v="3"/>
    <n v="250"/>
    <x v="1"/>
    <x v="3"/>
    <x v="144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3"/>
    <s v="GBP"/>
    <n v="1428333345"/>
    <n v="1425744945"/>
    <b v="0"/>
    <n v="7"/>
    <b v="0"/>
    <s v="technology/web"/>
    <n v="23"/>
    <n v="16.43"/>
    <x v="1"/>
    <x v="3"/>
    <x v="1446"/>
    <d v="2015-04-06T15:15:45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s v="technology/web"/>
    <n v="0"/>
    <n v="13"/>
    <x v="1"/>
    <x v="3"/>
    <x v="144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s v="technology/web"/>
    <n v="0"/>
    <n v="53.25"/>
    <x v="1"/>
    <x v="3"/>
    <x v="1448"/>
    <d v="2015-05-04T01:40:38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s v="technology/web"/>
    <n v="0"/>
    <n v="3"/>
    <x v="1"/>
    <x v="3"/>
    <x v="144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s v="technology/web"/>
    <n v="0"/>
    <n v="10"/>
    <x v="1"/>
    <x v="3"/>
    <x v="1450"/>
    <d v="2016-07-31T16:00:00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s v="technology/web"/>
    <n v="34"/>
    <n v="121.43"/>
    <x v="1"/>
    <x v="3"/>
    <x v="145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s v="technology/web"/>
    <n v="0"/>
    <n v="15.5"/>
    <x v="1"/>
    <x v="3"/>
    <x v="1452"/>
    <d v="2015-03-08T15:16:00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s v="technology/web"/>
    <n v="2"/>
    <n v="100"/>
    <x v="1"/>
    <x v="3"/>
    <x v="145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1"/>
    <x v="3"/>
    <x v="145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s v="technology/web"/>
    <n v="0"/>
    <n v="0"/>
    <x v="1"/>
    <x v="3"/>
    <x v="145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s v="technology/web"/>
    <n v="4"/>
    <n v="45.39"/>
    <x v="1"/>
    <x v="3"/>
    <x v="145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s v="technology/web"/>
    <n v="0"/>
    <n v="0"/>
    <x v="1"/>
    <x v="3"/>
    <x v="1457"/>
    <d v="2014-08-28T00:50:56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s v="technology/web"/>
    <n v="3"/>
    <n v="16.38"/>
    <x v="1"/>
    <x v="3"/>
    <x v="145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0"/>
    <n v="10"/>
    <x v="1"/>
    <x v="3"/>
    <x v="145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s v="technology/web"/>
    <n v="0"/>
    <n v="0"/>
    <x v="1"/>
    <x v="3"/>
    <x v="146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s v="technology/web"/>
    <n v="1"/>
    <n v="292.2"/>
    <x v="1"/>
    <x v="3"/>
    <x v="146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x v="3"/>
    <s v="GBP"/>
    <n v="1448761744"/>
    <n v="1446166144"/>
    <b v="0"/>
    <n v="1"/>
    <b v="0"/>
    <s v="technology/web"/>
    <n v="1"/>
    <n v="5"/>
    <x v="1"/>
    <x v="3"/>
    <x v="1462"/>
    <d v="2015-11-29T01:49:04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s v="technology/web"/>
    <n v="0"/>
    <n v="0"/>
    <x v="1"/>
    <x v="3"/>
    <x v="146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s v="technology/web"/>
    <n v="0"/>
    <n v="0"/>
    <x v="1"/>
    <x v="3"/>
    <x v="1464"/>
    <d v="2016-01-19T13:27:17"/>
  </r>
  <r>
    <n v="612"/>
    <s v="Web Streaming 2.0 (Canceled)"/>
    <s v="A Fast and Reliable new Web platform to stream videos from Internet"/>
    <n v="10000"/>
    <n v="0"/>
    <x v="3"/>
    <x v="9"/>
    <s v="EUR"/>
    <n v="1472777146"/>
    <n v="1470185146"/>
    <b v="0"/>
    <n v="0"/>
    <b v="0"/>
    <s v="technology/web"/>
    <n v="0"/>
    <n v="0"/>
    <x v="1"/>
    <x v="3"/>
    <x v="146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s v="technology/web"/>
    <n v="21"/>
    <n v="105.93"/>
    <x v="1"/>
    <x v="3"/>
    <x v="146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s v="technology/web"/>
    <n v="0"/>
    <n v="0"/>
    <x v="1"/>
    <x v="3"/>
    <x v="146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6"/>
    <s v="NZD"/>
    <n v="1443149759"/>
    <n v="1440557759"/>
    <b v="0"/>
    <n v="0"/>
    <b v="0"/>
    <s v="technology/web"/>
    <n v="0"/>
    <n v="0"/>
    <x v="1"/>
    <x v="3"/>
    <x v="146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s v="technology/web"/>
    <n v="0"/>
    <n v="0"/>
    <x v="1"/>
    <x v="3"/>
    <x v="146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3"/>
    <s v="GBP"/>
    <n v="1431072843"/>
    <n v="1427184843"/>
    <b v="0"/>
    <n v="3"/>
    <b v="0"/>
    <s v="technology/web"/>
    <n v="3"/>
    <n v="20"/>
    <x v="1"/>
    <x v="3"/>
    <x v="147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s v="technology/web"/>
    <n v="0"/>
    <n v="0"/>
    <x v="1"/>
    <x v="3"/>
    <x v="1471"/>
    <d v="2015-12-09T19:26:4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s v="technology/web"/>
    <n v="0"/>
    <n v="1"/>
    <x v="1"/>
    <x v="3"/>
    <x v="147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1"/>
    <x v="3"/>
    <x v="147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s v="technology/web"/>
    <n v="1"/>
    <n v="87"/>
    <x v="1"/>
    <x v="3"/>
    <x v="147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s v="technology/web"/>
    <n v="6"/>
    <n v="37.89"/>
    <x v="1"/>
    <x v="3"/>
    <x v="147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10"/>
    <s v="AUD"/>
    <n v="1432771997"/>
    <n v="1430179997"/>
    <b v="0"/>
    <n v="0"/>
    <b v="0"/>
    <s v="technology/web"/>
    <n v="0"/>
    <n v="0"/>
    <x v="1"/>
    <x v="3"/>
    <x v="147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s v="technology/web"/>
    <n v="0"/>
    <n v="0"/>
    <x v="1"/>
    <x v="3"/>
    <x v="147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n v="0"/>
    <x v="1"/>
    <x v="3"/>
    <x v="147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s v="technology/web"/>
    <n v="17"/>
    <n v="111.41"/>
    <x v="1"/>
    <x v="3"/>
    <x v="147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s v="SEK"/>
    <n v="1457996400"/>
    <n v="1452842511"/>
    <b v="0"/>
    <n v="1"/>
    <b v="0"/>
    <s v="technology/web"/>
    <n v="0"/>
    <n v="90"/>
    <x v="1"/>
    <x v="3"/>
    <x v="148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s v="technology/web"/>
    <n v="0"/>
    <n v="0"/>
    <x v="1"/>
    <x v="3"/>
    <x v="148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10"/>
    <s v="AUD"/>
    <n v="1463239108"/>
    <n v="1460647108"/>
    <b v="0"/>
    <n v="3"/>
    <b v="0"/>
    <s v="technology/web"/>
    <n v="0"/>
    <n v="116.67"/>
    <x v="1"/>
    <x v="3"/>
    <x v="148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s v="technology/web"/>
    <n v="0"/>
    <n v="10"/>
    <x v="1"/>
    <x v="3"/>
    <x v="148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1"/>
    <x v="3"/>
    <x v="148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n v="0"/>
    <x v="1"/>
    <x v="3"/>
    <x v="148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s v="technology/web"/>
    <n v="12"/>
    <n v="49.8"/>
    <x v="1"/>
    <x v="3"/>
    <x v="1486"/>
    <d v="2016-06-17T23:00:00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s v="technology/web"/>
    <n v="0"/>
    <n v="1"/>
    <x v="1"/>
    <x v="3"/>
    <x v="1487"/>
    <d v="2015-02-26T22:17:09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s v="technology/web"/>
    <n v="0"/>
    <n v="2"/>
    <x v="1"/>
    <x v="3"/>
    <x v="1488"/>
    <d v="2015-04-12T02:12:42"/>
  </r>
  <r>
    <n v="636"/>
    <s v="Keto Advice (Canceled)"/>
    <s v="With no central location for keto knowledge, keto advice will be a community run knowledge base."/>
    <n v="2000"/>
    <n v="4"/>
    <x v="3"/>
    <x v="3"/>
    <s v="GBP"/>
    <n v="1433587620"/>
    <n v="1430996150"/>
    <b v="0"/>
    <n v="1"/>
    <b v="0"/>
    <s v="technology/web"/>
    <n v="0"/>
    <n v="4"/>
    <x v="1"/>
    <x v="3"/>
    <x v="148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3"/>
    <s v="GBP"/>
    <n v="1488063840"/>
    <n v="1485558318"/>
    <b v="0"/>
    <n v="0"/>
    <b v="0"/>
    <s v="technology/web"/>
    <n v="0"/>
    <n v="0"/>
    <x v="1"/>
    <x v="3"/>
    <x v="1490"/>
    <d v="2017-02-25T23:04:00"/>
  </r>
  <r>
    <n v="638"/>
    <s v="W (Canceled)"/>
    <s v="O0"/>
    <n v="200000"/>
    <n v="18"/>
    <x v="3"/>
    <x v="4"/>
    <s v="EUR"/>
    <n v="1490447662"/>
    <n v="1485267262"/>
    <b v="0"/>
    <n v="6"/>
    <b v="0"/>
    <s v="technology/web"/>
    <n v="0"/>
    <n v="3"/>
    <x v="1"/>
    <x v="3"/>
    <x v="1491"/>
    <d v="2017-03-25T13:14:22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s v="technology/web"/>
    <n v="0"/>
    <n v="1"/>
    <x v="1"/>
    <x v="3"/>
    <x v="1492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s v="technology/web"/>
    <n v="0"/>
    <n v="0"/>
    <x v="1"/>
    <x v="3"/>
    <x v="14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s v="technology/web"/>
    <n v="0"/>
    <n v="0"/>
    <x v="1"/>
    <x v="3"/>
    <x v="14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s v="technology/web"/>
    <n v="3"/>
    <n v="300"/>
    <x v="1"/>
    <x v="3"/>
    <x v="14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1"/>
    <x v="3"/>
    <x v="14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s v="technology/web"/>
    <n v="0"/>
    <n v="0"/>
    <x v="1"/>
    <x v="3"/>
    <x v="14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s v="technology/web"/>
    <n v="0"/>
    <n v="13"/>
    <x v="1"/>
    <x v="3"/>
    <x v="14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s v="technology/web"/>
    <n v="2"/>
    <n v="15"/>
    <x v="1"/>
    <x v="3"/>
    <x v="14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s v="technology/web"/>
    <n v="0"/>
    <n v="54"/>
    <x v="1"/>
    <x v="3"/>
    <x v="15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s v="SEK"/>
    <n v="1439318228"/>
    <n v="1436812628"/>
    <b v="0"/>
    <n v="0"/>
    <b v="0"/>
    <s v="technology/web"/>
    <n v="0"/>
    <n v="0"/>
    <x v="1"/>
    <x v="3"/>
    <x v="15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0"/>
    <s v="EUR"/>
    <n v="1483474370"/>
    <n v="1480882370"/>
    <b v="0"/>
    <n v="0"/>
    <b v="0"/>
    <s v="technology/web"/>
    <n v="0"/>
    <n v="0"/>
    <x v="1"/>
    <x v="3"/>
    <x v="1502"/>
    <d v="2017-01-03T20:12:50"/>
  </r>
  <r>
    <n v="2351"/>
    <s v="NZ Auction site.  No listing or success fees. Only $2 p/m"/>
    <s v="Donate $30 or more and receive a free selfie stick."/>
    <n v="18900"/>
    <n v="108"/>
    <x v="3"/>
    <x v="6"/>
    <s v="NZD"/>
    <n v="1430360739"/>
    <n v="1427768739"/>
    <b v="0"/>
    <n v="7"/>
    <b v="0"/>
    <s v="technology/web"/>
    <n v="1"/>
    <n v="15.43"/>
    <x v="1"/>
    <x v="3"/>
    <x v="15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s v="technology/web"/>
    <n v="0"/>
    <n v="0"/>
    <x v="1"/>
    <x v="3"/>
    <x v="15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s v="technology/web"/>
    <n v="0"/>
    <n v="0"/>
    <x v="1"/>
    <x v="3"/>
    <x v="1505"/>
    <d v="2015-04-21T16:13:42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s v="technology/web"/>
    <n v="0"/>
    <n v="25"/>
    <x v="1"/>
    <x v="3"/>
    <x v="15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x v="10"/>
    <s v="AUD"/>
    <n v="1430604136"/>
    <n v="1428012136"/>
    <b v="0"/>
    <n v="2"/>
    <b v="0"/>
    <s v="technology/web"/>
    <n v="1"/>
    <n v="27.5"/>
    <x v="1"/>
    <x v="3"/>
    <x v="1507"/>
    <d v="2015-05-02T22:02:16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n v="0"/>
    <x v="1"/>
    <x v="3"/>
    <x v="15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x v="3"/>
    <s v="GBP"/>
    <n v="1445093578"/>
    <n v="1442501578"/>
    <b v="0"/>
    <n v="0"/>
    <b v="0"/>
    <s v="technology/web"/>
    <n v="0"/>
    <n v="0"/>
    <x v="1"/>
    <x v="3"/>
    <x v="15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3"/>
    <s v="GBP"/>
    <n v="1422664740"/>
    <n v="1417818036"/>
    <b v="0"/>
    <n v="0"/>
    <b v="0"/>
    <s v="technology/web"/>
    <n v="0"/>
    <n v="0"/>
    <x v="1"/>
    <x v="3"/>
    <x v="15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s v="technology/web"/>
    <n v="15"/>
    <n v="367"/>
    <x v="1"/>
    <x v="3"/>
    <x v="15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1"/>
    <x v="3"/>
    <x v="15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n v="0"/>
    <x v="1"/>
    <x v="3"/>
    <x v="15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s v="technology/web"/>
    <n v="29"/>
    <n v="60"/>
    <x v="1"/>
    <x v="3"/>
    <x v="15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s v="technology/web"/>
    <n v="0"/>
    <n v="0"/>
    <x v="1"/>
    <x v="3"/>
    <x v="15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s v="technology/web"/>
    <n v="0"/>
    <n v="0"/>
    <x v="1"/>
    <x v="3"/>
    <x v="15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9"/>
    <s v="EUR"/>
    <n v="1453071600"/>
    <n v="1449596425"/>
    <b v="0"/>
    <n v="0"/>
    <b v="0"/>
    <s v="technology/web"/>
    <n v="0"/>
    <n v="0"/>
    <x v="1"/>
    <x v="3"/>
    <x v="15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3"/>
    <s v="GBP"/>
    <n v="1445431533"/>
    <n v="1442839533"/>
    <b v="0"/>
    <n v="27"/>
    <b v="0"/>
    <s v="technology/web"/>
    <n v="11"/>
    <n v="97.41"/>
    <x v="1"/>
    <x v="3"/>
    <x v="15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s v="technology/web"/>
    <n v="1"/>
    <n v="47.86"/>
    <x v="1"/>
    <x v="3"/>
    <x v="15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s v="technology/web"/>
    <n v="0"/>
    <n v="50"/>
    <x v="1"/>
    <x v="3"/>
    <x v="15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s v="technology/web"/>
    <n v="0"/>
    <n v="0"/>
    <x v="1"/>
    <x v="3"/>
    <x v="15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s v="technology/web"/>
    <n v="0"/>
    <n v="20.5"/>
    <x v="1"/>
    <x v="3"/>
    <x v="15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s v="technology/web"/>
    <n v="0"/>
    <n v="0"/>
    <x v="1"/>
    <x v="3"/>
    <x v="15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10"/>
    <s v="AUD"/>
    <n v="1429839571"/>
    <n v="1427247571"/>
    <b v="0"/>
    <n v="6"/>
    <b v="0"/>
    <s v="technology/web"/>
    <n v="3"/>
    <n v="30"/>
    <x v="1"/>
    <x v="3"/>
    <x v="1524"/>
    <d v="2015-04-24T01:39:31"/>
  </r>
  <r>
    <n v="2373"/>
    <s v="Cykelauktion.com (Canceled)"/>
    <s v="We want to create a safe marketplace for buying and selling bicycles."/>
    <n v="850000"/>
    <n v="50"/>
    <x v="3"/>
    <x v="11"/>
    <s v="SEK"/>
    <n v="1440863624"/>
    <n v="1438271624"/>
    <b v="0"/>
    <n v="1"/>
    <b v="0"/>
    <s v="technology/web"/>
    <n v="0"/>
    <n v="50"/>
    <x v="1"/>
    <x v="3"/>
    <x v="15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s v="technology/web"/>
    <n v="0"/>
    <n v="10"/>
    <x v="1"/>
    <x v="3"/>
    <x v="15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s v="technology/web"/>
    <n v="0"/>
    <n v="0"/>
    <x v="1"/>
    <x v="3"/>
    <x v="15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s v="technology/web"/>
    <n v="11"/>
    <n v="81.58"/>
    <x v="1"/>
    <x v="3"/>
    <x v="15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n v="0"/>
    <x v="1"/>
    <x v="3"/>
    <x v="1529"/>
    <d v="2016-11-25T21:53:0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s v="technology/web"/>
    <n v="0"/>
    <n v="0"/>
    <x v="1"/>
    <x v="3"/>
    <x v="1530"/>
    <d v="2015-08-26T00:18:50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s v="technology/web"/>
    <n v="0"/>
    <n v="0"/>
    <x v="1"/>
    <x v="3"/>
    <x v="15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s v="technology/web"/>
    <n v="0"/>
    <n v="18.329999999999998"/>
    <x v="1"/>
    <x v="3"/>
    <x v="1532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s v="technology/web"/>
    <n v="2"/>
    <n v="224.43"/>
    <x v="1"/>
    <x v="3"/>
    <x v="15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s v="technology/web"/>
    <n v="3"/>
    <n v="37.5"/>
    <x v="1"/>
    <x v="3"/>
    <x v="15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6"/>
    <s v="NZD"/>
    <n v="1424568107"/>
    <n v="1421976107"/>
    <b v="0"/>
    <n v="3"/>
    <b v="0"/>
    <s v="technology/web"/>
    <n v="4"/>
    <n v="145"/>
    <x v="1"/>
    <x v="3"/>
    <x v="15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s v="technology/web"/>
    <n v="1"/>
    <n v="1"/>
    <x v="1"/>
    <x v="3"/>
    <x v="15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s v="technology/web"/>
    <n v="1"/>
    <n v="112.57"/>
    <x v="1"/>
    <x v="3"/>
    <x v="15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n v="0"/>
    <x v="1"/>
    <x v="3"/>
    <x v="15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s v="technology/web"/>
    <n v="1"/>
    <n v="342"/>
    <x v="1"/>
    <x v="3"/>
    <x v="15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s v="technology/web"/>
    <n v="1"/>
    <n v="57.88"/>
    <x v="1"/>
    <x v="3"/>
    <x v="15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s v="technology/web"/>
    <n v="0"/>
    <n v="30"/>
    <x v="1"/>
    <x v="3"/>
    <x v="15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10"/>
    <s v="AUD"/>
    <n v="1420352264"/>
    <n v="1416896264"/>
    <b v="0"/>
    <n v="0"/>
    <b v="0"/>
    <s v="technology/web"/>
    <n v="0"/>
    <n v="0"/>
    <x v="1"/>
    <x v="3"/>
    <x v="1542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s v="technology/web"/>
    <n v="0"/>
    <n v="25"/>
    <x v="1"/>
    <x v="3"/>
    <x v="15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s v="technology/web"/>
    <n v="0"/>
    <n v="0"/>
    <x v="1"/>
    <x v="3"/>
    <x v="15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s v="technology/web"/>
    <n v="0"/>
    <n v="50"/>
    <x v="1"/>
    <x v="3"/>
    <x v="15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0"/>
    <s v="EUR"/>
    <n v="1424940093"/>
    <n v="1422348093"/>
    <b v="0"/>
    <n v="2"/>
    <b v="0"/>
    <s v="technology/web"/>
    <n v="0"/>
    <n v="1.5"/>
    <x v="1"/>
    <x v="3"/>
    <x v="1546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s v="technology/web"/>
    <n v="0"/>
    <n v="0"/>
    <x v="1"/>
    <x v="3"/>
    <x v="15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s v="technology/web"/>
    <n v="0"/>
    <n v="10"/>
    <x v="1"/>
    <x v="3"/>
    <x v="15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s v="technology/web"/>
    <n v="0"/>
    <n v="0"/>
    <x v="1"/>
    <x v="3"/>
    <x v="15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s v="technology/web"/>
    <n v="0"/>
    <n v="0"/>
    <x v="1"/>
    <x v="3"/>
    <x v="15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s v="SEK"/>
    <n v="1418934506"/>
    <n v="1415910506"/>
    <b v="0"/>
    <n v="0"/>
    <b v="0"/>
    <s v="technology/web"/>
    <n v="0"/>
    <n v="0"/>
    <x v="1"/>
    <x v="3"/>
    <x v="15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10"/>
    <s v="AUD"/>
    <n v="1460615164"/>
    <n v="1458023164"/>
    <b v="0"/>
    <n v="0"/>
    <b v="0"/>
    <s v="technology/web"/>
    <n v="0"/>
    <n v="0"/>
    <x v="1"/>
    <x v="3"/>
    <x v="1552"/>
    <d v="2016-04-14T06:26: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8"/>
    <s v="EUR"/>
    <n v="1480028400"/>
    <n v="1478685915"/>
    <b v="0"/>
    <n v="2"/>
    <b v="1"/>
    <s v="technology/wearables"/>
    <n v="144"/>
    <n v="50.5"/>
    <x v="1"/>
    <x v="4"/>
    <x v="155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19"/>
    <n v="151.32"/>
    <x v="1"/>
    <x v="4"/>
    <x v="155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4"/>
    <s v="EUR"/>
    <n v="1439998674"/>
    <n v="1436888274"/>
    <b v="0"/>
    <n v="2174"/>
    <b v="1"/>
    <s v="technology/wearables"/>
    <n v="1460"/>
    <n v="134.36000000000001"/>
    <x v="1"/>
    <x v="4"/>
    <x v="155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06"/>
    <n v="174.03"/>
    <x v="1"/>
    <x v="4"/>
    <x v="155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00"/>
    <n v="73.489999999999995"/>
    <x v="1"/>
    <x v="4"/>
    <x v="1557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79"/>
    <n v="23.52"/>
    <x v="1"/>
    <x v="4"/>
    <x v="155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32"/>
    <n v="39.07"/>
    <x v="1"/>
    <x v="4"/>
    <x v="155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5"/>
    <s v="CAD"/>
    <n v="1458235549"/>
    <n v="1455647149"/>
    <b v="0"/>
    <n v="17"/>
    <b v="1"/>
    <s v="technology/wearables"/>
    <n v="107"/>
    <n v="125.94"/>
    <x v="1"/>
    <x v="4"/>
    <x v="1560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27"/>
    <n v="1644"/>
    <x v="1"/>
    <x v="4"/>
    <x v="156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40"/>
    <n v="42.67"/>
    <x v="1"/>
    <x v="4"/>
    <x v="156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12"/>
    <n v="35.130000000000003"/>
    <x v="1"/>
    <x v="4"/>
    <x v="156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01"/>
    <n v="239.35"/>
    <x v="1"/>
    <x v="4"/>
    <x v="156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00"/>
    <n v="107.64"/>
    <x v="1"/>
    <x v="4"/>
    <x v="156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41"/>
    <n v="95.83"/>
    <x v="1"/>
    <x v="4"/>
    <x v="156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67"/>
    <n v="31.66"/>
    <x v="1"/>
    <x v="4"/>
    <x v="156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47"/>
    <n v="42.89"/>
    <x v="1"/>
    <x v="4"/>
    <x v="156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14"/>
    <n v="122.74"/>
    <x v="1"/>
    <x v="4"/>
    <x v="156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26"/>
    <n v="190.45"/>
    <x v="1"/>
    <x v="4"/>
    <x v="157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04"/>
    <n v="109.34"/>
    <x v="1"/>
    <x v="4"/>
    <x v="1571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01"/>
    <n v="143.66999999999999"/>
    <x v="1"/>
    <x v="4"/>
    <x v="157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s v="technology/wearables"/>
    <n v="3"/>
    <n v="84.94"/>
    <x v="1"/>
    <x v="4"/>
    <x v="1573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s v="technology/wearables"/>
    <n v="1"/>
    <n v="10.56"/>
    <x v="1"/>
    <x v="4"/>
    <x v="157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s v="technology/wearables"/>
    <n v="0"/>
    <n v="39"/>
    <x v="1"/>
    <x v="4"/>
    <x v="157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8"/>
    <s v="DKK"/>
    <n v="1437250456"/>
    <n v="1434658456"/>
    <b v="0"/>
    <n v="7"/>
    <b v="0"/>
    <s v="technology/wearables"/>
    <n v="0"/>
    <n v="100"/>
    <x v="1"/>
    <x v="4"/>
    <x v="157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s v="technology/wearables"/>
    <n v="8"/>
    <n v="31.17"/>
    <x v="1"/>
    <x v="4"/>
    <x v="157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s v="technology/wearables"/>
    <n v="19"/>
    <n v="155.33000000000001"/>
    <x v="1"/>
    <x v="4"/>
    <x v="157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s v="technology/wearables"/>
    <n v="0"/>
    <n v="2"/>
    <x v="1"/>
    <x v="4"/>
    <x v="157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9"/>
    <s v="EUR"/>
    <n v="1477731463"/>
    <n v="1474275463"/>
    <b v="0"/>
    <n v="28"/>
    <b v="0"/>
    <s v="technology/wearables"/>
    <n v="10"/>
    <n v="178.93"/>
    <x v="1"/>
    <x v="4"/>
    <x v="158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s v="technology/wearables"/>
    <n v="5"/>
    <n v="27.36"/>
    <x v="1"/>
    <x v="4"/>
    <x v="158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1"/>
    <x v="4"/>
    <x v="158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9"/>
    <s v="EUR"/>
    <n v="1466323800"/>
    <n v="1463418120"/>
    <b v="0"/>
    <n v="310"/>
    <b v="0"/>
    <s v="technology/wearables"/>
    <n v="29"/>
    <n v="85"/>
    <x v="1"/>
    <x v="4"/>
    <x v="158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s v="technology/wearables"/>
    <n v="39"/>
    <n v="788.53"/>
    <x v="1"/>
    <x v="4"/>
    <x v="158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s v="technology/wearables"/>
    <n v="22"/>
    <n v="50.3"/>
    <x v="1"/>
    <x v="4"/>
    <x v="158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s v="technology/wearables"/>
    <n v="0"/>
    <n v="68.33"/>
    <x v="1"/>
    <x v="4"/>
    <x v="1586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s v="technology/wearables"/>
    <n v="0"/>
    <n v="7.5"/>
    <x v="1"/>
    <x v="4"/>
    <x v="158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s v="technology/wearables"/>
    <n v="15"/>
    <n v="34.270000000000003"/>
    <x v="1"/>
    <x v="4"/>
    <x v="158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1"/>
    <x v="4"/>
    <x v="158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9"/>
    <s v="EUR"/>
    <n v="1467106895"/>
    <n v="1463218895"/>
    <b v="0"/>
    <n v="96"/>
    <b v="0"/>
    <s v="technology/wearables"/>
    <n v="26"/>
    <n v="133.25"/>
    <x v="1"/>
    <x v="4"/>
    <x v="159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s v="technology/wearables"/>
    <n v="4"/>
    <n v="65.180000000000007"/>
    <x v="1"/>
    <x v="4"/>
    <x v="159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s v="technology/wearables"/>
    <n v="15"/>
    <n v="93.9"/>
    <x v="1"/>
    <x v="4"/>
    <x v="159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s v="technology/wearables"/>
    <n v="26"/>
    <n v="150.65"/>
    <x v="1"/>
    <x v="4"/>
    <x v="159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s v="technology/wearables"/>
    <n v="0"/>
    <n v="1"/>
    <x v="1"/>
    <x v="4"/>
    <x v="159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s v="technology/wearables"/>
    <n v="0"/>
    <n v="13.25"/>
    <x v="1"/>
    <x v="4"/>
    <x v="159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s v="technology/wearables"/>
    <n v="1"/>
    <n v="99.33"/>
    <x v="1"/>
    <x v="4"/>
    <x v="1596"/>
    <d v="2016-10-31T21:36:0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s v="technology/wearables"/>
    <n v="7"/>
    <n v="177.39"/>
    <x v="1"/>
    <x v="4"/>
    <x v="159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s v="technology/wearables"/>
    <n v="28"/>
    <n v="55.3"/>
    <x v="1"/>
    <x v="4"/>
    <x v="159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9"/>
    <s v="EUR"/>
    <n v="1438618170"/>
    <n v="1436026170"/>
    <b v="0"/>
    <n v="0"/>
    <b v="0"/>
    <s v="technology/wearables"/>
    <n v="0"/>
    <n v="0"/>
    <x v="1"/>
    <x v="4"/>
    <x v="159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N"/>
    <n v="1486317653"/>
    <n v="1481133653"/>
    <b v="0"/>
    <n v="6"/>
    <b v="0"/>
    <s v="technology/wearables"/>
    <n v="4"/>
    <n v="591.66999999999996"/>
    <x v="1"/>
    <x v="4"/>
    <x v="160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s v="technology/wearables"/>
    <n v="73"/>
    <n v="405.5"/>
    <x v="1"/>
    <x v="4"/>
    <x v="160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s v="technology/wearables"/>
    <n v="58"/>
    <n v="343.15"/>
    <x v="1"/>
    <x v="4"/>
    <x v="1602"/>
    <d v="2016-12-08T04:59:00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s v="technology/wearables"/>
    <n v="12"/>
    <n v="72.59"/>
    <x v="1"/>
    <x v="4"/>
    <x v="160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s v="technology/wearables"/>
    <n v="1"/>
    <n v="26"/>
    <x v="1"/>
    <x v="4"/>
    <x v="160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3"/>
    <s v="GBP"/>
    <n v="1482397263"/>
    <n v="1479805263"/>
    <b v="0"/>
    <n v="201"/>
    <b v="0"/>
    <s v="technology/wearables"/>
    <n v="7"/>
    <n v="6.5"/>
    <x v="1"/>
    <x v="4"/>
    <x v="160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s v="technology/wearables"/>
    <n v="35"/>
    <n v="119.39"/>
    <x v="1"/>
    <x v="4"/>
    <x v="160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s v="technology/wearables"/>
    <n v="0"/>
    <n v="84.29"/>
    <x v="1"/>
    <x v="4"/>
    <x v="160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s v="technology/wearables"/>
    <n v="1"/>
    <n v="90.86"/>
    <x v="1"/>
    <x v="4"/>
    <x v="1608"/>
    <d v="2014-10-31T12:30:20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s v="technology/wearables"/>
    <n v="0"/>
    <n v="1"/>
    <x v="1"/>
    <x v="4"/>
    <x v="160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1"/>
    <x v="4"/>
    <x v="161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s v="technology/wearables"/>
    <n v="15"/>
    <n v="530.69000000000005"/>
    <x v="1"/>
    <x v="4"/>
    <x v="161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s v="technology/wearables"/>
    <n v="82"/>
    <n v="120.39"/>
    <x v="1"/>
    <x v="4"/>
    <x v="161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7"/>
    <s v="EUR"/>
    <n v="1484065881"/>
    <n v="1481473881"/>
    <b v="0"/>
    <n v="31"/>
    <b v="0"/>
    <s v="technology/wearables"/>
    <n v="3"/>
    <n v="13"/>
    <x v="1"/>
    <x v="4"/>
    <x v="161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P"/>
    <n v="1406130880"/>
    <n v="1403538880"/>
    <b v="0"/>
    <n v="21"/>
    <b v="0"/>
    <s v="technology/wearables"/>
    <n v="27"/>
    <n v="291.33"/>
    <x v="1"/>
    <x v="4"/>
    <x v="161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s v="technology/wearables"/>
    <n v="31"/>
    <n v="124.92"/>
    <x v="1"/>
    <x v="4"/>
    <x v="161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s v="technology/wearables"/>
    <n v="6"/>
    <n v="119.57"/>
    <x v="1"/>
    <x v="4"/>
    <x v="161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1"/>
    <x v="4"/>
    <x v="1617"/>
    <d v="2017-02-20T04:37:48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s v="technology/wearables"/>
    <n v="1"/>
    <n v="195.4"/>
    <x v="1"/>
    <x v="4"/>
    <x v="161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7"/>
    <s v="EUR"/>
    <n v="1481740740"/>
    <n v="1478130783"/>
    <b v="0"/>
    <n v="0"/>
    <b v="0"/>
    <s v="technology/wearables"/>
    <n v="0"/>
    <n v="0"/>
    <x v="1"/>
    <x v="4"/>
    <x v="161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3"/>
    <s v="GBP"/>
    <n v="1483286127"/>
    <n v="1479830127"/>
    <b v="0"/>
    <n v="456"/>
    <b v="0"/>
    <s v="technology/wearables"/>
    <n v="79"/>
    <n v="117.7"/>
    <x v="1"/>
    <x v="4"/>
    <x v="162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P"/>
    <n v="1410616600"/>
    <n v="1405432600"/>
    <b v="0"/>
    <n v="369"/>
    <b v="0"/>
    <s v="technology/wearables"/>
    <n v="22"/>
    <n v="23.95"/>
    <x v="1"/>
    <x v="4"/>
    <x v="1621"/>
    <d v="2014-09-13T13:56:40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s v="technology/wearables"/>
    <n v="0"/>
    <n v="30.5"/>
    <x v="1"/>
    <x v="4"/>
    <x v="1622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1"/>
    <x v="4"/>
    <x v="162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s v="technology/wearables"/>
    <n v="34"/>
    <n v="99.97"/>
    <x v="1"/>
    <x v="4"/>
    <x v="162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s v="technology/wearables"/>
    <n v="0"/>
    <n v="26.25"/>
    <x v="1"/>
    <x v="4"/>
    <x v="162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9"/>
    <s v="EUR"/>
    <n v="1465130532"/>
    <n v="1462538532"/>
    <b v="0"/>
    <n v="1"/>
    <b v="0"/>
    <s v="technology/wearables"/>
    <n v="1"/>
    <n v="199"/>
    <x v="1"/>
    <x v="4"/>
    <x v="162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s v="technology/wearables"/>
    <n v="15"/>
    <n v="80.319999999999993"/>
    <x v="1"/>
    <x v="4"/>
    <x v="162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s v="technology/wearables"/>
    <n v="5"/>
    <n v="115.75"/>
    <x v="1"/>
    <x v="4"/>
    <x v="162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s v="technology/wearables"/>
    <n v="10"/>
    <n v="44.69"/>
    <x v="1"/>
    <x v="4"/>
    <x v="1629"/>
    <d v="2014-12-01T00:00:00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s v="technology/wearables"/>
    <n v="0"/>
    <n v="76.25"/>
    <x v="1"/>
    <x v="4"/>
    <x v="163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s v="technology/wearables"/>
    <n v="1"/>
    <n v="22.5"/>
    <x v="1"/>
    <x v="4"/>
    <x v="163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s v="technology/wearables"/>
    <n v="1"/>
    <n v="19.399999999999999"/>
    <x v="1"/>
    <x v="4"/>
    <x v="1632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s v="technology/wearables"/>
    <n v="17"/>
    <n v="110.29"/>
    <x v="1"/>
    <x v="4"/>
    <x v="163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s v="technology/wearables"/>
    <n v="2"/>
    <n v="37.450000000000003"/>
    <x v="1"/>
    <x v="4"/>
    <x v="163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s v="technology/wearables"/>
    <n v="9"/>
    <n v="41.75"/>
    <x v="1"/>
    <x v="4"/>
    <x v="1635"/>
    <d v="2016-02-18T20:14:20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s v="technology/wearables"/>
    <n v="10"/>
    <n v="24.08"/>
    <x v="1"/>
    <x v="4"/>
    <x v="163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s v="technology/wearables"/>
    <n v="13"/>
    <n v="69.41"/>
    <x v="1"/>
    <x v="4"/>
    <x v="1637"/>
    <d v="2016-04-18T14:00:00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s v="technology/wearables"/>
    <n v="2"/>
    <n v="155.25"/>
    <x v="1"/>
    <x v="4"/>
    <x v="1638"/>
    <d v="2017-02-18T23:59:00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s v="technology/wearables"/>
    <n v="2"/>
    <n v="57.2"/>
    <x v="1"/>
    <x v="4"/>
    <x v="163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s v="technology/wearables"/>
    <n v="0"/>
    <n v="0"/>
    <x v="1"/>
    <x v="4"/>
    <x v="164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s v="technology/wearables"/>
    <n v="12"/>
    <n v="60"/>
    <x v="1"/>
    <x v="4"/>
    <x v="1641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1"/>
    <x v="4"/>
    <x v="1642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1"/>
    <x v="4"/>
    <x v="1643"/>
    <d v="2016-01-17T18:01:01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s v="technology/wearables"/>
    <n v="38"/>
    <n v="158.63999999999999"/>
    <x v="1"/>
    <x v="4"/>
    <x v="1644"/>
    <d v="2016-06-04T15:41:12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s v="technology/wearables"/>
    <n v="40"/>
    <n v="99.86"/>
    <x v="1"/>
    <x v="4"/>
    <x v="164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s v="technology/wearables"/>
    <n v="1"/>
    <n v="25.2"/>
    <x v="1"/>
    <x v="4"/>
    <x v="164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s v="technology/wearables"/>
    <n v="43"/>
    <n v="89.19"/>
    <x v="1"/>
    <x v="4"/>
    <x v="164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s v="technology/wearables"/>
    <n v="6"/>
    <n v="182.62"/>
    <x v="1"/>
    <x v="4"/>
    <x v="164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s v="technology/wearables"/>
    <n v="2"/>
    <n v="50.65"/>
    <x v="1"/>
    <x v="4"/>
    <x v="1649"/>
    <d v="2015-04-26T20:55:59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s v="technology/wearables"/>
    <n v="2"/>
    <n v="33.29"/>
    <x v="1"/>
    <x v="4"/>
    <x v="165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s v="technology/wearables"/>
    <n v="11"/>
    <n v="51.82"/>
    <x v="1"/>
    <x v="4"/>
    <x v="165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s v="technology/wearables"/>
    <n v="39"/>
    <n v="113.63"/>
    <x v="1"/>
    <x v="4"/>
    <x v="165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s v="technology/wearables"/>
    <n v="46"/>
    <n v="136.46"/>
    <x v="1"/>
    <x v="4"/>
    <x v="165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s v="technology/wearables"/>
    <n v="42"/>
    <n v="364.35"/>
    <x v="1"/>
    <x v="4"/>
    <x v="165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s v="technology/wearables"/>
    <n v="28"/>
    <n v="19.239999999999998"/>
    <x v="1"/>
    <x v="4"/>
    <x v="1655"/>
    <d v="2016-02-11T17:05:53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s v="technology/wearables"/>
    <n v="1"/>
    <n v="41.89"/>
    <x v="1"/>
    <x v="4"/>
    <x v="165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1"/>
    <x v="4"/>
    <x v="165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s v="technology/wearables"/>
    <n v="1"/>
    <n v="49.67"/>
    <x v="1"/>
    <x v="4"/>
    <x v="165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s v="technology/wearables"/>
    <n v="15"/>
    <n v="59.2"/>
    <x v="1"/>
    <x v="4"/>
    <x v="1659"/>
    <d v="2016-10-06T15:15:32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s v="technology/wearables"/>
    <n v="18"/>
    <n v="43.98"/>
    <x v="1"/>
    <x v="4"/>
    <x v="166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s v="technology/wearables"/>
    <n v="1"/>
    <n v="26.5"/>
    <x v="1"/>
    <x v="4"/>
    <x v="1661"/>
    <d v="2014-08-15T20:20:34"/>
  </r>
  <r>
    <n v="969"/>
    <s v="Make 100 | Geek &amp; Chic: Smart Safety Jewelry."/>
    <s v="Geek &amp; Chic Smart Jewelry Collection, Wearables Meet Style!"/>
    <n v="30000"/>
    <n v="14000"/>
    <x v="2"/>
    <x v="2"/>
    <s v="MXN"/>
    <n v="1486624607"/>
    <n v="1483773407"/>
    <b v="0"/>
    <n v="11"/>
    <b v="0"/>
    <s v="technology/wearables"/>
    <n v="47"/>
    <n v="1272.73"/>
    <x v="1"/>
    <x v="4"/>
    <x v="166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1"/>
    <x v="4"/>
    <x v="166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s v="technology/wearables"/>
    <n v="0"/>
    <n v="45.2"/>
    <x v="1"/>
    <x v="4"/>
    <x v="166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s v="technology/wearables"/>
    <n v="35"/>
    <n v="153.88999999999999"/>
    <x v="1"/>
    <x v="4"/>
    <x v="166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s v="technology/wearables"/>
    <n v="2"/>
    <n v="51.38"/>
    <x v="1"/>
    <x v="4"/>
    <x v="1666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s v="technology/wearables"/>
    <n v="1"/>
    <n v="93.33"/>
    <x v="1"/>
    <x v="4"/>
    <x v="166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s v="technology/wearables"/>
    <n v="3"/>
    <n v="108.63"/>
    <x v="1"/>
    <x v="4"/>
    <x v="166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10"/>
    <s v="AUD"/>
    <n v="1439515497"/>
    <n v="1435627497"/>
    <b v="0"/>
    <n v="18"/>
    <b v="0"/>
    <s v="technology/wearables"/>
    <n v="2"/>
    <n v="160.5"/>
    <x v="1"/>
    <x v="4"/>
    <x v="166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4"/>
    <s v="EUR"/>
    <n v="1456094197"/>
    <n v="1453502197"/>
    <b v="0"/>
    <n v="12"/>
    <b v="0"/>
    <s v="technology/wearables"/>
    <n v="34"/>
    <n v="75.75"/>
    <x v="1"/>
    <x v="4"/>
    <x v="167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1"/>
    <x v="4"/>
    <x v="167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s v="technology/wearables"/>
    <n v="83"/>
    <n v="301.94"/>
    <x v="1"/>
    <x v="4"/>
    <x v="167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s v="technology/wearables"/>
    <n v="15"/>
    <n v="47.94"/>
    <x v="1"/>
    <x v="4"/>
    <x v="167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s v="technology/wearables"/>
    <n v="0"/>
    <n v="2.75"/>
    <x v="1"/>
    <x v="4"/>
    <x v="1674"/>
    <d v="2014-08-09T22:43:42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s v="technology/wearables"/>
    <n v="0"/>
    <n v="1"/>
    <x v="1"/>
    <x v="4"/>
    <x v="167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7"/>
    <s v="EUR"/>
    <n v="1471985640"/>
    <n v="1469289685"/>
    <b v="0"/>
    <n v="179"/>
    <b v="0"/>
    <s v="technology/wearables"/>
    <n v="30"/>
    <n v="171.79"/>
    <x v="1"/>
    <x v="4"/>
    <x v="167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s v="technology/wearables"/>
    <n v="1"/>
    <n v="35.33"/>
    <x v="1"/>
    <x v="4"/>
    <x v="167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1"/>
    <x v="4"/>
    <x v="167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3"/>
    <s v="GBP"/>
    <n v="1452384000"/>
    <n v="1447698300"/>
    <b v="0"/>
    <n v="23"/>
    <b v="0"/>
    <s v="technology/wearables"/>
    <n v="13"/>
    <n v="110.87"/>
    <x v="1"/>
    <x v="4"/>
    <x v="1679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s v="technology/wearables"/>
    <n v="13"/>
    <n v="161.22"/>
    <x v="1"/>
    <x v="4"/>
    <x v="168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9"/>
    <s v="EUR"/>
    <n v="1475310825"/>
    <n v="1472718825"/>
    <b v="0"/>
    <n v="0"/>
    <b v="0"/>
    <s v="technology/wearables"/>
    <n v="0"/>
    <n v="0"/>
    <x v="1"/>
    <x v="4"/>
    <x v="1681"/>
    <d v="2016-10-01T08:33:45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s v="technology/wearables"/>
    <n v="17"/>
    <n v="52.41"/>
    <x v="1"/>
    <x v="4"/>
    <x v="168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s v="technology/wearables"/>
    <n v="0"/>
    <n v="13"/>
    <x v="1"/>
    <x v="4"/>
    <x v="168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3"/>
    <s v="GBP"/>
    <n v="1468349460"/>
    <n v="1466186988"/>
    <b v="0"/>
    <n v="7"/>
    <b v="0"/>
    <s v="technology/wearables"/>
    <n v="4"/>
    <n v="30.29"/>
    <x v="1"/>
    <x v="4"/>
    <x v="1684"/>
    <d v="2016-07-12T18:51:00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s v="technology/wearables"/>
    <n v="0"/>
    <n v="116.75"/>
    <x v="1"/>
    <x v="4"/>
    <x v="168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s v="technology/wearables"/>
    <n v="25"/>
    <n v="89.6"/>
    <x v="1"/>
    <x v="4"/>
    <x v="168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s v="technology/wearables"/>
    <n v="2"/>
    <n v="424.45"/>
    <x v="1"/>
    <x v="4"/>
    <x v="168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s v="technology/wearables"/>
    <n v="7"/>
    <n v="80.67"/>
    <x v="1"/>
    <x v="4"/>
    <x v="168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s v="technology/wearables"/>
    <n v="2"/>
    <n v="13"/>
    <x v="1"/>
    <x v="4"/>
    <x v="1689"/>
    <d v="2014-07-27T15:27:00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s v="technology/wearables"/>
    <n v="1"/>
    <n v="8.1300000000000008"/>
    <x v="1"/>
    <x v="4"/>
    <x v="169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1"/>
    <x v="4"/>
    <x v="169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1"/>
    <x v="4"/>
    <x v="169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s v="technology/wearables"/>
    <n v="2"/>
    <n v="3304"/>
    <x v="1"/>
    <x v="4"/>
    <x v="169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3"/>
    <s v="GBP"/>
    <n v="1485796613"/>
    <n v="1481908613"/>
    <b v="0"/>
    <n v="4"/>
    <b v="0"/>
    <s v="technology/wearables"/>
    <n v="104"/>
    <n v="1300"/>
    <x v="1"/>
    <x v="4"/>
    <x v="169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s v="technology/wearables"/>
    <n v="30"/>
    <n v="134.55000000000001"/>
    <x v="1"/>
    <x v="4"/>
    <x v="169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s v="technology/wearables"/>
    <n v="16"/>
    <n v="214.07"/>
    <x v="1"/>
    <x v="4"/>
    <x v="169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s v="technology/wearables"/>
    <n v="82"/>
    <n v="216.34"/>
    <x v="1"/>
    <x v="4"/>
    <x v="169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s v="technology/wearables"/>
    <n v="75"/>
    <n v="932.31"/>
    <x v="1"/>
    <x v="4"/>
    <x v="169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s v="technology/wearables"/>
    <n v="6"/>
    <n v="29.25"/>
    <x v="1"/>
    <x v="4"/>
    <x v="169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s v="technology/wearables"/>
    <n v="44"/>
    <n v="174.95"/>
    <x v="1"/>
    <x v="4"/>
    <x v="170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2"/>
    <s v="MXN"/>
    <n v="1482953115"/>
    <n v="1480361115"/>
    <b v="0"/>
    <n v="1"/>
    <b v="0"/>
    <s v="technology/wearables"/>
    <n v="0"/>
    <n v="250"/>
    <x v="1"/>
    <x v="4"/>
    <x v="170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s v="technology/wearables"/>
    <n v="13"/>
    <n v="65"/>
    <x v="1"/>
    <x v="4"/>
    <x v="170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s v="technology/wearables"/>
    <n v="0"/>
    <n v="55"/>
    <x v="1"/>
    <x v="4"/>
    <x v="170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s v="technology/wearables"/>
    <n v="0"/>
    <n v="75"/>
    <x v="1"/>
    <x v="4"/>
    <x v="170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s v="technology/wearables"/>
    <n v="21535"/>
    <n v="1389.36"/>
    <x v="1"/>
    <x v="4"/>
    <x v="170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s v="technology/wearables"/>
    <n v="35"/>
    <n v="95.91"/>
    <x v="1"/>
    <x v="4"/>
    <x v="1706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s v="technology/wearables"/>
    <n v="31"/>
    <n v="191.25"/>
    <x v="1"/>
    <x v="4"/>
    <x v="170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s v="technology/wearables"/>
    <n v="3"/>
    <n v="40"/>
    <x v="1"/>
    <x v="4"/>
    <x v="170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s v="technology/wearables"/>
    <n v="3"/>
    <n v="74.790000000000006"/>
    <x v="1"/>
    <x v="4"/>
    <x v="170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s v="technology/wearables"/>
    <n v="23"/>
    <n v="161.12"/>
    <x v="1"/>
    <x v="4"/>
    <x v="1710"/>
    <d v="2015-11-21T17:12:15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s v="technology/wearables"/>
    <n v="3"/>
    <n v="88.71"/>
    <x v="1"/>
    <x v="4"/>
    <x v="171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s v="technology/wearables"/>
    <n v="47"/>
    <n v="53.25"/>
    <x v="1"/>
    <x v="4"/>
    <x v="1712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3"/>
    <s v="GBP"/>
    <n v="1489376405"/>
    <n v="1484196005"/>
    <b v="0"/>
    <n v="104"/>
    <b v="0"/>
    <s v="technology/wearables"/>
    <n v="40"/>
    <n v="152.41"/>
    <x v="1"/>
    <x v="4"/>
    <x v="171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s v="technology/wearables"/>
    <n v="26"/>
    <n v="90.62"/>
    <x v="1"/>
    <x v="4"/>
    <x v="171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s v="technology/wearables"/>
    <n v="65"/>
    <n v="201.6"/>
    <x v="1"/>
    <x v="4"/>
    <x v="1715"/>
    <d v="2014-12-04T10:58:5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s v="technology/wearables"/>
    <n v="12"/>
    <n v="127.93"/>
    <x v="1"/>
    <x v="4"/>
    <x v="1716"/>
    <d v="2016-02-17T12:04:39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s v="technology/wearables"/>
    <n v="11"/>
    <n v="29.89"/>
    <x v="1"/>
    <x v="4"/>
    <x v="1717"/>
    <d v="2016-10-08T14:43:32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s v="technology/wearables"/>
    <n v="112"/>
    <n v="367.97"/>
    <x v="1"/>
    <x v="4"/>
    <x v="1718"/>
    <d v="2015-10-15T21:11:08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s v="technology/wearables"/>
    <n v="16"/>
    <n v="129.16999999999999"/>
    <x v="1"/>
    <x v="4"/>
    <x v="171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s v="technology/wearables"/>
    <n v="32"/>
    <n v="800.7"/>
    <x v="1"/>
    <x v="4"/>
    <x v="172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s v="technology/wearables"/>
    <n v="1"/>
    <n v="28"/>
    <x v="1"/>
    <x v="4"/>
    <x v="172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s v="technology/wearables"/>
    <n v="31"/>
    <n v="102.02"/>
    <x v="1"/>
    <x v="4"/>
    <x v="17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s v="technology/wearables"/>
    <n v="1"/>
    <n v="184.36"/>
    <x v="1"/>
    <x v="4"/>
    <x v="172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s v="technology/wearables"/>
    <n v="40"/>
    <n v="162.91999999999999"/>
    <x v="1"/>
    <x v="4"/>
    <x v="172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s v="technology/wearables"/>
    <n v="0"/>
    <n v="1"/>
    <x v="1"/>
    <x v="4"/>
    <x v="172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8"/>
    <s v="DKK"/>
    <n v="1469109600"/>
    <n v="1464586746"/>
    <b v="0"/>
    <n v="19"/>
    <b v="0"/>
    <s v="technology/wearables"/>
    <n v="6"/>
    <n v="603.53"/>
    <x v="1"/>
    <x v="4"/>
    <x v="172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s v="technology/wearables"/>
    <n v="15"/>
    <n v="45.41"/>
    <x v="1"/>
    <x v="4"/>
    <x v="172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3"/>
    <s v="GBP"/>
    <n v="1405094400"/>
    <n v="1403810965"/>
    <b v="0"/>
    <n v="9"/>
    <b v="0"/>
    <s v="technology/wearables"/>
    <n v="15"/>
    <n v="97.33"/>
    <x v="1"/>
    <x v="4"/>
    <x v="172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1"/>
    <n v="167.67"/>
    <x v="1"/>
    <x v="4"/>
    <x v="172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s v="SEK"/>
    <n v="1482515937"/>
    <n v="1479923937"/>
    <b v="0"/>
    <n v="7"/>
    <b v="0"/>
    <s v="technology/wearables"/>
    <n v="1"/>
    <n v="859.86"/>
    <x v="1"/>
    <x v="4"/>
    <x v="173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3"/>
    <s v="GBP"/>
    <n v="1432223125"/>
    <n v="1429631125"/>
    <b v="0"/>
    <n v="4"/>
    <b v="0"/>
    <s v="technology/wearables"/>
    <n v="0"/>
    <n v="26.5"/>
    <x v="1"/>
    <x v="4"/>
    <x v="173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s v="technology/wearables"/>
    <n v="9"/>
    <n v="30.27"/>
    <x v="1"/>
    <x v="4"/>
    <x v="173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s v="technology/wearables"/>
    <n v="10"/>
    <n v="54.67"/>
    <x v="1"/>
    <x v="4"/>
    <x v="173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s v="technology/wearables"/>
    <n v="2"/>
    <n v="60.75"/>
    <x v="1"/>
    <x v="4"/>
    <x v="173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s v="technology/wearables"/>
    <n v="1"/>
    <n v="102.73"/>
    <x v="1"/>
    <x v="4"/>
    <x v="173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s v="technology/wearables"/>
    <n v="4"/>
    <n v="41.59"/>
    <x v="1"/>
    <x v="4"/>
    <x v="173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s v="technology/wearables"/>
    <n v="2"/>
    <n v="116.53"/>
    <x v="1"/>
    <x v="4"/>
    <x v="173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s v="technology/wearables"/>
    <n v="1"/>
    <n v="45.33"/>
    <x v="1"/>
    <x v="4"/>
    <x v="173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s v="technology/wearables"/>
    <n v="22"/>
    <n v="157.46"/>
    <x v="1"/>
    <x v="4"/>
    <x v="173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s v="technology/wearables"/>
    <n v="1"/>
    <n v="100.5"/>
    <x v="1"/>
    <x v="4"/>
    <x v="174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s v="technology/wearables"/>
    <n v="0"/>
    <n v="0"/>
    <x v="1"/>
    <x v="4"/>
    <x v="174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10"/>
    <s v="AUD"/>
    <n v="1405478025"/>
    <n v="1402886025"/>
    <b v="0"/>
    <n v="0"/>
    <b v="0"/>
    <s v="technology/wearables"/>
    <n v="0"/>
    <n v="0"/>
    <x v="1"/>
    <x v="4"/>
    <x v="174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s v="technology/wearables"/>
    <n v="11"/>
    <n v="51.82"/>
    <x v="1"/>
    <x v="4"/>
    <x v="174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s v="technology/wearables"/>
    <n v="20"/>
    <n v="308.75"/>
    <x v="1"/>
    <x v="4"/>
    <x v="174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s v="technology/wearables"/>
    <n v="85"/>
    <n v="379.23"/>
    <x v="1"/>
    <x v="4"/>
    <x v="174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s v="technology/wearables"/>
    <n v="49"/>
    <n v="176.36"/>
    <x v="1"/>
    <x v="4"/>
    <x v="174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s v="technology/wearables"/>
    <n v="3"/>
    <n v="66.069999999999993"/>
    <x v="1"/>
    <x v="4"/>
    <x v="1747"/>
    <d v="2015-08-02T19:17:13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s v="technology/wearables"/>
    <n v="7"/>
    <n v="89.65"/>
    <x v="1"/>
    <x v="4"/>
    <x v="1748"/>
    <d v="2014-12-08T16:31:55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s v="technology/wearables"/>
    <n v="0"/>
    <n v="0"/>
    <x v="1"/>
    <x v="4"/>
    <x v="174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3"/>
    <s v="GBP"/>
    <n v="1475333917"/>
    <n v="1472569117"/>
    <b v="0"/>
    <n v="46"/>
    <b v="0"/>
    <s v="technology/wearables"/>
    <n v="70"/>
    <n v="382.39"/>
    <x v="1"/>
    <x v="4"/>
    <x v="175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s v="technology/wearables"/>
    <n v="0"/>
    <n v="100"/>
    <x v="1"/>
    <x v="4"/>
    <x v="175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s v="technology/wearables"/>
    <n v="102"/>
    <n v="158.36000000000001"/>
    <x v="1"/>
    <x v="4"/>
    <x v="1752"/>
    <d v="2016-08-19T03:59:0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61"/>
    <n v="21.9"/>
    <x v="1"/>
    <x v="5"/>
    <x v="17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26"/>
    <n v="80.02"/>
    <x v="1"/>
    <x v="5"/>
    <x v="1754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01"/>
    <n v="35.520000000000003"/>
    <x v="1"/>
    <x v="5"/>
    <x v="17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04"/>
    <n v="64.930000000000007"/>
    <x v="1"/>
    <x v="5"/>
    <x v="17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07"/>
    <n v="60.97"/>
    <x v="1"/>
    <x v="5"/>
    <x v="17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10"/>
    <n v="31.44"/>
    <x v="1"/>
    <x v="5"/>
    <x v="17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08"/>
    <n v="81.95"/>
    <x v="1"/>
    <x v="5"/>
    <x v="17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24"/>
    <n v="58.93"/>
    <x v="1"/>
    <x v="5"/>
    <x v="17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04"/>
    <n v="157.29"/>
    <x v="1"/>
    <x v="5"/>
    <x v="1761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41"/>
    <n v="55.76"/>
    <x v="1"/>
    <x v="5"/>
    <x v="17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4"/>
    <s v="EUR"/>
    <n v="1483397940"/>
    <n v="1480493014"/>
    <b v="1"/>
    <n v="3663"/>
    <b v="1"/>
    <s v="technology/space exploration"/>
    <n v="2791"/>
    <n v="83.8"/>
    <x v="1"/>
    <x v="5"/>
    <x v="17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72"/>
    <n v="58.42"/>
    <x v="1"/>
    <x v="5"/>
    <x v="17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01"/>
    <n v="270.57"/>
    <x v="1"/>
    <x v="5"/>
    <x v="17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02"/>
    <n v="107.1"/>
    <x v="1"/>
    <x v="5"/>
    <x v="17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3"/>
    <s v="GBP"/>
    <n v="1462017600"/>
    <n v="1458820564"/>
    <b v="0"/>
    <n v="72"/>
    <b v="1"/>
    <s v="technology/space exploration"/>
    <n v="170"/>
    <n v="47.18"/>
    <x v="1"/>
    <x v="5"/>
    <x v="17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15"/>
    <n v="120.31"/>
    <x v="1"/>
    <x v="5"/>
    <x v="17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78"/>
    <n v="27.6"/>
    <x v="1"/>
    <x v="5"/>
    <x v="1769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05"/>
    <n v="205.3"/>
    <x v="1"/>
    <x v="5"/>
    <x v="17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88"/>
    <n v="35.549999999999997"/>
    <x v="1"/>
    <x v="5"/>
    <x v="17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10"/>
    <s v="AUD"/>
    <n v="1444525200"/>
    <n v="1441339242"/>
    <b v="1"/>
    <n v="1251"/>
    <b v="1"/>
    <s v="technology/space exploration"/>
    <n v="144"/>
    <n v="74.64"/>
    <x v="1"/>
    <x v="5"/>
    <x v="17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46"/>
    <n v="47.06"/>
    <x v="1"/>
    <x v="5"/>
    <x v="17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9"/>
    <s v="EUR"/>
    <n v="1483120216"/>
    <n v="1479232216"/>
    <b v="0"/>
    <n v="74"/>
    <b v="1"/>
    <s v="technology/space exploration"/>
    <n v="131"/>
    <n v="26.59"/>
    <x v="1"/>
    <x v="5"/>
    <x v="17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14"/>
    <n v="36.770000000000003"/>
    <x v="1"/>
    <x v="5"/>
    <x v="17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79"/>
    <n v="31.82"/>
    <x v="1"/>
    <x v="5"/>
    <x v="17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4"/>
    <s v="EUR"/>
    <n v="1478723208"/>
    <n v="1476559608"/>
    <b v="0"/>
    <n v="52"/>
    <b v="1"/>
    <s v="technology/space exploration"/>
    <n v="956"/>
    <n v="27.58"/>
    <x v="1"/>
    <x v="5"/>
    <x v="17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12"/>
    <n v="56"/>
    <x v="1"/>
    <x v="5"/>
    <x v="17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47"/>
    <n v="21.56"/>
    <x v="1"/>
    <x v="5"/>
    <x v="1779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10"/>
    <n v="44.1"/>
    <x v="1"/>
    <x v="5"/>
    <x v="1780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3"/>
    <s v="GBP"/>
    <n v="1431608122"/>
    <n v="1429016122"/>
    <b v="0"/>
    <n v="100"/>
    <b v="1"/>
    <s v="technology/space exploration"/>
    <n v="128"/>
    <n v="63.87"/>
    <x v="1"/>
    <x v="5"/>
    <x v="17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10"/>
    <s v="AUD"/>
    <n v="1467280800"/>
    <n v="1464921112"/>
    <b v="0"/>
    <n v="81"/>
    <b v="1"/>
    <s v="technology/space exploration"/>
    <n v="158"/>
    <n v="38.99"/>
    <x v="1"/>
    <x v="5"/>
    <x v="17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15"/>
    <n v="80.19"/>
    <x v="1"/>
    <x v="5"/>
    <x v="1783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37"/>
    <n v="34.9"/>
    <x v="1"/>
    <x v="5"/>
    <x v="1784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55"/>
    <n v="89.1"/>
    <x v="1"/>
    <x v="5"/>
    <x v="17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06"/>
    <n v="39.44"/>
    <x v="1"/>
    <x v="5"/>
    <x v="17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5"/>
    <s v="CAD"/>
    <n v="1425937761"/>
    <n v="1422917361"/>
    <b v="0"/>
    <n v="84"/>
    <b v="1"/>
    <s v="technology/space exploration"/>
    <n v="100"/>
    <n v="136.9"/>
    <x v="1"/>
    <x v="5"/>
    <x v="17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87"/>
    <n v="37.46"/>
    <x v="1"/>
    <x v="5"/>
    <x v="1788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66"/>
    <n v="31.96"/>
    <x v="1"/>
    <x v="5"/>
    <x v="17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02"/>
    <n v="25.21"/>
    <x v="1"/>
    <x v="5"/>
    <x v="17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3"/>
    <s v="GBP"/>
    <n v="1424378748"/>
    <n v="1421786748"/>
    <b v="0"/>
    <n v="49"/>
    <b v="1"/>
    <s v="technology/space exploration"/>
    <n v="164"/>
    <n v="10.039999999999999"/>
    <x v="1"/>
    <x v="5"/>
    <x v="17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06"/>
    <n v="45.94"/>
    <x v="1"/>
    <x v="5"/>
    <x v="1792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s v="technology/space exploration"/>
    <n v="1"/>
    <n v="15"/>
    <x v="1"/>
    <x v="5"/>
    <x v="17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1"/>
    <x v="5"/>
    <x v="17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s v="technology/space exploration"/>
    <n v="34"/>
    <n v="223.58"/>
    <x v="1"/>
    <x v="5"/>
    <x v="17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s v="technology/space exploration"/>
    <n v="2"/>
    <n v="39.479999999999997"/>
    <x v="1"/>
    <x v="5"/>
    <x v="17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10"/>
    <s v="AUD"/>
    <n v="1415481203"/>
    <n v="1412885603"/>
    <b v="1"/>
    <n v="23"/>
    <b v="0"/>
    <s v="technology/space exploration"/>
    <n v="11"/>
    <n v="91.3"/>
    <x v="1"/>
    <x v="5"/>
    <x v="17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s v="technology/space exploration"/>
    <n v="8"/>
    <n v="78.67"/>
    <x v="1"/>
    <x v="5"/>
    <x v="17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1"/>
    <x v="5"/>
    <x v="17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s v="technology/space exploration"/>
    <n v="1"/>
    <n v="17.670000000000002"/>
    <x v="1"/>
    <x v="5"/>
    <x v="1800"/>
    <d v="2016-03-09T17:09:20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s v="technology/space exploration"/>
    <n v="0"/>
    <n v="41.33"/>
    <x v="1"/>
    <x v="5"/>
    <x v="18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s v="technology/space exploration"/>
    <n v="1"/>
    <n v="71.599999999999994"/>
    <x v="1"/>
    <x v="5"/>
    <x v="18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s v="technology/space exploration"/>
    <n v="2"/>
    <n v="307.82"/>
    <x v="1"/>
    <x v="5"/>
    <x v="18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10"/>
    <s v="AUD"/>
    <n v="1418183325"/>
    <n v="1415591325"/>
    <b v="0"/>
    <n v="11"/>
    <b v="0"/>
    <s v="technology/space exploration"/>
    <n v="1"/>
    <n v="80.45"/>
    <x v="1"/>
    <x v="5"/>
    <x v="18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s v="technology/space exploration"/>
    <n v="12"/>
    <n v="83.94"/>
    <x v="1"/>
    <x v="5"/>
    <x v="18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s v="technology/space exploration"/>
    <n v="0"/>
    <n v="8.5"/>
    <x v="1"/>
    <x v="5"/>
    <x v="1806"/>
    <d v="2015-04-21T13:25:26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s v="technology/space exploration"/>
    <n v="21"/>
    <n v="73.37"/>
    <x v="1"/>
    <x v="5"/>
    <x v="1807"/>
    <d v="2016-02-09T20:00:00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s v="technology/space exploration"/>
    <n v="11"/>
    <n v="112.86"/>
    <x v="1"/>
    <x v="5"/>
    <x v="18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s v="technology/space exploration"/>
    <n v="19"/>
    <n v="95.28"/>
    <x v="1"/>
    <x v="5"/>
    <x v="18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s v="technology/space exploration"/>
    <n v="0"/>
    <n v="22.75"/>
    <x v="1"/>
    <x v="5"/>
    <x v="1810"/>
    <d v="2016-07-30T21:13:14"/>
  </r>
  <r>
    <n v="2659"/>
    <s v="test (Canceled)"/>
    <s v="test"/>
    <n v="49000"/>
    <n v="1333"/>
    <x v="3"/>
    <x v="1"/>
    <s v="USD"/>
    <n v="1429321210"/>
    <n v="1426729210"/>
    <b v="0"/>
    <n v="10"/>
    <b v="0"/>
    <s v="technology/space exploration"/>
    <n v="3"/>
    <n v="133.30000000000001"/>
    <x v="1"/>
    <x v="5"/>
    <x v="18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s v="technology/space exploration"/>
    <n v="0"/>
    <n v="3.8"/>
    <x v="1"/>
    <x v="5"/>
    <x v="18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03"/>
    <n v="85.75"/>
    <x v="1"/>
    <x v="6"/>
    <x v="18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07"/>
    <n v="267"/>
    <x v="1"/>
    <x v="6"/>
    <x v="18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5"/>
    <s v="CAD"/>
    <n v="1441378800"/>
    <n v="1438873007"/>
    <b v="0"/>
    <n v="56"/>
    <b v="1"/>
    <s v="technology/makerspaces"/>
    <n v="105"/>
    <n v="373.56"/>
    <x v="1"/>
    <x v="6"/>
    <x v="18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03"/>
    <n v="174.04"/>
    <x v="1"/>
    <x v="6"/>
    <x v="18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23"/>
    <n v="93.7"/>
    <x v="1"/>
    <x v="6"/>
    <x v="18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59"/>
    <n v="77.33"/>
    <x v="1"/>
    <x v="6"/>
    <x v="18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11"/>
    <n v="92.22"/>
    <x v="1"/>
    <x v="6"/>
    <x v="1819"/>
    <d v="2016-02-10T22:13:36"/>
  </r>
  <r>
    <n v="2668"/>
    <s v="UOttawa Makermobile"/>
    <s v="Creativity on the go! |_x000a_CrÃ©ativitÃ© en mouvement !"/>
    <n v="1000"/>
    <n v="1707"/>
    <x v="1"/>
    <x v="5"/>
    <s v="CAD"/>
    <n v="1447079520"/>
    <n v="1443449265"/>
    <b v="0"/>
    <n v="28"/>
    <b v="1"/>
    <s v="technology/makerspaces"/>
    <n v="171"/>
    <n v="60.96"/>
    <x v="1"/>
    <x v="6"/>
    <x v="18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25"/>
    <n v="91"/>
    <x v="1"/>
    <x v="6"/>
    <x v="18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10"/>
    <s v="AUD"/>
    <n v="1406593780"/>
    <n v="1404174580"/>
    <b v="1"/>
    <n v="60"/>
    <b v="0"/>
    <s v="technology/makerspaces"/>
    <n v="6"/>
    <n v="41.58"/>
    <x v="1"/>
    <x v="6"/>
    <x v="18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s v="technology/makerspaces"/>
    <n v="11"/>
    <n v="33.76"/>
    <x v="1"/>
    <x v="6"/>
    <x v="18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s v="technology/makerspaces"/>
    <n v="33"/>
    <n v="70.62"/>
    <x v="1"/>
    <x v="6"/>
    <x v="18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s v="technology/makerspaces"/>
    <n v="28"/>
    <n v="167.15"/>
    <x v="1"/>
    <x v="6"/>
    <x v="18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s v="technology/makerspaces"/>
    <n v="63"/>
    <n v="128.62"/>
    <x v="1"/>
    <x v="6"/>
    <x v="18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s v="technology/makerspaces"/>
    <n v="8"/>
    <n v="65.41"/>
    <x v="1"/>
    <x v="6"/>
    <x v="18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1"/>
    <x v="6"/>
    <x v="18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s v="technology/makerspaces"/>
    <n v="18"/>
    <n v="126.48"/>
    <x v="1"/>
    <x v="6"/>
    <x v="18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7"/>
    <s v="EUR"/>
    <n v="1443121765"/>
    <n v="1440529765"/>
    <b v="0"/>
    <n v="2"/>
    <b v="0"/>
    <s v="technology/makerspaces"/>
    <n v="0"/>
    <n v="550"/>
    <x v="1"/>
    <x v="6"/>
    <x v="18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s v="technology/makerspaces"/>
    <n v="0"/>
    <n v="44"/>
    <x v="1"/>
    <x v="6"/>
    <x v="1831"/>
    <d v="2015-02-28T00:01:34"/>
  </r>
  <r>
    <n v="2680"/>
    <s v="iHeart Pillow"/>
    <s v="iHeartPillow, Connecting loved ones"/>
    <n v="32000"/>
    <n v="276"/>
    <x v="2"/>
    <x v="7"/>
    <s v="EUR"/>
    <n v="1459915491"/>
    <n v="1457327091"/>
    <b v="0"/>
    <n v="4"/>
    <b v="0"/>
    <s v="technology/makerspaces"/>
    <n v="1"/>
    <n v="69"/>
    <x v="1"/>
    <x v="6"/>
    <x v="1832"/>
    <d v="2016-04-06T04:04:51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26"/>
    <n v="64.569999999999993"/>
    <x v="1"/>
    <x v="7"/>
    <x v="183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38"/>
    <n v="87.44"/>
    <x v="1"/>
    <x v="7"/>
    <x v="183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05"/>
    <n v="68.819999999999993"/>
    <x v="1"/>
    <x v="7"/>
    <x v="183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88"/>
    <n v="176.2"/>
    <x v="1"/>
    <x v="7"/>
    <x v="183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7"/>
    <s v="EUR"/>
    <n v="1436680958"/>
    <n v="1433224958"/>
    <b v="1"/>
    <n v="680"/>
    <b v="1"/>
    <s v="technology/hardware"/>
    <n v="348"/>
    <n v="511.79"/>
    <x v="1"/>
    <x v="7"/>
    <x v="183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50"/>
    <n v="160.44"/>
    <x v="1"/>
    <x v="7"/>
    <x v="183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01"/>
    <n v="35"/>
    <x v="1"/>
    <x v="7"/>
    <x v="1839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00"/>
    <n v="188.51"/>
    <x v="1"/>
    <x v="7"/>
    <x v="1840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3"/>
    <s v="GBP"/>
    <n v="1404986951"/>
    <n v="1402394951"/>
    <b v="1"/>
    <n v="943"/>
    <b v="1"/>
    <s v="technology/hardware"/>
    <n v="106"/>
    <n v="56.2"/>
    <x v="1"/>
    <x v="7"/>
    <x v="184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01"/>
    <n v="51.31"/>
    <x v="1"/>
    <x v="7"/>
    <x v="184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12"/>
    <n v="127.36"/>
    <x v="1"/>
    <x v="7"/>
    <x v="184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5"/>
    <s v="CAD"/>
    <n v="1381934015"/>
    <n v="1378737215"/>
    <b v="1"/>
    <n v="682"/>
    <b v="1"/>
    <s v="technology/hardware"/>
    <n v="198"/>
    <n v="101.86"/>
    <x v="1"/>
    <x v="7"/>
    <x v="1844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26"/>
    <n v="230.56"/>
    <x v="1"/>
    <x v="7"/>
    <x v="1845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99"/>
    <n v="842.11"/>
    <x v="1"/>
    <x v="7"/>
    <x v="184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99"/>
    <n v="577.28"/>
    <x v="1"/>
    <x v="7"/>
    <x v="184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94"/>
    <n v="483.34"/>
    <x v="1"/>
    <x v="7"/>
    <x v="1848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68"/>
    <n v="76.14"/>
    <x v="1"/>
    <x v="7"/>
    <x v="184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36"/>
    <n v="74.11"/>
    <x v="1"/>
    <x v="7"/>
    <x v="185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57"/>
    <n v="36.97"/>
    <x v="1"/>
    <x v="7"/>
    <x v="185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1"/>
    <s v="SEK"/>
    <n v="1419151341"/>
    <n v="1416559341"/>
    <b v="1"/>
    <n v="33"/>
    <b v="1"/>
    <s v="technology/hardware"/>
    <n v="118"/>
    <n v="2500.9699999999998"/>
    <x v="1"/>
    <x v="7"/>
    <x v="185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05"/>
    <n v="67.69"/>
    <x v="1"/>
    <x v="7"/>
    <x v="185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93"/>
    <n v="63.05"/>
    <x v="1"/>
    <x v="7"/>
    <x v="185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3"/>
    <s v="GBP"/>
    <n v="1410862734"/>
    <n v="1407838734"/>
    <b v="1"/>
    <n v="205"/>
    <b v="1"/>
    <s v="technology/hardware"/>
    <n v="127"/>
    <n v="117.6"/>
    <x v="1"/>
    <x v="7"/>
    <x v="185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9"/>
    <s v="EUR"/>
    <n v="1461306772"/>
    <n v="1458714772"/>
    <b v="1"/>
    <n v="1281"/>
    <b v="1"/>
    <s v="technology/hardware"/>
    <n v="260"/>
    <n v="180.75"/>
    <x v="1"/>
    <x v="7"/>
    <x v="185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62"/>
    <n v="127.32"/>
    <x v="1"/>
    <x v="7"/>
    <x v="185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07"/>
    <n v="136.63999999999999"/>
    <x v="1"/>
    <x v="7"/>
    <x v="185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70"/>
    <n v="182.78"/>
    <x v="1"/>
    <x v="7"/>
    <x v="185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85"/>
    <n v="279.38"/>
    <x v="1"/>
    <x v="7"/>
    <x v="186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3"/>
    <s v="GBP"/>
    <n v="1470423668"/>
    <n v="1467831668"/>
    <b v="1"/>
    <n v="1887"/>
    <b v="1"/>
    <s v="technology/hardware"/>
    <n v="579"/>
    <n v="61.38"/>
    <x v="1"/>
    <x v="7"/>
    <x v="186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32"/>
    <n v="80.73"/>
    <x v="1"/>
    <x v="7"/>
    <x v="186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63"/>
    <n v="272.36"/>
    <x v="1"/>
    <x v="7"/>
    <x v="186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74"/>
    <n v="70.849999999999994"/>
    <x v="1"/>
    <x v="7"/>
    <x v="186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57"/>
    <n v="247.94"/>
    <x v="1"/>
    <x v="7"/>
    <x v="186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3"/>
    <s v="GBP"/>
    <n v="1376899269"/>
    <n v="1371715269"/>
    <b v="1"/>
    <n v="402"/>
    <b v="1"/>
    <s v="technology/hardware"/>
    <n v="375"/>
    <n v="186.81"/>
    <x v="1"/>
    <x v="7"/>
    <x v="1866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09"/>
    <n v="131.99"/>
    <x v="1"/>
    <x v="7"/>
    <x v="1867"/>
    <d v="2013-03-10T18:07:31"/>
  </r>
  <r>
    <n v="1976"/>
    <s v="Pi Lite white - Bright white LED display for Raspberry Pi"/>
    <s v="Can you help us make an ultra bright white one a reality?"/>
    <n v="4000"/>
    <n v="13864"/>
    <x v="1"/>
    <x v="3"/>
    <s v="GBP"/>
    <n v="1373751325"/>
    <n v="1371159325"/>
    <b v="1"/>
    <n v="473"/>
    <b v="1"/>
    <s v="technology/hardware"/>
    <n v="347"/>
    <n v="29.31"/>
    <x v="1"/>
    <x v="7"/>
    <x v="186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02"/>
    <n v="245.02"/>
    <x v="1"/>
    <x v="7"/>
    <x v="186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27"/>
    <n v="1323.25"/>
    <x v="1"/>
    <x v="7"/>
    <x v="187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15"/>
    <n v="282.66000000000003"/>
    <x v="1"/>
    <x v="7"/>
    <x v="1871"/>
    <d v="2015-11-19T04:59:00"/>
  </r>
  <r>
    <n v="1980"/>
    <s v="YOUMO - Your Smart Modular Power Strip"/>
    <s v="Multi-power charging that is smarter, stylish and designed for you."/>
    <n v="50000"/>
    <n v="177412.01"/>
    <x v="1"/>
    <x v="4"/>
    <s v="EUR"/>
    <n v="1459684862"/>
    <n v="1456232462"/>
    <b v="1"/>
    <n v="1945"/>
    <b v="1"/>
    <s v="technology/hardware"/>
    <n v="355"/>
    <n v="91.21"/>
    <x v="1"/>
    <x v="7"/>
    <x v="187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x v="4"/>
    <s v="EUR"/>
    <n v="1434139200"/>
    <n v="1431406916"/>
    <b v="1"/>
    <n v="1637"/>
    <b v="1"/>
    <s v="technology/hardware"/>
    <n v="382"/>
    <n v="128.38999999999999"/>
    <x v="1"/>
    <x v="7"/>
    <x v="187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17"/>
    <n v="78.83"/>
    <x v="1"/>
    <x v="7"/>
    <x v="187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12"/>
    <n v="91.76"/>
    <x v="1"/>
    <x v="7"/>
    <x v="187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34"/>
    <n v="331.1"/>
    <x v="1"/>
    <x v="7"/>
    <x v="187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24"/>
    <n v="194.26"/>
    <x v="1"/>
    <x v="7"/>
    <x v="187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48"/>
    <n v="408.98"/>
    <x v="1"/>
    <x v="7"/>
    <x v="187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16"/>
    <n v="84.46"/>
    <x v="1"/>
    <x v="7"/>
    <x v="187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17"/>
    <n v="44.85"/>
    <x v="1"/>
    <x v="7"/>
    <x v="188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4"/>
    <s v="EUR"/>
    <n v="1479890743"/>
    <n v="1476776743"/>
    <b v="1"/>
    <n v="398"/>
    <b v="1"/>
    <s v="technology/hardware"/>
    <n v="305"/>
    <n v="383.36"/>
    <x v="1"/>
    <x v="7"/>
    <x v="1881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20"/>
    <n v="55.28"/>
    <x v="1"/>
    <x v="7"/>
    <x v="188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1"/>
    <x v="7"/>
    <x v="188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35"/>
    <n v="64.180000000000007"/>
    <x v="1"/>
    <x v="7"/>
    <x v="188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95"/>
    <n v="173.58"/>
    <x v="1"/>
    <x v="7"/>
    <x v="188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14"/>
    <n v="88.6"/>
    <x v="1"/>
    <x v="7"/>
    <x v="188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13"/>
    <n v="50.22"/>
    <x v="1"/>
    <x v="7"/>
    <x v="1887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22"/>
    <n v="192.39"/>
    <x v="1"/>
    <x v="7"/>
    <x v="188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25"/>
    <n v="73.42"/>
    <x v="1"/>
    <x v="7"/>
    <x v="188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0"/>
    <s v="EUR"/>
    <n v="1439455609"/>
    <n v="1436863609"/>
    <b v="1"/>
    <n v="450"/>
    <b v="1"/>
    <s v="technology/hardware"/>
    <n v="102"/>
    <n v="147.68"/>
    <x v="1"/>
    <x v="7"/>
    <x v="189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85"/>
    <n v="108.97"/>
    <x v="1"/>
    <x v="7"/>
    <x v="189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92"/>
    <n v="23.65"/>
    <x v="1"/>
    <x v="7"/>
    <x v="189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81"/>
    <n v="147.94999999999999"/>
    <x v="1"/>
    <x v="7"/>
    <x v="189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25"/>
    <n v="385.04"/>
    <x v="1"/>
    <x v="7"/>
    <x v="189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61"/>
    <n v="457.39"/>
    <x v="1"/>
    <x v="7"/>
    <x v="189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85"/>
    <n v="222.99"/>
    <x v="1"/>
    <x v="7"/>
    <x v="189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4"/>
    <s v="EUR"/>
    <n v="1433996746"/>
    <n v="1431404746"/>
    <b v="1"/>
    <n v="729"/>
    <b v="1"/>
    <s v="technology/hardware"/>
    <n v="201"/>
    <n v="220.74"/>
    <x v="1"/>
    <x v="7"/>
    <x v="1897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33"/>
    <n v="73.5"/>
    <x v="1"/>
    <x v="7"/>
    <x v="189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20"/>
    <n v="223.1"/>
    <x v="1"/>
    <x v="7"/>
    <x v="1899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26"/>
    <n v="47.91"/>
    <x v="1"/>
    <x v="7"/>
    <x v="1900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61"/>
    <n v="96.06"/>
    <x v="1"/>
    <x v="7"/>
    <x v="190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3"/>
    <s v="GBP"/>
    <n v="1354233296"/>
    <n v="1351641296"/>
    <b v="1"/>
    <n v="625"/>
    <b v="1"/>
    <s v="technology/hardware"/>
    <n v="226"/>
    <n v="118.61"/>
    <x v="1"/>
    <x v="7"/>
    <x v="190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2"/>
    <s v="EUR"/>
    <n v="1420765200"/>
    <n v="1417506853"/>
    <b v="1"/>
    <n v="508"/>
    <b v="1"/>
    <s v="technology/hardware"/>
    <n v="120"/>
    <n v="118.45"/>
    <x v="1"/>
    <x v="7"/>
    <x v="190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04"/>
    <n v="143.21"/>
    <x v="1"/>
    <x v="7"/>
    <x v="190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79"/>
    <n v="282.72000000000003"/>
    <x v="1"/>
    <x v="7"/>
    <x v="190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87"/>
    <n v="593.94000000000005"/>
    <x v="1"/>
    <x v="7"/>
    <x v="190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11"/>
    <n v="262.16000000000003"/>
    <x v="1"/>
    <x v="7"/>
    <x v="19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32"/>
    <n v="46.58"/>
    <x v="1"/>
    <x v="7"/>
    <x v="190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00"/>
    <n v="70.040000000000006"/>
    <x v="1"/>
    <x v="7"/>
    <x v="190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3"/>
    <s v="GBP"/>
    <n v="1372701600"/>
    <n v="1369895421"/>
    <b v="1"/>
    <n v="204"/>
    <b v="1"/>
    <s v="technology/hardware"/>
    <n v="421"/>
    <n v="164.91"/>
    <x v="1"/>
    <x v="7"/>
    <x v="191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36"/>
    <n v="449.26"/>
    <x v="1"/>
    <x v="7"/>
    <x v="1911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48"/>
    <n v="27.47"/>
    <x v="1"/>
    <x v="7"/>
    <x v="191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82"/>
    <n v="143.97999999999999"/>
    <x v="1"/>
    <x v="7"/>
    <x v="191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24"/>
    <n v="88.24"/>
    <x v="1"/>
    <x v="7"/>
    <x v="191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06"/>
    <n v="36.33"/>
    <x v="1"/>
    <x v="7"/>
    <x v="191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08"/>
    <n v="90.18"/>
    <x v="1"/>
    <x v="7"/>
    <x v="191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19"/>
    <n v="152.62"/>
    <x v="1"/>
    <x v="7"/>
    <x v="191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21"/>
    <n v="55.81"/>
    <x v="1"/>
    <x v="7"/>
    <x v="191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10"/>
    <s v="AUD"/>
    <n v="1429228800"/>
    <n v="1426714870"/>
    <b v="0"/>
    <n v="443"/>
    <b v="1"/>
    <s v="technology/hardware"/>
    <n v="103"/>
    <n v="227.85"/>
    <x v="1"/>
    <x v="7"/>
    <x v="191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48"/>
    <n v="91.83"/>
    <x v="1"/>
    <x v="7"/>
    <x v="1920"/>
    <d v="2013-05-23T15:38:11"/>
  </r>
  <r>
    <n v="2049"/>
    <s v="LOCK8 - the World's First Smart Bike Lock"/>
    <s v="Keyless. Alarm secured. GPS tracking."/>
    <n v="50000"/>
    <n v="60095.35"/>
    <x v="1"/>
    <x v="3"/>
    <s v="GBP"/>
    <n v="1386025140"/>
    <n v="1382963963"/>
    <b v="0"/>
    <n v="742"/>
    <b v="1"/>
    <s v="technology/hardware"/>
    <n v="120"/>
    <n v="80.989999999999995"/>
    <x v="1"/>
    <x v="7"/>
    <x v="192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73"/>
    <n v="278.39"/>
    <x v="1"/>
    <x v="7"/>
    <x v="19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30"/>
    <n v="43.1"/>
    <x v="1"/>
    <x v="7"/>
    <x v="192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53"/>
    <n v="326.29000000000002"/>
    <x v="1"/>
    <x v="7"/>
    <x v="192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01"/>
    <n v="41.74"/>
    <x v="1"/>
    <x v="7"/>
    <x v="192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3"/>
    <s v="GBP"/>
    <n v="1399033810"/>
    <n v="1396441810"/>
    <b v="0"/>
    <n v="621"/>
    <b v="1"/>
    <s v="technology/hardware"/>
    <n v="114"/>
    <n v="64.02"/>
    <x v="1"/>
    <x v="7"/>
    <x v="192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67"/>
    <n v="99.46"/>
    <x v="1"/>
    <x v="7"/>
    <x v="192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53"/>
    <n v="138.49"/>
    <x v="1"/>
    <x v="7"/>
    <x v="192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3"/>
    <s v="GBP"/>
    <n v="1456487532"/>
    <n v="1453895532"/>
    <b v="0"/>
    <n v="666"/>
    <b v="1"/>
    <s v="technology/hardware"/>
    <n v="202"/>
    <n v="45.55"/>
    <x v="1"/>
    <x v="7"/>
    <x v="1929"/>
    <d v="2016-02-26T11:52:12"/>
  </r>
  <r>
    <n v="2058"/>
    <s v="Raspberry Pi Debug Clip"/>
    <s v="Making using the serial terminal on the Raspberry Pi as easy as Pi!"/>
    <n v="2560"/>
    <n v="4308"/>
    <x v="1"/>
    <x v="3"/>
    <s v="GBP"/>
    <n v="1425326400"/>
    <n v="1421916830"/>
    <b v="0"/>
    <n v="410"/>
    <b v="1"/>
    <s v="technology/hardware"/>
    <n v="168"/>
    <n v="10.51"/>
    <x v="1"/>
    <x v="7"/>
    <x v="19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43"/>
    <n v="114.77"/>
    <x v="1"/>
    <x v="7"/>
    <x v="193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96"/>
    <n v="36"/>
    <x v="1"/>
    <x v="7"/>
    <x v="193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08"/>
    <n v="154.16999999999999"/>
    <x v="1"/>
    <x v="7"/>
    <x v="193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18"/>
    <s v="DKK"/>
    <n v="1458807098"/>
    <n v="1456218698"/>
    <b v="0"/>
    <n v="203"/>
    <b v="1"/>
    <s v="technology/hardware"/>
    <n v="115"/>
    <n v="566.39"/>
    <x v="1"/>
    <x v="7"/>
    <x v="1934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4"/>
    <s v="EUR"/>
    <n v="1463333701"/>
    <n v="1460482501"/>
    <b v="0"/>
    <n v="49"/>
    <b v="1"/>
    <s v="technology/hardware"/>
    <n v="148"/>
    <n v="120.86"/>
    <x v="1"/>
    <x v="7"/>
    <x v="193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91"/>
    <n v="86.16"/>
    <x v="1"/>
    <x v="7"/>
    <x v="193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3"/>
    <s v="GBP"/>
    <n v="1387958429"/>
    <n v="1385366429"/>
    <b v="0"/>
    <n v="1556"/>
    <b v="1"/>
    <s v="technology/hardware"/>
    <n v="199"/>
    <n v="51.21"/>
    <x v="1"/>
    <x v="7"/>
    <x v="193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19"/>
    <n v="67.260000000000005"/>
    <x v="1"/>
    <x v="7"/>
    <x v="1938"/>
    <d v="2014-08-23T18:31:23"/>
  </r>
  <r>
    <n v="2067"/>
    <s v="Luminite (LED lighting)"/>
    <s v="The next generation of premium quality LED lighting. Extreme power efficiency in a small package."/>
    <n v="495"/>
    <n v="628"/>
    <x v="1"/>
    <x v="3"/>
    <s v="GBP"/>
    <n v="1432499376"/>
    <n v="1429648176"/>
    <b v="0"/>
    <n v="10"/>
    <b v="1"/>
    <s v="technology/hardware"/>
    <n v="127"/>
    <n v="62.8"/>
    <x v="1"/>
    <x v="7"/>
    <x v="193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05"/>
    <n v="346.13"/>
    <x v="1"/>
    <x v="7"/>
    <x v="194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28"/>
    <n v="244.12"/>
    <x v="1"/>
    <x v="7"/>
    <x v="194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4"/>
    <s v="EUR"/>
    <n v="1467128723"/>
    <n v="1464536723"/>
    <b v="0"/>
    <n v="1530"/>
    <b v="1"/>
    <s v="technology/hardware"/>
    <n v="317"/>
    <n v="259.25"/>
    <x v="1"/>
    <x v="7"/>
    <x v="194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81"/>
    <n v="201.96"/>
    <x v="1"/>
    <x v="7"/>
    <x v="194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11"/>
    <n v="226.21"/>
    <x v="1"/>
    <x v="7"/>
    <x v="194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53"/>
    <n v="324.69"/>
    <x v="1"/>
    <x v="7"/>
    <x v="1945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03"/>
    <n v="205"/>
    <x v="1"/>
    <x v="7"/>
    <x v="194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78"/>
    <n v="20.47"/>
    <x v="1"/>
    <x v="7"/>
    <x v="1947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3"/>
    <s v="GBP"/>
    <n v="1406149689"/>
    <n v="1402693689"/>
    <b v="0"/>
    <n v="8359"/>
    <b v="1"/>
    <s v="technology/hardware"/>
    <n v="543"/>
    <n v="116.35"/>
    <x v="1"/>
    <x v="7"/>
    <x v="194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16"/>
    <n v="307.2"/>
    <x v="1"/>
    <x v="7"/>
    <x v="194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7"/>
    <s v="EUR"/>
    <n v="1482085857"/>
    <n v="1479493857"/>
    <b v="0"/>
    <n v="48"/>
    <b v="1"/>
    <s v="technology/hardware"/>
    <n v="131"/>
    <n v="546.69000000000005"/>
    <x v="1"/>
    <x v="7"/>
    <x v="195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3"/>
    <s v="GBP"/>
    <n v="1435258800"/>
    <n v="1432659793"/>
    <b v="0"/>
    <n v="607"/>
    <b v="1"/>
    <s v="technology/hardware"/>
    <n v="288"/>
    <n v="47.47"/>
    <x v="1"/>
    <x v="7"/>
    <x v="195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08"/>
    <n v="101.56"/>
    <x v="1"/>
    <x v="7"/>
    <x v="1952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3"/>
    <s v="GBP"/>
    <n v="1378494000"/>
    <n v="1375880598"/>
    <b v="0"/>
    <n v="269"/>
    <b v="1"/>
    <s v="technology/hardware"/>
    <n v="1462"/>
    <n v="40.76"/>
    <x v="1"/>
    <x v="7"/>
    <x v="19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53"/>
    <n v="68.25"/>
    <x v="1"/>
    <x v="7"/>
    <x v="19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40"/>
    <n v="95.49"/>
    <x v="1"/>
    <x v="7"/>
    <x v="19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3"/>
    <s v="GBP"/>
    <n v="1439625059"/>
    <n v="1436860259"/>
    <b v="0"/>
    <n v="1019"/>
    <b v="1"/>
    <s v="technology/hardware"/>
    <n v="297"/>
    <n v="7.19"/>
    <x v="1"/>
    <x v="7"/>
    <x v="19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5"/>
    <s v="CAD"/>
    <n v="1488390735"/>
    <n v="1484070735"/>
    <b v="0"/>
    <n v="113"/>
    <b v="1"/>
    <s v="technology/hardware"/>
    <n v="145"/>
    <n v="511.65"/>
    <x v="1"/>
    <x v="7"/>
    <x v="1957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06"/>
    <n v="261.75"/>
    <x v="1"/>
    <x v="7"/>
    <x v="19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93"/>
    <n v="69.760000000000005"/>
    <x v="1"/>
    <x v="7"/>
    <x v="1959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02"/>
    <n v="77.23"/>
    <x v="1"/>
    <x v="7"/>
    <x v="1960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04"/>
    <n v="340.57"/>
    <x v="1"/>
    <x v="7"/>
    <x v="19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70"/>
    <n v="67.42"/>
    <x v="1"/>
    <x v="7"/>
    <x v="19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04"/>
    <n v="845.7"/>
    <x v="1"/>
    <x v="7"/>
    <x v="19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18"/>
    <n v="97.19"/>
    <x v="1"/>
    <x v="7"/>
    <x v="19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08"/>
    <n v="451.84"/>
    <x v="1"/>
    <x v="7"/>
    <x v="19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00"/>
    <n v="138.66999999999999"/>
    <x v="1"/>
    <x v="7"/>
    <x v="19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3"/>
    <s v="GBP"/>
    <n v="1363204800"/>
    <n v="1360551250"/>
    <b v="0"/>
    <n v="339"/>
    <b v="1"/>
    <s v="technology/hardware"/>
    <n v="978"/>
    <n v="21.64"/>
    <x v="1"/>
    <x v="7"/>
    <x v="19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5"/>
    <s v="CAD"/>
    <n v="1398268773"/>
    <n v="1395676773"/>
    <b v="0"/>
    <n v="58"/>
    <b v="1"/>
    <s v="technology/hardware"/>
    <n v="123"/>
    <n v="169.52"/>
    <x v="1"/>
    <x v="7"/>
    <x v="19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46"/>
    <n v="161.88"/>
    <x v="1"/>
    <x v="7"/>
    <x v="19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48"/>
    <n v="493.13"/>
    <x v="1"/>
    <x v="7"/>
    <x v="19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3"/>
    <s v="GBP"/>
    <n v="1399324717"/>
    <n v="1395436717"/>
    <b v="0"/>
    <n v="191"/>
    <b v="1"/>
    <s v="technology/hardware"/>
    <n v="384"/>
    <n v="22.12"/>
    <x v="1"/>
    <x v="7"/>
    <x v="1971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03"/>
    <n v="18.239999999999998"/>
    <x v="1"/>
    <x v="7"/>
    <x v="1972"/>
    <d v="2015-03-11T23:45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3"/>
    <s v="GBP"/>
    <n v="1432299600"/>
    <n v="1429707729"/>
    <b v="0"/>
    <n v="25"/>
    <b v="0"/>
    <s v="technology/gadgets"/>
    <n v="3"/>
    <n v="106.8"/>
    <x v="1"/>
    <x v="8"/>
    <x v="197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s v="technology/gadgets"/>
    <n v="1"/>
    <n v="4"/>
    <x v="1"/>
    <x v="8"/>
    <x v="197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s v="technology/gadgets"/>
    <n v="47"/>
    <n v="34.1"/>
    <x v="1"/>
    <x v="8"/>
    <x v="197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s v="technology/gadgets"/>
    <n v="0"/>
    <n v="25"/>
    <x v="1"/>
    <x v="8"/>
    <x v="197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s v="technology/gadgets"/>
    <n v="0"/>
    <n v="10.5"/>
    <x v="1"/>
    <x v="8"/>
    <x v="197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s v="technology/gadgets"/>
    <n v="43"/>
    <n v="215.96"/>
    <x v="1"/>
    <x v="8"/>
    <x v="1978"/>
    <d v="2016-06-23T16:06:23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s v="technology/gadgets"/>
    <n v="0"/>
    <n v="21.25"/>
    <x v="1"/>
    <x v="8"/>
    <x v="197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s v="technology/gadgets"/>
    <n v="2"/>
    <n v="108.25"/>
    <x v="1"/>
    <x v="8"/>
    <x v="198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s v="technology/gadgets"/>
    <n v="14"/>
    <n v="129.97"/>
    <x v="1"/>
    <x v="8"/>
    <x v="198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s v="technology/gadgets"/>
    <n v="39"/>
    <n v="117.49"/>
    <x v="1"/>
    <x v="8"/>
    <x v="198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6"/>
    <s v="NZD"/>
    <n v="1407545334"/>
    <n v="1404953334"/>
    <b v="0"/>
    <n v="1"/>
    <b v="0"/>
    <s v="technology/gadgets"/>
    <n v="0"/>
    <n v="10"/>
    <x v="1"/>
    <x v="8"/>
    <x v="198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s v="technology/gadgets"/>
    <n v="59"/>
    <n v="70.599999999999994"/>
    <x v="1"/>
    <x v="8"/>
    <x v="1984"/>
    <d v="2015-06-04T05:26:00"/>
  </r>
  <r>
    <n v="1913"/>
    <s v="Tibio - Spreading warmth in everyones home"/>
    <s v="Tibio is a revolutionary new product designed to solve an age old problem."/>
    <n v="48000"/>
    <n v="637"/>
    <x v="2"/>
    <x v="3"/>
    <s v="GBP"/>
    <n v="1412770578"/>
    <n v="1410178578"/>
    <b v="0"/>
    <n v="26"/>
    <b v="0"/>
    <s v="technology/gadgets"/>
    <n v="1"/>
    <n v="24.5"/>
    <x v="1"/>
    <x v="8"/>
    <x v="198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s v="technology/gadgets"/>
    <n v="9"/>
    <n v="30"/>
    <x v="1"/>
    <x v="8"/>
    <x v="198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s v="technology/gadgets"/>
    <n v="2"/>
    <n v="2"/>
    <x v="1"/>
    <x v="8"/>
    <x v="1987"/>
    <d v="2014-09-02T01:10:22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s v="technology/gadgets"/>
    <n v="1"/>
    <n v="17"/>
    <x v="1"/>
    <x v="8"/>
    <x v="1988"/>
    <d v="2016-11-07T18:12:55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s v="technology/gadgets"/>
    <n v="53"/>
    <n v="2928.93"/>
    <x v="1"/>
    <x v="8"/>
    <x v="198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s v="technology/gadgets"/>
    <n v="1"/>
    <n v="28.89"/>
    <x v="1"/>
    <x v="8"/>
    <x v="199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s v="technology/gadgets"/>
    <n v="47"/>
    <n v="29.63"/>
    <x v="1"/>
    <x v="8"/>
    <x v="199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3"/>
    <s v="GBP"/>
    <n v="1445468400"/>
    <n v="1443042061"/>
    <b v="0"/>
    <n v="105"/>
    <b v="0"/>
    <s v="technology/gadgets"/>
    <n v="43"/>
    <n v="40.98"/>
    <x v="1"/>
    <x v="8"/>
    <x v="1992"/>
    <d v="2015-10-21T2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3"/>
    <s v="GBP"/>
    <n v="1424607285"/>
    <n v="1422447285"/>
    <b v="1"/>
    <n v="5"/>
    <b v="0"/>
    <s v="publishing/translations"/>
    <n v="2"/>
    <n v="48.2"/>
    <x v="2"/>
    <x v="9"/>
    <x v="1993"/>
    <d v="2015-02-22T12:14:45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s v="publishing/translations"/>
    <n v="0"/>
    <n v="6.18"/>
    <x v="2"/>
    <x v="9"/>
    <x v="1994"/>
    <d v="2014-11-28T17:20:01"/>
  </r>
  <r>
    <n v="1406"/>
    <s v="Man Down! Translation project"/>
    <s v="The White coat and the battle dress uniform"/>
    <n v="12000"/>
    <n v="15"/>
    <x v="2"/>
    <x v="9"/>
    <s v="EUR"/>
    <n v="1449914400"/>
    <n v="1445336607"/>
    <b v="0"/>
    <n v="3"/>
    <b v="0"/>
    <s v="publishing/translations"/>
    <n v="0"/>
    <n v="5"/>
    <x v="2"/>
    <x v="9"/>
    <x v="199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s v="publishing/translations"/>
    <n v="1"/>
    <n v="7.5"/>
    <x v="2"/>
    <x v="9"/>
    <x v="199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3"/>
    <s v="GBP"/>
    <n v="1447451756"/>
    <n v="1444856156"/>
    <b v="0"/>
    <n v="6"/>
    <b v="0"/>
    <s v="publishing/translations"/>
    <n v="7"/>
    <n v="12"/>
    <x v="2"/>
    <x v="9"/>
    <x v="199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s v="publishing/translations"/>
    <n v="0"/>
    <n v="0"/>
    <x v="2"/>
    <x v="9"/>
    <x v="199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9"/>
    <s v="EUR"/>
    <n v="1464939520"/>
    <n v="1461051520"/>
    <b v="0"/>
    <n v="1"/>
    <b v="0"/>
    <s v="publishing/translations"/>
    <n v="0"/>
    <n v="1"/>
    <x v="2"/>
    <x v="9"/>
    <x v="199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3"/>
    <s v="GBP"/>
    <n v="1423185900"/>
    <n v="1420766700"/>
    <b v="0"/>
    <n v="3"/>
    <b v="0"/>
    <s v="publishing/translations"/>
    <n v="0"/>
    <n v="2.33"/>
    <x v="2"/>
    <x v="9"/>
    <x v="20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s v="publishing/translations"/>
    <n v="5"/>
    <n v="24.62"/>
    <x v="2"/>
    <x v="9"/>
    <x v="200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9"/>
    <s v="EUR"/>
    <n v="1455964170"/>
    <n v="1450780170"/>
    <b v="0"/>
    <n v="1"/>
    <b v="0"/>
    <s v="publishing/translations"/>
    <n v="5"/>
    <n v="100"/>
    <x v="2"/>
    <x v="9"/>
    <x v="200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s v="publishing/translations"/>
    <n v="0"/>
    <n v="1"/>
    <x v="2"/>
    <x v="9"/>
    <x v="200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s v="publishing/translations"/>
    <n v="18"/>
    <n v="88.89"/>
    <x v="2"/>
    <x v="9"/>
    <x v="200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s v="publishing/translations"/>
    <n v="0"/>
    <n v="0"/>
    <x v="2"/>
    <x v="9"/>
    <x v="200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s v="publishing/translations"/>
    <n v="1"/>
    <n v="27.5"/>
    <x v="2"/>
    <x v="9"/>
    <x v="200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7"/>
    <s v="EUR"/>
    <n v="1456397834"/>
    <n v="1453805834"/>
    <b v="0"/>
    <n v="1"/>
    <b v="0"/>
    <s v="publishing/translations"/>
    <n v="0"/>
    <n v="6"/>
    <x v="2"/>
    <x v="9"/>
    <x v="200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s v="publishing/translations"/>
    <n v="7"/>
    <n v="44.5"/>
    <x v="2"/>
    <x v="9"/>
    <x v="2008"/>
    <d v="2016-10-09T10:56:5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s v="publishing/translations"/>
    <n v="3"/>
    <n v="1"/>
    <x v="2"/>
    <x v="9"/>
    <x v="200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2"/>
    <x v="9"/>
    <x v="201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6"/>
    <s v="NZD"/>
    <n v="1474436704"/>
    <n v="1471844704"/>
    <b v="0"/>
    <n v="2"/>
    <b v="0"/>
    <s v="publishing/translations"/>
    <n v="0"/>
    <n v="13"/>
    <x v="2"/>
    <x v="9"/>
    <x v="201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10"/>
    <s v="AUD"/>
    <n v="1451637531"/>
    <n v="1449045531"/>
    <b v="0"/>
    <n v="1"/>
    <b v="0"/>
    <s v="publishing/translations"/>
    <n v="0"/>
    <n v="100"/>
    <x v="2"/>
    <x v="9"/>
    <x v="201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s v="publishing/translations"/>
    <n v="20"/>
    <n v="109.07"/>
    <x v="2"/>
    <x v="9"/>
    <x v="201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s v="publishing/translations"/>
    <n v="0"/>
    <n v="0"/>
    <x v="2"/>
    <x v="9"/>
    <x v="201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2"/>
    <x v="9"/>
    <x v="201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2"/>
    <x v="9"/>
    <x v="201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7"/>
    <s v="EUR"/>
    <n v="1459584417"/>
    <n v="1456996017"/>
    <b v="0"/>
    <n v="3"/>
    <b v="0"/>
    <s v="publishing/translations"/>
    <n v="5"/>
    <n v="15"/>
    <x v="2"/>
    <x v="9"/>
    <x v="2017"/>
    <d v="2016-04-02T08:06:57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s v="publishing/translations"/>
    <n v="0"/>
    <n v="0"/>
    <x v="2"/>
    <x v="9"/>
    <x v="201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s v="publishing/translations"/>
    <n v="8"/>
    <n v="80.599999999999994"/>
    <x v="2"/>
    <x v="9"/>
    <x v="201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s v="publishing/translations"/>
    <n v="32"/>
    <n v="115.55"/>
    <x v="2"/>
    <x v="9"/>
    <x v="202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s v="publishing/translations"/>
    <n v="0"/>
    <n v="0"/>
    <x v="2"/>
    <x v="9"/>
    <x v="202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9"/>
    <s v="EUR"/>
    <n v="1481367600"/>
    <n v="1477839675"/>
    <b v="0"/>
    <n v="10"/>
    <b v="0"/>
    <s v="publishing/translations"/>
    <n v="7"/>
    <n v="80.5"/>
    <x v="2"/>
    <x v="9"/>
    <x v="20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18"/>
    <s v="DKK"/>
    <n v="1433775600"/>
    <n v="1431973478"/>
    <b v="0"/>
    <n v="11"/>
    <b v="0"/>
    <s v="publishing/translations"/>
    <n v="10"/>
    <n v="744.55"/>
    <x v="2"/>
    <x v="9"/>
    <x v="202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9"/>
    <s v="EUR"/>
    <n v="1444589020"/>
    <n v="1441997020"/>
    <b v="0"/>
    <n v="2"/>
    <b v="0"/>
    <s v="publishing/translations"/>
    <n v="0"/>
    <n v="7.5"/>
    <x v="2"/>
    <x v="9"/>
    <x v="202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2"/>
    <x v="9"/>
    <x v="202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s v="publishing/translations"/>
    <n v="27"/>
    <n v="36.68"/>
    <x v="2"/>
    <x v="9"/>
    <x v="202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8"/>
    <s v="DKK"/>
    <n v="1461765300"/>
    <n v="1459198499"/>
    <b v="0"/>
    <n v="8"/>
    <b v="0"/>
    <s v="publishing/translations"/>
    <n v="3"/>
    <n v="75"/>
    <x v="2"/>
    <x v="9"/>
    <x v="202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2"/>
    <x v="9"/>
    <x v="202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9"/>
    <s v="EUR"/>
    <n v="1464285463"/>
    <n v="1461693463"/>
    <b v="0"/>
    <n v="1"/>
    <b v="0"/>
    <s v="publishing/translations"/>
    <n v="0"/>
    <n v="1"/>
    <x v="2"/>
    <x v="9"/>
    <x v="202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3"/>
    <s v="GBP"/>
    <n v="1441995769"/>
    <n v="1436811769"/>
    <b v="0"/>
    <n v="3"/>
    <b v="0"/>
    <s v="publishing/translations"/>
    <n v="1"/>
    <n v="673.33"/>
    <x v="2"/>
    <x v="9"/>
    <x v="203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s v="publishing/translations"/>
    <n v="0"/>
    <n v="0"/>
    <x v="2"/>
    <x v="9"/>
    <x v="20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s v="publishing/translations"/>
    <n v="0"/>
    <n v="0"/>
    <x v="2"/>
    <x v="9"/>
    <x v="203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2"/>
    <x v="9"/>
    <x v="203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2"/>
    <x v="9"/>
    <x v="203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9"/>
    <s v="EUR"/>
    <n v="1461235478"/>
    <n v="1459507478"/>
    <b v="0"/>
    <n v="0"/>
    <b v="0"/>
    <s v="publishing/translations"/>
    <n v="0"/>
    <n v="0"/>
    <x v="2"/>
    <x v="9"/>
    <x v="2035"/>
    <d v="2016-04-21T10:44:38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s v="publishing/translations"/>
    <n v="0"/>
    <n v="25"/>
    <x v="2"/>
    <x v="9"/>
    <x v="203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10"/>
    <s v="AUD"/>
    <n v="1432272300"/>
    <n v="1429655318"/>
    <b v="0"/>
    <n v="0"/>
    <b v="0"/>
    <s v="publishing/translations"/>
    <n v="0"/>
    <n v="0"/>
    <x v="2"/>
    <x v="9"/>
    <x v="203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s v="publishing/translations"/>
    <n v="0"/>
    <n v="0"/>
    <x v="2"/>
    <x v="9"/>
    <x v="203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s v="publishing/translations"/>
    <n v="0"/>
    <n v="1"/>
    <x v="2"/>
    <x v="9"/>
    <x v="203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s v="publishing/translations"/>
    <n v="0"/>
    <n v="1"/>
    <x v="2"/>
    <x v="9"/>
    <x v="2040"/>
    <d v="2014-11-19T00:00:5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s v="publishing/translations"/>
    <n v="0"/>
    <n v="0"/>
    <x v="2"/>
    <x v="9"/>
    <x v="204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s v="publishing/translations"/>
    <n v="0"/>
    <n v="0"/>
    <x v="2"/>
    <x v="9"/>
    <x v="204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7"/>
    <s v="EUR"/>
    <n v="1461535140"/>
    <n v="1459716480"/>
    <b v="0"/>
    <n v="1"/>
    <b v="0"/>
    <s v="publishing/translations"/>
    <n v="1"/>
    <n v="15"/>
    <x v="2"/>
    <x v="9"/>
    <x v="204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s v="publishing/translations"/>
    <n v="11"/>
    <n v="225"/>
    <x v="2"/>
    <x v="9"/>
    <x v="2044"/>
    <d v="2014-09-05T13:39:00"/>
  </r>
  <r>
    <n v="1456"/>
    <s v="Sometimes you don't need love (Canceled)"/>
    <s v="English Version of my auto-published novel"/>
    <n v="5000"/>
    <n v="145"/>
    <x v="3"/>
    <x v="9"/>
    <s v="EUR"/>
    <n v="1483459365"/>
    <n v="1480867365"/>
    <b v="0"/>
    <n v="3"/>
    <b v="0"/>
    <s v="publishing/translations"/>
    <n v="3"/>
    <n v="48.33"/>
    <x v="2"/>
    <x v="9"/>
    <x v="2045"/>
    <d v="2017-01-03T16:02:45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s v="publishing/translations"/>
    <n v="0"/>
    <n v="0"/>
    <x v="2"/>
    <x v="9"/>
    <x v="204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s v="publishing/translations"/>
    <n v="0"/>
    <n v="0"/>
    <x v="2"/>
    <x v="9"/>
    <x v="204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x v="18"/>
    <s v="DKK"/>
    <n v="1449077100"/>
    <n v="1446612896"/>
    <b v="0"/>
    <n v="0"/>
    <b v="0"/>
    <s v="publishing/translations"/>
    <n v="0"/>
    <n v="0"/>
    <x v="2"/>
    <x v="9"/>
    <x v="2048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s v="publishing/translations"/>
    <n v="0"/>
    <n v="0"/>
    <x v="2"/>
    <x v="9"/>
    <x v="2049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01"/>
    <n v="44.67"/>
    <x v="2"/>
    <x v="10"/>
    <x v="2050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09"/>
    <n v="28.94"/>
    <x v="2"/>
    <x v="10"/>
    <x v="205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48"/>
    <n v="35.44"/>
    <x v="2"/>
    <x v="10"/>
    <x v="2052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63"/>
    <n v="34.869999999999997"/>
    <x v="2"/>
    <x v="10"/>
    <x v="205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56"/>
    <n v="52.62"/>
    <x v="2"/>
    <x v="10"/>
    <x v="205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08"/>
    <n v="69.599999999999994"/>
    <x v="2"/>
    <x v="10"/>
    <x v="2055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15"/>
    <n v="76.72"/>
    <x v="2"/>
    <x v="10"/>
    <x v="205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02"/>
    <n v="33.19"/>
    <x v="2"/>
    <x v="10"/>
    <x v="2057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08"/>
    <n v="149.46"/>
    <x v="2"/>
    <x v="10"/>
    <x v="205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25"/>
    <n v="23.17"/>
    <x v="2"/>
    <x v="10"/>
    <x v="205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04"/>
    <n v="96.88"/>
    <x v="2"/>
    <x v="10"/>
    <x v="206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39"/>
    <n v="103.2"/>
    <x v="2"/>
    <x v="10"/>
    <x v="2061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21"/>
    <n v="38.46"/>
    <x v="2"/>
    <x v="10"/>
    <x v="206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12"/>
    <n v="44.32"/>
    <x v="2"/>
    <x v="10"/>
    <x v="206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89"/>
    <n v="64.17"/>
    <x v="2"/>
    <x v="10"/>
    <x v="2064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62"/>
    <n v="43.33"/>
    <x v="2"/>
    <x v="10"/>
    <x v="206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11"/>
    <n v="90.5"/>
    <x v="2"/>
    <x v="10"/>
    <x v="206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82"/>
    <n v="29.19"/>
    <x v="2"/>
    <x v="10"/>
    <x v="206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37"/>
    <n v="30.96"/>
    <x v="2"/>
    <x v="10"/>
    <x v="206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17"/>
    <n v="92.16"/>
    <x v="2"/>
    <x v="10"/>
    <x v="2069"/>
    <d v="2013-07-26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44"/>
    <n v="66.709999999999994"/>
    <x v="2"/>
    <x v="11"/>
    <x v="207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22"/>
    <n v="84.14"/>
    <x v="2"/>
    <x v="11"/>
    <x v="207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32"/>
    <n v="215.73"/>
    <x v="2"/>
    <x v="11"/>
    <x v="2072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09"/>
    <n v="54.69"/>
    <x v="2"/>
    <x v="11"/>
    <x v="207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05"/>
    <n v="51.63"/>
    <x v="2"/>
    <x v="11"/>
    <x v="207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00"/>
    <n v="143.36000000000001"/>
    <x v="2"/>
    <x v="11"/>
    <x v="207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01"/>
    <n v="72.430000000000007"/>
    <x v="2"/>
    <x v="11"/>
    <x v="207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56"/>
    <n v="36.53"/>
    <x v="2"/>
    <x v="11"/>
    <x v="207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06"/>
    <n v="60.9"/>
    <x v="2"/>
    <x v="11"/>
    <x v="207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31"/>
    <n v="43.55"/>
    <x v="2"/>
    <x v="11"/>
    <x v="2079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32"/>
    <n v="99.77"/>
    <x v="2"/>
    <x v="11"/>
    <x v="208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26"/>
    <n v="88.73"/>
    <x v="2"/>
    <x v="11"/>
    <x v="208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3"/>
    <s v="GBP"/>
    <n v="1380449461"/>
    <n v="1375265461"/>
    <b v="0"/>
    <n v="13"/>
    <b v="1"/>
    <s v="publishing/nonfiction"/>
    <n v="160"/>
    <n v="4.92"/>
    <x v="2"/>
    <x v="11"/>
    <x v="208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3"/>
    <s v="GBP"/>
    <n v="1387533892"/>
    <n v="1384941892"/>
    <b v="0"/>
    <n v="169"/>
    <b v="1"/>
    <s v="publishing/nonfiction"/>
    <n v="120"/>
    <n v="17.82"/>
    <x v="2"/>
    <x v="11"/>
    <x v="2083"/>
    <d v="2013-12-20T10:04:52"/>
  </r>
  <r>
    <n v="734"/>
    <s v="Sideswiped"/>
    <s v="Sideswiped is my story of growing in and trusting God through the mess and mysteries of life."/>
    <n v="8500"/>
    <n v="10670"/>
    <x v="1"/>
    <x v="5"/>
    <s v="CAD"/>
    <n v="1431147600"/>
    <n v="1428465420"/>
    <b v="0"/>
    <n v="57"/>
    <b v="1"/>
    <s v="publishing/nonfiction"/>
    <n v="126"/>
    <n v="187.19"/>
    <x v="2"/>
    <x v="11"/>
    <x v="208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14"/>
    <n v="234.81"/>
    <x v="2"/>
    <x v="11"/>
    <x v="208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15"/>
    <n v="105.05"/>
    <x v="2"/>
    <x v="11"/>
    <x v="208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22"/>
    <n v="56.67"/>
    <x v="2"/>
    <x v="11"/>
    <x v="2087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07"/>
    <n v="39.049999999999997"/>
    <x v="2"/>
    <x v="11"/>
    <x v="208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58"/>
    <n v="68.349999999999994"/>
    <x v="2"/>
    <x v="11"/>
    <x v="208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07"/>
    <n v="169.58"/>
    <x v="2"/>
    <x v="11"/>
    <x v="2090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02"/>
    <n v="141.41999999999999"/>
    <x v="2"/>
    <x v="11"/>
    <x v="209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11"/>
    <n v="67.39"/>
    <x v="2"/>
    <x v="11"/>
    <x v="209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48"/>
    <n v="54.27"/>
    <x v="2"/>
    <x v="11"/>
    <x v="2093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02"/>
    <n v="82.52"/>
    <x v="2"/>
    <x v="11"/>
    <x v="209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79"/>
    <n v="53.73"/>
    <x v="2"/>
    <x v="11"/>
    <x v="2095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11"/>
    <n v="34.21"/>
    <x v="2"/>
    <x v="11"/>
    <x v="209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2"/>
    <s v="EUR"/>
    <n v="1421319240"/>
    <n v="1418649019"/>
    <b v="0"/>
    <n v="55"/>
    <b v="1"/>
    <s v="publishing/nonfiction"/>
    <n v="100"/>
    <n v="127.33"/>
    <x v="2"/>
    <x v="11"/>
    <x v="209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00"/>
    <n v="45.57"/>
    <x v="2"/>
    <x v="11"/>
    <x v="209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06"/>
    <n v="95.96"/>
    <x v="2"/>
    <x v="11"/>
    <x v="209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03"/>
    <n v="77.27"/>
    <x v="2"/>
    <x v="11"/>
    <x v="210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19"/>
    <n v="57.34"/>
    <x v="2"/>
    <x v="11"/>
    <x v="210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10"/>
    <s v="AUD"/>
    <n v="1476615600"/>
    <n v="1474884417"/>
    <b v="0"/>
    <n v="105"/>
    <b v="1"/>
    <s v="publishing/nonfiction"/>
    <n v="112"/>
    <n v="53.19"/>
    <x v="2"/>
    <x v="11"/>
    <x v="210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28"/>
    <n v="492.31"/>
    <x v="2"/>
    <x v="11"/>
    <x v="210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04"/>
    <n v="42.35"/>
    <x v="2"/>
    <x v="11"/>
    <x v="210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02"/>
    <n v="37.47"/>
    <x v="2"/>
    <x v="11"/>
    <x v="210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18"/>
    <n v="37.450000000000003"/>
    <x v="2"/>
    <x v="11"/>
    <x v="210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38"/>
    <n v="33.06"/>
    <x v="2"/>
    <x v="11"/>
    <x v="2107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02"/>
    <n v="134.21"/>
    <x v="2"/>
    <x v="11"/>
    <x v="2108"/>
    <d v="2010-10-08T20:04:28"/>
  </r>
  <r>
    <n v="759"/>
    <s v="Wild Ruins"/>
    <s v="Help me search for the lost ruins of the UK. A unique guide to  lesser known and somewhat known ruins of Britain."/>
    <n v="5000"/>
    <n v="5096"/>
    <x v="1"/>
    <x v="3"/>
    <s v="GBP"/>
    <n v="1404892539"/>
    <n v="1401436539"/>
    <b v="0"/>
    <n v="99"/>
    <b v="1"/>
    <s v="publishing/nonfiction"/>
    <n v="102"/>
    <n v="51.47"/>
    <x v="2"/>
    <x v="11"/>
    <x v="2109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5"/>
    <s v="CAD"/>
    <n v="1467313039"/>
    <n v="1464807439"/>
    <b v="0"/>
    <n v="139"/>
    <b v="1"/>
    <s v="publishing/nonfiction"/>
    <n v="378"/>
    <n v="40.76"/>
    <x v="2"/>
    <x v="11"/>
    <x v="211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25"/>
    <n v="53.57"/>
    <x v="2"/>
    <x v="11"/>
    <x v="211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47"/>
    <n v="48.45"/>
    <x v="2"/>
    <x v="11"/>
    <x v="211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02"/>
    <n v="82.42"/>
    <x v="2"/>
    <x v="11"/>
    <x v="211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02"/>
    <n v="230.19"/>
    <x v="2"/>
    <x v="11"/>
    <x v="211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5"/>
    <s v="CAD"/>
    <n v="1450249140"/>
    <n v="1447055935"/>
    <b v="0"/>
    <n v="172"/>
    <b v="1"/>
    <s v="publishing/nonfiction"/>
    <n v="204"/>
    <n v="59.36"/>
    <x v="2"/>
    <x v="11"/>
    <x v="211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04"/>
    <n v="66.7"/>
    <x v="2"/>
    <x v="11"/>
    <x v="2116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01"/>
    <n v="168.78"/>
    <x v="2"/>
    <x v="11"/>
    <x v="211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36"/>
    <n v="59.97"/>
    <x v="2"/>
    <x v="11"/>
    <x v="211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34"/>
    <n v="31.81"/>
    <x v="2"/>
    <x v="11"/>
    <x v="211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3"/>
    <s v="GBP"/>
    <n v="1465672979"/>
    <n v="1463080979"/>
    <b v="0"/>
    <n v="64"/>
    <b v="1"/>
    <s v="publishing/nonfiction"/>
    <n v="130"/>
    <n v="24.42"/>
    <x v="2"/>
    <x v="11"/>
    <x v="212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3"/>
    <s v="GBP"/>
    <n v="1354269600"/>
    <n v="1351663605"/>
    <b v="0"/>
    <n v="121"/>
    <b v="1"/>
    <s v="publishing/nonfiction"/>
    <n v="123"/>
    <n v="25.35"/>
    <x v="2"/>
    <x v="11"/>
    <x v="212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83"/>
    <n v="71.44"/>
    <x v="2"/>
    <x v="11"/>
    <x v="2122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25"/>
    <n v="38.549999999999997"/>
    <x v="2"/>
    <x v="11"/>
    <x v="2123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12"/>
    <n v="68.37"/>
    <x v="2"/>
    <x v="11"/>
    <x v="212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16"/>
    <n v="40.21"/>
    <x v="2"/>
    <x v="11"/>
    <x v="2125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73"/>
    <n v="32.07"/>
    <x v="2"/>
    <x v="11"/>
    <x v="212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3"/>
    <s v="GBP"/>
    <n v="1403370772"/>
    <n v="1400778772"/>
    <b v="0"/>
    <n v="264"/>
    <b v="1"/>
    <s v="publishing/nonfiction"/>
    <n v="126"/>
    <n v="28.63"/>
    <x v="2"/>
    <x v="11"/>
    <x v="212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09"/>
    <n v="43.64"/>
    <x v="2"/>
    <x v="11"/>
    <x v="212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00"/>
    <n v="40"/>
    <x v="2"/>
    <x v="11"/>
    <x v="2129"/>
    <d v="2016-02-15T07:5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s v="publishing/fiction"/>
    <n v="0"/>
    <n v="0"/>
    <x v="2"/>
    <x v="12"/>
    <x v="213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s v="publishing/fiction"/>
    <n v="5"/>
    <n v="39.17"/>
    <x v="2"/>
    <x v="12"/>
    <x v="213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N"/>
    <n v="1480831200"/>
    <n v="1479328570"/>
    <b v="0"/>
    <n v="0"/>
    <b v="0"/>
    <s v="publishing/fiction"/>
    <n v="0"/>
    <n v="0"/>
    <x v="2"/>
    <x v="12"/>
    <x v="213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3"/>
    <s v="GBP"/>
    <n v="1376563408"/>
    <n v="1373971408"/>
    <b v="0"/>
    <n v="1"/>
    <b v="0"/>
    <s v="publishing/fiction"/>
    <n v="0"/>
    <n v="5"/>
    <x v="2"/>
    <x v="12"/>
    <x v="213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s v="publishing/fiction"/>
    <n v="0"/>
    <n v="0"/>
    <x v="2"/>
    <x v="12"/>
    <x v="213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s v="publishing/fiction"/>
    <n v="36"/>
    <n v="57.3"/>
    <x v="2"/>
    <x v="12"/>
    <x v="213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2"/>
    <x v="12"/>
    <x v="213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s v="publishing/fiction"/>
    <n v="4"/>
    <n v="59"/>
    <x v="2"/>
    <x v="12"/>
    <x v="213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s v="publishing/fiction"/>
    <n v="0"/>
    <n v="0"/>
    <x v="2"/>
    <x v="12"/>
    <x v="213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s v="publishing/fiction"/>
    <n v="41"/>
    <n v="31.85"/>
    <x v="2"/>
    <x v="12"/>
    <x v="213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s v="publishing/fiction"/>
    <n v="0"/>
    <n v="0"/>
    <x v="2"/>
    <x v="12"/>
    <x v="214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s v="publishing/fiction"/>
    <n v="0"/>
    <n v="10"/>
    <x v="2"/>
    <x v="12"/>
    <x v="214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s v="publishing/fiction"/>
    <n v="3"/>
    <n v="50"/>
    <x v="2"/>
    <x v="12"/>
    <x v="214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3"/>
    <s v="GBP"/>
    <n v="1431298860"/>
    <n v="1428341985"/>
    <b v="0"/>
    <n v="2"/>
    <b v="0"/>
    <s v="publishing/fiction"/>
    <n v="1"/>
    <n v="16"/>
    <x v="2"/>
    <x v="12"/>
    <x v="214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s v="publishing/fiction"/>
    <n v="70"/>
    <n v="39"/>
    <x v="2"/>
    <x v="12"/>
    <x v="214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s v="publishing/fiction"/>
    <n v="2"/>
    <n v="34"/>
    <x v="2"/>
    <x v="12"/>
    <x v="214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s v="publishing/fiction"/>
    <n v="51"/>
    <n v="63.12"/>
    <x v="2"/>
    <x v="12"/>
    <x v="214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s v="publishing/fiction"/>
    <n v="1"/>
    <n v="7"/>
    <x v="2"/>
    <x v="12"/>
    <x v="214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s v="publishing/fiction"/>
    <n v="0"/>
    <n v="2"/>
    <x v="2"/>
    <x v="12"/>
    <x v="214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s v="publishing/fiction"/>
    <n v="3"/>
    <n v="66.67"/>
    <x v="2"/>
    <x v="12"/>
    <x v="2149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2"/>
    <x v="12"/>
    <x v="215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s v="publishing/fiction"/>
    <n v="0"/>
    <n v="5"/>
    <x v="2"/>
    <x v="12"/>
    <x v="215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s v="publishing/fiction"/>
    <n v="1"/>
    <n v="25"/>
    <x v="2"/>
    <x v="12"/>
    <x v="2152"/>
    <d v="2016-07-22T04:37:55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s v="publishing/fiction"/>
    <n v="0"/>
    <n v="0"/>
    <x v="2"/>
    <x v="12"/>
    <x v="215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s v="publishing/fiction"/>
    <n v="2"/>
    <n v="50"/>
    <x v="2"/>
    <x v="12"/>
    <x v="215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s v="publishing/fiction"/>
    <n v="0"/>
    <n v="16"/>
    <x v="2"/>
    <x v="12"/>
    <x v="215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s v="publishing/fiction"/>
    <n v="0"/>
    <n v="0"/>
    <x v="2"/>
    <x v="12"/>
    <x v="2156"/>
    <d v="2016-08-02T22:01:11"/>
  </r>
  <r>
    <n v="1488"/>
    <s v="Nanolution"/>
    <s v="A blockbuster sci-fi adventure. What would you do if one day your life changed to beyond the imaginable?"/>
    <n v="15000"/>
    <n v="360"/>
    <x v="2"/>
    <x v="10"/>
    <s v="AUD"/>
    <n v="1388928660"/>
    <n v="1386336660"/>
    <b v="0"/>
    <n v="6"/>
    <b v="0"/>
    <s v="publishing/fiction"/>
    <n v="2"/>
    <n v="60"/>
    <x v="2"/>
    <x v="12"/>
    <x v="215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s v="publishing/fiction"/>
    <n v="0"/>
    <n v="0"/>
    <x v="2"/>
    <x v="12"/>
    <x v="215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s v="publishing/fiction"/>
    <n v="31"/>
    <n v="47.11"/>
    <x v="2"/>
    <x v="12"/>
    <x v="215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s v="publishing/fiction"/>
    <n v="8"/>
    <n v="100"/>
    <x v="2"/>
    <x v="12"/>
    <x v="216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s v="publishing/fiction"/>
    <n v="1"/>
    <n v="15"/>
    <x v="2"/>
    <x v="12"/>
    <x v="2161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s v="publishing/fiction"/>
    <n v="0"/>
    <n v="0"/>
    <x v="2"/>
    <x v="12"/>
    <x v="216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s v="publishing/fiction"/>
    <n v="9"/>
    <n v="40.450000000000003"/>
    <x v="2"/>
    <x v="12"/>
    <x v="2163"/>
    <d v="2015-04-03T15:38:00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s v="publishing/fiction"/>
    <n v="0"/>
    <n v="0"/>
    <x v="2"/>
    <x v="12"/>
    <x v="216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s v="publishing/fiction"/>
    <n v="0"/>
    <n v="0"/>
    <x v="2"/>
    <x v="12"/>
    <x v="216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s v="publishing/fiction"/>
    <n v="0"/>
    <n v="1"/>
    <x v="2"/>
    <x v="12"/>
    <x v="216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s v="publishing/fiction"/>
    <n v="2"/>
    <n v="19"/>
    <x v="2"/>
    <x v="12"/>
    <x v="216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s v="publishing/fiction"/>
    <n v="0"/>
    <n v="5"/>
    <x v="2"/>
    <x v="12"/>
    <x v="216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s v="publishing/fiction"/>
    <n v="25"/>
    <n v="46.73"/>
    <x v="2"/>
    <x v="12"/>
    <x v="2169"/>
    <d v="2013-05-01T21:42:37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s v="publishing/children's books"/>
    <n v="0"/>
    <n v="8.75"/>
    <x v="2"/>
    <x v="13"/>
    <x v="2170"/>
    <d v="2014-10-20T02:07:00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s v="publishing/children's books"/>
    <n v="29"/>
    <n v="40.61"/>
    <x v="2"/>
    <x v="13"/>
    <x v="217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s v="publishing/children's books"/>
    <n v="0"/>
    <n v="0"/>
    <x v="2"/>
    <x v="13"/>
    <x v="217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s v="publishing/children's books"/>
    <n v="5"/>
    <n v="37.950000000000003"/>
    <x v="2"/>
    <x v="13"/>
    <x v="217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s v="publishing/children's books"/>
    <n v="22"/>
    <n v="35.729999999999997"/>
    <x v="2"/>
    <x v="13"/>
    <x v="217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s v="publishing/children's books"/>
    <n v="27"/>
    <n v="42.16"/>
    <x v="2"/>
    <x v="13"/>
    <x v="217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s v="publishing/children's books"/>
    <n v="28"/>
    <n v="35"/>
    <x v="2"/>
    <x v="13"/>
    <x v="217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s v="publishing/children's books"/>
    <n v="1"/>
    <n v="13.25"/>
    <x v="2"/>
    <x v="13"/>
    <x v="2177"/>
    <d v="2016-09-02T17:03:22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s v="publishing/children's books"/>
    <n v="1"/>
    <n v="55"/>
    <x v="2"/>
    <x v="13"/>
    <x v="2178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s v="publishing/children's books"/>
    <n v="0"/>
    <n v="0"/>
    <x v="2"/>
    <x v="13"/>
    <x v="217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s v="publishing/children's books"/>
    <n v="0"/>
    <n v="0"/>
    <x v="2"/>
    <x v="13"/>
    <x v="218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s v="publishing/children's books"/>
    <n v="11"/>
    <n v="39.29"/>
    <x v="2"/>
    <x v="13"/>
    <x v="218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s v="publishing/children's books"/>
    <n v="19"/>
    <n v="47.5"/>
    <x v="2"/>
    <x v="13"/>
    <x v="218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s v="publishing/children's books"/>
    <n v="0"/>
    <n v="0"/>
    <x v="2"/>
    <x v="13"/>
    <x v="218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EUR"/>
    <n v="1428519527"/>
    <n v="1425927527"/>
    <b v="0"/>
    <n v="15"/>
    <b v="0"/>
    <s v="publishing/children's books"/>
    <n v="52"/>
    <n v="17.329999999999998"/>
    <x v="2"/>
    <x v="13"/>
    <x v="218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s v="publishing/children's books"/>
    <n v="10"/>
    <n v="31.76"/>
    <x v="2"/>
    <x v="13"/>
    <x v="2185"/>
    <d v="2014-01-11T21:36:41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s v="publishing/children's books"/>
    <n v="1"/>
    <n v="5"/>
    <x v="2"/>
    <x v="13"/>
    <x v="218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10"/>
    <s v="AUD"/>
    <n v="1476095783"/>
    <n v="1474886183"/>
    <b v="0"/>
    <n v="6"/>
    <b v="0"/>
    <s v="publishing/children's books"/>
    <n v="12"/>
    <n v="39"/>
    <x v="2"/>
    <x v="13"/>
    <x v="218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0"/>
    <s v="AUD"/>
    <n v="1468658866"/>
    <n v="1464943666"/>
    <b v="0"/>
    <n v="2"/>
    <b v="0"/>
    <s v="publishing/children's books"/>
    <n v="11"/>
    <n v="52.5"/>
    <x v="2"/>
    <x v="13"/>
    <x v="218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3"/>
    <s v="GBP"/>
    <n v="1371726258"/>
    <n v="1369134258"/>
    <b v="0"/>
    <n v="0"/>
    <b v="0"/>
    <s v="publishing/children's books"/>
    <n v="0"/>
    <n v="0"/>
    <x v="2"/>
    <x v="13"/>
    <x v="218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s v="publishing/children's books"/>
    <n v="1"/>
    <n v="9"/>
    <x v="2"/>
    <x v="13"/>
    <x v="219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s v="publishing/children's books"/>
    <n v="1"/>
    <n v="25"/>
    <x v="2"/>
    <x v="13"/>
    <x v="2191"/>
    <d v="2012-03-18T23:53:15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s v="publishing/children's books"/>
    <n v="0"/>
    <n v="30"/>
    <x v="2"/>
    <x v="13"/>
    <x v="219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s v="publishing/children's books"/>
    <n v="1"/>
    <n v="11.25"/>
    <x v="2"/>
    <x v="13"/>
    <x v="219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s v="publishing/children's books"/>
    <n v="0"/>
    <n v="0"/>
    <x v="2"/>
    <x v="13"/>
    <x v="219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s v="publishing/children's books"/>
    <n v="2"/>
    <n v="25"/>
    <x v="2"/>
    <x v="13"/>
    <x v="2195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2"/>
    <x v="13"/>
    <x v="219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s v="publishing/children's books"/>
    <n v="14"/>
    <n v="29.47"/>
    <x v="2"/>
    <x v="13"/>
    <x v="219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P"/>
    <n v="1401997790"/>
    <n v="1397677790"/>
    <b v="0"/>
    <n v="2"/>
    <b v="0"/>
    <s v="publishing/children's books"/>
    <n v="0"/>
    <n v="1"/>
    <x v="2"/>
    <x v="13"/>
    <x v="219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s v="publishing/children's books"/>
    <n v="10"/>
    <n v="63.1"/>
    <x v="2"/>
    <x v="13"/>
    <x v="219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s v="publishing/children's books"/>
    <n v="0"/>
    <n v="0"/>
    <x v="2"/>
    <x v="13"/>
    <x v="22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s v="publishing/children's books"/>
    <n v="0"/>
    <n v="0"/>
    <x v="2"/>
    <x v="13"/>
    <x v="220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2"/>
    <x v="13"/>
    <x v="220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s v="publishing/children's books"/>
    <n v="14"/>
    <n v="43.85"/>
    <x v="2"/>
    <x v="13"/>
    <x v="220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s v="publishing/children's books"/>
    <n v="3"/>
    <n v="75"/>
    <x v="2"/>
    <x v="13"/>
    <x v="220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s v="publishing/children's books"/>
    <n v="8"/>
    <n v="45.97"/>
    <x v="2"/>
    <x v="13"/>
    <x v="220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s v="publishing/children's books"/>
    <n v="0"/>
    <n v="10"/>
    <x v="2"/>
    <x v="13"/>
    <x v="220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s v="publishing/children's books"/>
    <n v="26"/>
    <n v="93.67"/>
    <x v="2"/>
    <x v="13"/>
    <x v="220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s v="publishing/children's books"/>
    <n v="2"/>
    <n v="53"/>
    <x v="2"/>
    <x v="13"/>
    <x v="2208"/>
    <d v="2015-11-22T15:03:41"/>
  </r>
  <r>
    <n v="2780"/>
    <s v="Travel with baby"/>
    <s v="Turn the World with my kids, and then write a book with the advice for traveling with baby"/>
    <n v="100000"/>
    <n v="0"/>
    <x v="2"/>
    <x v="9"/>
    <s v="EUR"/>
    <n v="1489142688"/>
    <n v="1486550688"/>
    <b v="0"/>
    <n v="0"/>
    <b v="0"/>
    <s v="publishing/children's books"/>
    <n v="0"/>
    <n v="0"/>
    <x v="2"/>
    <x v="13"/>
    <x v="2209"/>
    <d v="2017-03-10T10:44:4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s v="publishing/art books"/>
    <n v="1"/>
    <n v="67"/>
    <x v="2"/>
    <x v="14"/>
    <x v="221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s v="publishing/art books"/>
    <n v="0"/>
    <n v="0"/>
    <x v="2"/>
    <x v="14"/>
    <x v="221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3"/>
    <s v="GBP"/>
    <n v="1394815751"/>
    <n v="1389635351"/>
    <b v="0"/>
    <n v="2"/>
    <b v="0"/>
    <s v="publishing/art books"/>
    <n v="1"/>
    <n v="42.5"/>
    <x v="2"/>
    <x v="14"/>
    <x v="221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s v="publishing/art books"/>
    <n v="0"/>
    <n v="10"/>
    <x v="2"/>
    <x v="14"/>
    <x v="221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s v="publishing/art books"/>
    <n v="3"/>
    <n v="100"/>
    <x v="2"/>
    <x v="14"/>
    <x v="221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s v="publishing/art books"/>
    <n v="21"/>
    <n v="108.05"/>
    <x v="2"/>
    <x v="14"/>
    <x v="221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s v="publishing/art books"/>
    <n v="4"/>
    <n v="26.92"/>
    <x v="2"/>
    <x v="14"/>
    <x v="221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s v="publishing/art books"/>
    <n v="14"/>
    <n v="155"/>
    <x v="2"/>
    <x v="14"/>
    <x v="2217"/>
    <d v="2014-12-24T01:29:45"/>
  </r>
  <r>
    <n v="1569"/>
    <s v="to be removed (Canceled)"/>
    <s v="to be removed"/>
    <n v="30000"/>
    <n v="0"/>
    <x v="3"/>
    <x v="1"/>
    <s v="USD"/>
    <n v="1369498714"/>
    <n v="1366906714"/>
    <b v="0"/>
    <n v="0"/>
    <b v="0"/>
    <s v="publishing/art books"/>
    <n v="0"/>
    <n v="0"/>
    <x v="2"/>
    <x v="14"/>
    <x v="2218"/>
    <d v="2013-05-25T16:18:3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s v="publishing/art books"/>
    <n v="41"/>
    <n v="47.77"/>
    <x v="2"/>
    <x v="14"/>
    <x v="221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3"/>
    <s v="GBP"/>
    <n v="1434738483"/>
    <n v="1432146483"/>
    <b v="0"/>
    <n v="4"/>
    <b v="0"/>
    <s v="publishing/art books"/>
    <n v="1"/>
    <n v="20"/>
    <x v="2"/>
    <x v="14"/>
    <x v="222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3"/>
    <s v="GBP"/>
    <n v="1456703940"/>
    <n v="1454546859"/>
    <b v="0"/>
    <n v="3"/>
    <b v="0"/>
    <s v="publishing/art books"/>
    <n v="5"/>
    <n v="41.67"/>
    <x v="2"/>
    <x v="14"/>
    <x v="222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"/>
    <x v="2"/>
    <x v="14"/>
    <x v="22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s v="publishing/art books"/>
    <n v="5"/>
    <n v="84.33"/>
    <x v="2"/>
    <x v="14"/>
    <x v="222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s v="publishing/art books"/>
    <n v="23"/>
    <n v="65.459999999999994"/>
    <x v="2"/>
    <x v="14"/>
    <x v="2224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s v="publishing/art books"/>
    <n v="13"/>
    <n v="65"/>
    <x v="2"/>
    <x v="14"/>
    <x v="22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s v="publishing/art books"/>
    <n v="1"/>
    <n v="27.5"/>
    <x v="2"/>
    <x v="14"/>
    <x v="222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s v="publishing/art books"/>
    <n v="11"/>
    <n v="51.25"/>
    <x v="2"/>
    <x v="14"/>
    <x v="222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s v="publishing/art books"/>
    <n v="1"/>
    <n v="14"/>
    <x v="2"/>
    <x v="14"/>
    <x v="222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s v="publishing/art books"/>
    <n v="0"/>
    <n v="0"/>
    <x v="2"/>
    <x v="14"/>
    <x v="222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3"/>
    <s v="GBP"/>
    <n v="1450521990"/>
    <n v="1447757190"/>
    <b v="0"/>
    <n v="1"/>
    <b v="0"/>
    <s v="photography/places"/>
    <n v="1"/>
    <n v="5"/>
    <x v="3"/>
    <x v="15"/>
    <x v="2230"/>
    <d v="2015-12-19T10:46:30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s v="photography/places"/>
    <n v="9"/>
    <n v="31"/>
    <x v="3"/>
    <x v="15"/>
    <x v="223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P"/>
    <n v="1411681391"/>
    <n v="1409089391"/>
    <b v="0"/>
    <n v="1"/>
    <b v="0"/>
    <s v="photography/places"/>
    <n v="0"/>
    <n v="15"/>
    <x v="3"/>
    <x v="15"/>
    <x v="223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s v="photography/places"/>
    <n v="0"/>
    <n v="0"/>
    <x v="3"/>
    <x v="15"/>
    <x v="223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3"/>
    <x v="15"/>
    <x v="2234"/>
    <d v="2016-12-25T11:00:00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s v="photography/places"/>
    <n v="0"/>
    <n v="0"/>
    <x v="3"/>
    <x v="15"/>
    <x v="223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s v="photography/places"/>
    <n v="0"/>
    <n v="1"/>
    <x v="3"/>
    <x v="15"/>
    <x v="2236"/>
    <d v="2014-12-13T22:49:2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s v="photography/places"/>
    <n v="0"/>
    <n v="0"/>
    <x v="3"/>
    <x v="15"/>
    <x v="2237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s v="photography/places"/>
    <n v="0"/>
    <n v="0"/>
    <x v="3"/>
    <x v="15"/>
    <x v="2238"/>
    <d v="2015-10-09T23:38:06"/>
  </r>
  <r>
    <n v="1590"/>
    <s v="An Italian Adventure"/>
    <s v="Discover Italy through photography."/>
    <n v="60000"/>
    <n v="1020"/>
    <x v="2"/>
    <x v="9"/>
    <s v="EUR"/>
    <n v="1443040464"/>
    <n v="1440448464"/>
    <b v="0"/>
    <n v="2"/>
    <b v="0"/>
    <s v="photography/places"/>
    <n v="2"/>
    <n v="510"/>
    <x v="3"/>
    <x v="15"/>
    <x v="223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3"/>
    <s v="GBP"/>
    <n v="1459700741"/>
    <n v="1457112341"/>
    <b v="0"/>
    <n v="92"/>
    <b v="0"/>
    <s v="photography/places"/>
    <n v="29"/>
    <n v="44.48"/>
    <x v="3"/>
    <x v="15"/>
    <x v="2240"/>
    <d v="2016-04-03T16:25:41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s v="photography/places"/>
    <n v="0"/>
    <n v="0"/>
    <x v="3"/>
    <x v="15"/>
    <x v="2241"/>
    <d v="2015-03-28T00:44:4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s v="photography/places"/>
    <n v="0"/>
    <n v="1"/>
    <x v="3"/>
    <x v="15"/>
    <x v="2242"/>
    <d v="2015-02-28T20:17:3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s v="photography/places"/>
    <n v="21"/>
    <n v="20.5"/>
    <x v="3"/>
    <x v="15"/>
    <x v="224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s v="photography/places"/>
    <n v="0"/>
    <n v="40"/>
    <x v="3"/>
    <x v="15"/>
    <x v="2244"/>
    <d v="2014-06-18T20:13:00"/>
  </r>
  <r>
    <n v="1596"/>
    <s v="The Town We Live In"/>
    <s v="London is beautiful. I want to create a book of stunning images from in and around our great city"/>
    <n v="3250"/>
    <n v="75"/>
    <x v="2"/>
    <x v="3"/>
    <s v="GBP"/>
    <n v="1418469569"/>
    <n v="1414577969"/>
    <b v="0"/>
    <n v="3"/>
    <b v="0"/>
    <s v="photography/places"/>
    <n v="2"/>
    <n v="25"/>
    <x v="3"/>
    <x v="15"/>
    <x v="224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s v="photography/places"/>
    <n v="0"/>
    <n v="0"/>
    <x v="3"/>
    <x v="15"/>
    <x v="224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s v="photography/places"/>
    <n v="0"/>
    <n v="1"/>
    <x v="3"/>
    <x v="15"/>
    <x v="224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3"/>
    <s v="GBP"/>
    <n v="1460116576"/>
    <n v="1457528176"/>
    <b v="0"/>
    <n v="0"/>
    <b v="0"/>
    <s v="photography/places"/>
    <n v="0"/>
    <n v="0"/>
    <x v="3"/>
    <x v="15"/>
    <x v="224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s v="photography/places"/>
    <n v="7"/>
    <n v="40.78"/>
    <x v="3"/>
    <x v="15"/>
    <x v="2249"/>
    <d v="2014-07-15T05:11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3"/>
    <s v="GBP"/>
    <n v="1486391011"/>
    <n v="1483712611"/>
    <b v="0"/>
    <n v="375"/>
    <b v="1"/>
    <s v="photography/photobooks"/>
    <n v="105"/>
    <n v="61.56"/>
    <x v="3"/>
    <x v="16"/>
    <x v="225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05"/>
    <n v="118.74"/>
    <x v="3"/>
    <x v="16"/>
    <x v="225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3"/>
    <s v="GBP"/>
    <n v="1433198520"/>
    <n v="1430340195"/>
    <b v="0"/>
    <n v="123"/>
    <b v="1"/>
    <s v="photography/photobooks"/>
    <n v="107"/>
    <n v="65.08"/>
    <x v="3"/>
    <x v="16"/>
    <x v="225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04"/>
    <n v="130.16"/>
    <x v="3"/>
    <x v="16"/>
    <x v="2253"/>
    <d v="2015-05-17T18:00:00"/>
  </r>
  <r>
    <n v="1188"/>
    <s v="Because Dance."/>
    <s v="A photobook of young dancers and their inspiring stories, photographed in beautiful and unique locations."/>
    <n v="2000"/>
    <n v="3211"/>
    <x v="1"/>
    <x v="5"/>
    <s v="CAD"/>
    <n v="1482943740"/>
    <n v="1481129340"/>
    <b v="0"/>
    <n v="85"/>
    <b v="1"/>
    <s v="photography/photobooks"/>
    <n v="161"/>
    <n v="37.78"/>
    <x v="3"/>
    <x v="16"/>
    <x v="225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08"/>
    <n v="112.79"/>
    <x v="3"/>
    <x v="16"/>
    <x v="22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35"/>
    <n v="51.92"/>
    <x v="3"/>
    <x v="16"/>
    <x v="225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09"/>
    <n v="89.24"/>
    <x v="3"/>
    <x v="16"/>
    <x v="2257"/>
    <d v="2016-03-20T13:29:20"/>
  </r>
  <r>
    <n v="1192"/>
    <s v="Other Worlds - A Make 100 Project"/>
    <s v="A macro landscape photography art book &amp; limited edition prints. A Make 100 project."/>
    <n v="100"/>
    <n v="290"/>
    <x v="1"/>
    <x v="3"/>
    <s v="GBP"/>
    <n v="1486814978"/>
    <n v="1484222978"/>
    <b v="0"/>
    <n v="15"/>
    <b v="1"/>
    <s v="photography/photobooks"/>
    <n v="290"/>
    <n v="19.329999999999998"/>
    <x v="3"/>
    <x v="16"/>
    <x v="225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04"/>
    <n v="79.97"/>
    <x v="3"/>
    <x v="16"/>
    <x v="225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s v="EUR"/>
    <n v="1428493379"/>
    <n v="1425901379"/>
    <b v="0"/>
    <n v="714"/>
    <b v="1"/>
    <s v="photography/photobooks"/>
    <n v="322"/>
    <n v="56.41"/>
    <x v="3"/>
    <x v="16"/>
    <x v="226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9"/>
    <s v="EUR"/>
    <n v="1450602000"/>
    <n v="1445415653"/>
    <b v="0"/>
    <n v="170"/>
    <b v="1"/>
    <s v="photography/photobooks"/>
    <n v="135"/>
    <n v="79.41"/>
    <x v="3"/>
    <x v="16"/>
    <x v="226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3"/>
    <s v="GBP"/>
    <n v="1450467539"/>
    <n v="1447875539"/>
    <b v="0"/>
    <n v="512"/>
    <b v="1"/>
    <s v="photography/photobooks"/>
    <n v="270"/>
    <n v="76.44"/>
    <x v="3"/>
    <x v="16"/>
    <x v="226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53"/>
    <n v="121"/>
    <x v="3"/>
    <x v="16"/>
    <x v="226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61"/>
    <n v="54.62"/>
    <x v="3"/>
    <x v="16"/>
    <x v="226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3"/>
    <s v="GBP"/>
    <n v="1436380200"/>
    <n v="1433615400"/>
    <b v="0"/>
    <n v="9"/>
    <b v="1"/>
    <s v="photography/photobooks"/>
    <n v="101"/>
    <n v="299.22000000000003"/>
    <x v="3"/>
    <x v="16"/>
    <x v="226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26"/>
    <n v="58.53"/>
    <x v="3"/>
    <x v="16"/>
    <x v="226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3"/>
    <s v="GBP"/>
    <n v="1468593246"/>
    <n v="1466001246"/>
    <b v="0"/>
    <n v="111"/>
    <b v="1"/>
    <s v="photography/photobooks"/>
    <n v="102"/>
    <n v="55.37"/>
    <x v="3"/>
    <x v="16"/>
    <x v="226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10"/>
    <s v="AUD"/>
    <n v="1435388154"/>
    <n v="1432796154"/>
    <b v="0"/>
    <n v="271"/>
    <b v="1"/>
    <s v="photography/photobooks"/>
    <n v="199"/>
    <n v="183.8"/>
    <x v="3"/>
    <x v="16"/>
    <x v="226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02"/>
    <n v="165.35"/>
    <x v="3"/>
    <x v="16"/>
    <x v="226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03"/>
    <n v="234.79"/>
    <x v="3"/>
    <x v="16"/>
    <x v="227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4"/>
    <s v="EUR"/>
    <n v="1434197351"/>
    <n v="1431605351"/>
    <b v="0"/>
    <n v="62"/>
    <b v="1"/>
    <s v="photography/photobooks"/>
    <n v="101"/>
    <n v="211.48"/>
    <x v="3"/>
    <x v="16"/>
    <x v="227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3"/>
    <x v="16"/>
    <x v="2272"/>
    <d v="2017-03-11T13:29:00"/>
  </r>
  <r>
    <n v="1207"/>
    <s v="ITALIANA"/>
    <s v="A humanistic photo book about ancestral &amp; post-modern Italy."/>
    <n v="16700"/>
    <n v="17396"/>
    <x v="1"/>
    <x v="9"/>
    <s v="EUR"/>
    <n v="1459418400"/>
    <n v="1456827573"/>
    <b v="0"/>
    <n v="141"/>
    <b v="1"/>
    <s v="photography/photobooks"/>
    <n v="104"/>
    <n v="123.38"/>
    <x v="3"/>
    <x v="16"/>
    <x v="227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55"/>
    <n v="207.07"/>
    <x v="3"/>
    <x v="16"/>
    <x v="227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06"/>
    <n v="138.26"/>
    <x v="3"/>
    <x v="16"/>
    <x v="2275"/>
    <d v="2017-02-25T20:18:25"/>
  </r>
  <r>
    <n v="1210"/>
    <s v="Det Andra GÃ¶teborg"/>
    <s v="En fotobok om livet i det enda andra GÃ¶teborg i vÃ¤rlden"/>
    <n v="20000"/>
    <n v="50863"/>
    <x v="1"/>
    <x v="11"/>
    <s v="SEK"/>
    <n v="1433106000"/>
    <n v="1431124572"/>
    <b v="0"/>
    <n v="103"/>
    <b v="1"/>
    <s v="photography/photobooks"/>
    <n v="254"/>
    <n v="493.82"/>
    <x v="3"/>
    <x v="16"/>
    <x v="227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5"/>
    <s v="CAD"/>
    <n v="1465505261"/>
    <n v="1464209261"/>
    <b v="0"/>
    <n v="6"/>
    <b v="1"/>
    <s v="photography/photobooks"/>
    <n v="101"/>
    <n v="168.5"/>
    <x v="3"/>
    <x v="16"/>
    <x v="227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29"/>
    <n v="38.869999999999997"/>
    <x v="3"/>
    <x v="16"/>
    <x v="227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3"/>
    <s v="GBP"/>
    <n v="1485886100"/>
    <n v="1482862100"/>
    <b v="0"/>
    <n v="108"/>
    <b v="1"/>
    <s v="photography/photobooks"/>
    <n v="102"/>
    <n v="61.53"/>
    <x v="3"/>
    <x v="16"/>
    <x v="227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32"/>
    <n v="105.44"/>
    <x v="3"/>
    <x v="16"/>
    <x v="228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86"/>
    <n v="71.59"/>
    <x v="3"/>
    <x v="16"/>
    <x v="2281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46"/>
    <n v="91.88"/>
    <x v="3"/>
    <x v="16"/>
    <x v="228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03"/>
    <n v="148.57"/>
    <x v="3"/>
    <x v="16"/>
    <x v="228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72"/>
    <n v="174.21"/>
    <x v="3"/>
    <x v="16"/>
    <x v="2284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59"/>
    <n v="102.86"/>
    <x v="3"/>
    <x v="16"/>
    <x v="2285"/>
    <d v="2016-10-20T11:05:13"/>
  </r>
  <r>
    <n v="1220"/>
    <s v="All The People"/>
    <s v="A beautiful photo art book of portraits and conversations with people that may expand your idea of gender."/>
    <n v="15000"/>
    <n v="15565"/>
    <x v="1"/>
    <x v="4"/>
    <s v="EUR"/>
    <n v="1440515112"/>
    <n v="1437923112"/>
    <b v="0"/>
    <n v="140"/>
    <b v="1"/>
    <s v="photography/photobooks"/>
    <n v="104"/>
    <n v="111.18"/>
    <x v="3"/>
    <x v="16"/>
    <x v="228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3"/>
    <s v="GBP"/>
    <n v="1480809600"/>
    <n v="1478431488"/>
    <b v="0"/>
    <n v="103"/>
    <b v="1"/>
    <s v="photography/photobooks"/>
    <n v="111"/>
    <n v="23.8"/>
    <x v="3"/>
    <x v="16"/>
    <x v="2287"/>
    <d v="2016-12-04T00:00:00"/>
  </r>
  <r>
    <n v="1222"/>
    <s v="Project Pilgrim"/>
    <s v="Project Pilgrim is my effort to work towards normalizing mental health."/>
    <n v="4000"/>
    <n v="11215"/>
    <x v="1"/>
    <x v="5"/>
    <s v="CAD"/>
    <n v="1459483200"/>
    <n v="1456852647"/>
    <b v="0"/>
    <n v="138"/>
    <b v="1"/>
    <s v="photography/photobooks"/>
    <n v="280"/>
    <n v="81.27"/>
    <x v="3"/>
    <x v="16"/>
    <x v="2288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12"/>
    <n v="116.21"/>
    <x v="3"/>
    <x v="16"/>
    <x v="2289"/>
    <d v="2016-11-10T05:15:09"/>
  </r>
  <r>
    <n v="1501"/>
    <s v="This is Nowhere"/>
    <s v="A hardcover book of surf, outdoor and nature photos from the British Columbia coast."/>
    <n v="52000"/>
    <n v="86492"/>
    <x v="1"/>
    <x v="5"/>
    <s v="CAD"/>
    <n v="1436364023"/>
    <n v="1433772023"/>
    <b v="1"/>
    <n v="885"/>
    <b v="1"/>
    <s v="photography/photobooks"/>
    <n v="166"/>
    <n v="97.73"/>
    <x v="3"/>
    <x v="16"/>
    <x v="229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3"/>
    <s v="GBP"/>
    <n v="1458943200"/>
    <n v="1456491680"/>
    <b v="1"/>
    <n v="329"/>
    <b v="1"/>
    <s v="photography/photobooks"/>
    <n v="101"/>
    <n v="67.84"/>
    <x v="3"/>
    <x v="16"/>
    <x v="229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20"/>
    <s v="EUR"/>
    <n v="1477210801"/>
    <n v="1472026801"/>
    <b v="1"/>
    <n v="71"/>
    <b v="1"/>
    <s v="photography/photobooks"/>
    <n v="108"/>
    <n v="56.98"/>
    <x v="3"/>
    <x v="16"/>
    <x v="2292"/>
    <d v="2016-10-23T08:20:01"/>
  </r>
  <r>
    <n v="1504"/>
    <s v="RYU X RIO"/>
    <s v="A football photography book like no other about the 2014 World Cup in Brazil, by Ryu Voelkel."/>
    <n v="6500"/>
    <n v="18066"/>
    <x v="1"/>
    <x v="3"/>
    <s v="GBP"/>
    <n v="1402389180"/>
    <n v="1399996024"/>
    <b v="1"/>
    <n v="269"/>
    <b v="1"/>
    <s v="photography/photobooks"/>
    <n v="278"/>
    <n v="67.16"/>
    <x v="3"/>
    <x v="16"/>
    <x v="229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4"/>
    <s v="EUR"/>
    <n v="1458676860"/>
    <n v="1455446303"/>
    <b v="1"/>
    <n v="345"/>
    <b v="1"/>
    <s v="photography/photobooks"/>
    <n v="104"/>
    <n v="48.04"/>
    <x v="3"/>
    <x v="16"/>
    <x v="229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3"/>
    <s v="GBP"/>
    <n v="1406227904"/>
    <n v="1403635904"/>
    <b v="1"/>
    <n v="43"/>
    <b v="1"/>
    <s v="photography/photobooks"/>
    <n v="111"/>
    <n v="38.86"/>
    <x v="3"/>
    <x v="16"/>
    <x v="229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15"/>
    <n v="78.180000000000007"/>
    <x v="3"/>
    <x v="16"/>
    <x v="229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11"/>
    <n v="97.11"/>
    <x v="3"/>
    <x v="16"/>
    <x v="229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4"/>
    <s v="EUR"/>
    <n v="1487113140"/>
    <n v="1484570885"/>
    <b v="1"/>
    <n v="196"/>
    <b v="1"/>
    <s v="photography/photobooks"/>
    <n v="124"/>
    <n v="110.39"/>
    <x v="3"/>
    <x v="16"/>
    <x v="229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3"/>
    <s v="GBP"/>
    <n v="1405761278"/>
    <n v="1403169278"/>
    <b v="1"/>
    <n v="405"/>
    <b v="1"/>
    <s v="photography/photobooks"/>
    <n v="101"/>
    <n v="39.92"/>
    <x v="3"/>
    <x v="16"/>
    <x v="229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12"/>
    <n v="75.98"/>
    <x v="3"/>
    <x v="16"/>
    <x v="230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59"/>
    <n v="58.38"/>
    <x v="3"/>
    <x v="16"/>
    <x v="230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3"/>
    <s v="GBP"/>
    <n v="1405523866"/>
    <n v="1402931866"/>
    <b v="1"/>
    <n v="215"/>
    <b v="1"/>
    <s v="photography/photobooks"/>
    <n v="150"/>
    <n v="55.82"/>
    <x v="3"/>
    <x v="16"/>
    <x v="2302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06"/>
    <n v="151.24"/>
    <x v="3"/>
    <x v="16"/>
    <x v="230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3"/>
    <s v="NOK"/>
    <n v="1458104697"/>
    <n v="1455516297"/>
    <b v="1"/>
    <n v="555"/>
    <b v="1"/>
    <s v="photography/photobooks"/>
    <n v="157"/>
    <n v="849.67"/>
    <x v="3"/>
    <x v="16"/>
    <x v="230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09"/>
    <n v="159.24"/>
    <x v="3"/>
    <x v="16"/>
    <x v="230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62"/>
    <n v="39.51"/>
    <x v="3"/>
    <x v="16"/>
    <x v="2306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05"/>
    <n v="130.53"/>
    <x v="3"/>
    <x v="16"/>
    <x v="230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03"/>
    <n v="64.16"/>
    <x v="3"/>
    <x v="16"/>
    <x v="2308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03"/>
    <n v="111.53"/>
    <x v="3"/>
    <x v="16"/>
    <x v="230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07"/>
    <n v="170.45"/>
    <x v="3"/>
    <x v="16"/>
    <x v="231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39"/>
    <n v="133.74"/>
    <x v="3"/>
    <x v="16"/>
    <x v="231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25"/>
    <n v="95.83"/>
    <x v="3"/>
    <x v="16"/>
    <x v="231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1"/>
    <s v="SEK"/>
    <n v="1487592090"/>
    <n v="1485000090"/>
    <b v="1"/>
    <n v="28"/>
    <b v="1"/>
    <s v="photography/photobooks"/>
    <n v="207"/>
    <n v="221.79"/>
    <x v="3"/>
    <x v="16"/>
    <x v="231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74"/>
    <n v="32.32"/>
    <x v="3"/>
    <x v="16"/>
    <x v="231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20"/>
    <n v="98.84"/>
    <x v="3"/>
    <x v="16"/>
    <x v="231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10"/>
    <n v="55.22"/>
    <x v="3"/>
    <x v="16"/>
    <x v="2316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82"/>
    <n v="52.79"/>
    <x v="3"/>
    <x v="16"/>
    <x v="231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01"/>
    <n v="135.66999999999999"/>
    <x v="3"/>
    <x v="16"/>
    <x v="231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35"/>
    <n v="53.99"/>
    <x v="3"/>
    <x v="16"/>
    <x v="231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76"/>
    <n v="56.64"/>
    <x v="3"/>
    <x v="16"/>
    <x v="23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10"/>
    <s v="AUD"/>
    <n v="1455548400"/>
    <n v="1453461865"/>
    <b v="1"/>
    <n v="294"/>
    <b v="1"/>
    <s v="photography/photobooks"/>
    <n v="484"/>
    <n v="82.32"/>
    <x v="3"/>
    <x v="16"/>
    <x v="2321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45"/>
    <n v="88.26"/>
    <x v="3"/>
    <x v="16"/>
    <x v="23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18"/>
    <n v="84.91"/>
    <x v="3"/>
    <x v="16"/>
    <x v="232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32"/>
    <n v="48.15"/>
    <x v="3"/>
    <x v="16"/>
    <x v="232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50"/>
    <n v="66.02"/>
    <x v="3"/>
    <x v="16"/>
    <x v="232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4"/>
    <s v="EUR"/>
    <n v="1470506400"/>
    <n v="1467358427"/>
    <b v="1"/>
    <n v="224"/>
    <b v="1"/>
    <s v="photography/photobooks"/>
    <n v="180"/>
    <n v="96.38"/>
    <x v="3"/>
    <x v="16"/>
    <x v="232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03"/>
    <n v="156.16999999999999"/>
    <x v="3"/>
    <x v="16"/>
    <x v="232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36"/>
    <n v="95.76"/>
    <x v="3"/>
    <x v="16"/>
    <x v="232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18"/>
    <n v="180.41"/>
    <x v="3"/>
    <x v="16"/>
    <x v="2329"/>
    <d v="2014-11-26T01:15:00"/>
  </r>
  <r>
    <n v="1741"/>
    <s v="Caught off Guard"/>
    <s v="A photo journal documenting my experiences and travels across New Zealand"/>
    <n v="1200"/>
    <n v="1330"/>
    <x v="1"/>
    <x v="3"/>
    <s v="GBP"/>
    <n v="1433948671"/>
    <n v="1430060671"/>
    <b v="0"/>
    <n v="52"/>
    <b v="1"/>
    <s v="photography/photobooks"/>
    <n v="111"/>
    <n v="25.58"/>
    <x v="3"/>
    <x v="16"/>
    <x v="233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09"/>
    <n v="63.97"/>
    <x v="3"/>
    <x v="16"/>
    <x v="233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00"/>
    <n v="89.93"/>
    <x v="3"/>
    <x v="16"/>
    <x v="233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3"/>
    <s v="GBP"/>
    <n v="1425821477"/>
    <n v="1421937077"/>
    <b v="0"/>
    <n v="70"/>
    <b v="1"/>
    <s v="photography/photobooks"/>
    <n v="118"/>
    <n v="93.07"/>
    <x v="3"/>
    <x v="16"/>
    <x v="233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14"/>
    <n v="89.67"/>
    <x v="3"/>
    <x v="16"/>
    <x v="233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48"/>
    <n v="207.62"/>
    <x v="3"/>
    <x v="16"/>
    <x v="233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3"/>
    <s v="GBP"/>
    <n v="1447426800"/>
    <n v="1444904830"/>
    <b v="0"/>
    <n v="159"/>
    <b v="1"/>
    <s v="photography/photobooks"/>
    <n v="105"/>
    <n v="59.41"/>
    <x v="3"/>
    <x v="16"/>
    <x v="2336"/>
    <d v="2015-11-13T15:00:00"/>
  </r>
  <r>
    <n v="1748"/>
    <s v="So It Is: Vancouver"/>
    <s v="Telling the story of the city through remarkable people who live in Vancouver today."/>
    <n v="50000"/>
    <n v="64974"/>
    <x v="1"/>
    <x v="5"/>
    <s v="CAD"/>
    <n v="1441234143"/>
    <n v="1438642143"/>
    <b v="0"/>
    <n v="181"/>
    <b v="1"/>
    <s v="photography/photobooks"/>
    <n v="130"/>
    <n v="358.97"/>
    <x v="3"/>
    <x v="16"/>
    <x v="233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15"/>
    <s v="EUR"/>
    <n v="1488394800"/>
    <n v="1485213921"/>
    <b v="0"/>
    <n v="131"/>
    <b v="1"/>
    <s v="photography/photobooks"/>
    <n v="123"/>
    <n v="94.74"/>
    <x v="3"/>
    <x v="16"/>
    <x v="233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02"/>
    <n v="80.650000000000006"/>
    <x v="3"/>
    <x v="16"/>
    <x v="2339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03"/>
    <n v="168.69"/>
    <x v="3"/>
    <x v="16"/>
    <x v="2340"/>
    <d v="2015-03-19T17:45:23"/>
  </r>
  <r>
    <n v="1752"/>
    <s v="Adfectus Book"/>
    <s v="A little book of calm, in picture form, that will soothe the soul and un-furrow the brow."/>
    <n v="1200"/>
    <n v="3122"/>
    <x v="1"/>
    <x v="3"/>
    <s v="GBP"/>
    <n v="1476425082"/>
    <n v="1473833082"/>
    <b v="0"/>
    <n v="90"/>
    <b v="1"/>
    <s v="photography/photobooks"/>
    <n v="260"/>
    <n v="34.69"/>
    <x v="3"/>
    <x v="16"/>
    <x v="234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8"/>
    <s v="DKK"/>
    <n v="1458579568"/>
    <n v="1455991168"/>
    <b v="0"/>
    <n v="35"/>
    <b v="1"/>
    <s v="photography/photobooks"/>
    <n v="108"/>
    <n v="462.86"/>
    <x v="3"/>
    <x v="16"/>
    <x v="234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5"/>
    <s v="CAD"/>
    <n v="1428091353"/>
    <n v="1425502953"/>
    <b v="0"/>
    <n v="90"/>
    <b v="1"/>
    <s v="photography/photobooks"/>
    <n v="111"/>
    <n v="104.39"/>
    <x v="3"/>
    <x v="16"/>
    <x v="23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20"/>
    <n v="7.5"/>
    <x v="3"/>
    <x v="16"/>
    <x v="234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03"/>
    <n v="47.13"/>
    <x v="3"/>
    <x v="16"/>
    <x v="2345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16"/>
    <n v="414.29"/>
    <x v="3"/>
    <x v="16"/>
    <x v="234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15"/>
    <n v="42.48"/>
    <x v="3"/>
    <x v="16"/>
    <x v="2347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07"/>
    <n v="108.78"/>
    <x v="3"/>
    <x v="16"/>
    <x v="234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65"/>
    <n v="81.099999999999994"/>
    <x v="3"/>
    <x v="16"/>
    <x v="2349"/>
    <d v="2016-02-25T16:08:33"/>
  </r>
  <r>
    <n v="1761"/>
    <s v="I Wanted To See Boobs"/>
    <s v="A hardcover photobook telling the naked truth of a young photographers journey."/>
    <n v="100"/>
    <n v="155"/>
    <x v="1"/>
    <x v="3"/>
    <s v="GBP"/>
    <n v="1442065060"/>
    <n v="1437745060"/>
    <b v="0"/>
    <n v="3"/>
    <b v="1"/>
    <s v="photography/photobooks"/>
    <n v="155"/>
    <n v="51.67"/>
    <x v="3"/>
    <x v="16"/>
    <x v="2350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85"/>
    <n v="35.4"/>
    <x v="3"/>
    <x v="16"/>
    <x v="235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02"/>
    <n v="103.64"/>
    <x v="3"/>
    <x v="16"/>
    <x v="235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P"/>
    <n v="1407065979"/>
    <n v="1404560379"/>
    <b v="1"/>
    <n v="39"/>
    <b v="0"/>
    <s v="photography/photobooks"/>
    <n v="20"/>
    <n v="55.28"/>
    <x v="3"/>
    <x v="16"/>
    <x v="235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s v="photography/photobooks"/>
    <n v="59"/>
    <n v="72.17"/>
    <x v="3"/>
    <x v="16"/>
    <x v="2354"/>
    <d v="2014-08-13T23:31:52"/>
  </r>
  <r>
    <n v="1766"/>
    <s v="Photographic book on Melbourne's music scene"/>
    <s v="I want to create a beautiful book which documents the Melbourne music scene."/>
    <n v="1500"/>
    <n v="0"/>
    <x v="2"/>
    <x v="10"/>
    <s v="AUD"/>
    <n v="1408999088"/>
    <n v="1407184688"/>
    <b v="1"/>
    <n v="0"/>
    <b v="0"/>
    <s v="photography/photobooks"/>
    <n v="0"/>
    <n v="0"/>
    <x v="3"/>
    <x v="16"/>
    <x v="235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s v="photography/photobooks"/>
    <n v="46"/>
    <n v="58.62"/>
    <x v="3"/>
    <x v="16"/>
    <x v="235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s v="photography/photobooks"/>
    <n v="4"/>
    <n v="12.47"/>
    <x v="3"/>
    <x v="16"/>
    <x v="235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s v="photography/photobooks"/>
    <n v="3"/>
    <n v="49.14"/>
    <x v="3"/>
    <x v="16"/>
    <x v="235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s v="photography/photobooks"/>
    <n v="57"/>
    <n v="150.5"/>
    <x v="3"/>
    <x v="16"/>
    <x v="235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P"/>
    <n v="1414107040"/>
    <n v="1411515040"/>
    <b v="1"/>
    <n v="25"/>
    <b v="0"/>
    <s v="photography/photobooks"/>
    <n v="21"/>
    <n v="35.799999999999997"/>
    <x v="3"/>
    <x v="16"/>
    <x v="2360"/>
    <d v="2014-10-23T23:30:40"/>
  </r>
  <r>
    <n v="1772"/>
    <s v="White Mountain"/>
    <s v="A photobook and a short documentary film telling the story of Holocaust in Northwestern Lithuania"/>
    <n v="5500"/>
    <n v="858"/>
    <x v="2"/>
    <x v="3"/>
    <s v="GBP"/>
    <n v="1404666836"/>
    <n v="1399482836"/>
    <b v="1"/>
    <n v="19"/>
    <b v="0"/>
    <s v="photography/photobooks"/>
    <n v="16"/>
    <n v="45.16"/>
    <x v="3"/>
    <x v="16"/>
    <x v="236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s v="photography/photobooks"/>
    <n v="6"/>
    <n v="98.79"/>
    <x v="3"/>
    <x v="16"/>
    <x v="236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s v="photography/photobooks"/>
    <n v="46"/>
    <n v="88.31"/>
    <x v="3"/>
    <x v="16"/>
    <x v="236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s v="photography/photobooks"/>
    <n v="65"/>
    <n v="170.63"/>
    <x v="3"/>
    <x v="16"/>
    <x v="236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P"/>
    <n v="1414623471"/>
    <n v="1411513071"/>
    <b v="1"/>
    <n v="4"/>
    <b v="0"/>
    <s v="photography/photobooks"/>
    <n v="7"/>
    <n v="83.75"/>
    <x v="3"/>
    <x v="16"/>
    <x v="236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s v="photography/photobooks"/>
    <n v="14"/>
    <n v="65.099999999999994"/>
    <x v="3"/>
    <x v="16"/>
    <x v="236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s v="photography/photobooks"/>
    <n v="2"/>
    <n v="66.33"/>
    <x v="3"/>
    <x v="16"/>
    <x v="236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s v="photography/photobooks"/>
    <n v="36"/>
    <n v="104.89"/>
    <x v="3"/>
    <x v="16"/>
    <x v="236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s v="photography/photobooks"/>
    <n v="40"/>
    <n v="78.44"/>
    <x v="3"/>
    <x v="16"/>
    <x v="236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s v="photography/photobooks"/>
    <n v="26"/>
    <n v="59.04"/>
    <x v="3"/>
    <x v="16"/>
    <x v="237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s v="photography/photobooks"/>
    <n v="15"/>
    <n v="71.34"/>
    <x v="3"/>
    <x v="16"/>
    <x v="237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s v="photography/photobooks"/>
    <n v="24"/>
    <n v="51.23"/>
    <x v="3"/>
    <x v="16"/>
    <x v="237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s v="photography/photobooks"/>
    <n v="40"/>
    <n v="60.24"/>
    <x v="3"/>
    <x v="16"/>
    <x v="237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s v="photography/photobooks"/>
    <n v="20"/>
    <n v="44.94"/>
    <x v="3"/>
    <x v="16"/>
    <x v="237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s v="photography/photobooks"/>
    <n v="48"/>
    <n v="31.21"/>
    <x v="3"/>
    <x v="16"/>
    <x v="2375"/>
    <d v="2014-12-15T13:12:57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s v="photography/photobooks"/>
    <n v="15"/>
    <n v="63.88"/>
    <x v="3"/>
    <x v="16"/>
    <x v="2376"/>
    <d v="2015-04-04T14:43:57"/>
  </r>
  <r>
    <n v="1788"/>
    <s v="Beyond the Pale"/>
    <s v="A photo book celebrating Goths, exploring their lives and giving an insight into what Goth is for them."/>
    <n v="5500"/>
    <n v="76"/>
    <x v="2"/>
    <x v="3"/>
    <s v="GBP"/>
    <n v="1414795542"/>
    <n v="1412203542"/>
    <b v="1"/>
    <n v="4"/>
    <b v="0"/>
    <s v="photography/photobooks"/>
    <n v="1"/>
    <n v="19"/>
    <x v="3"/>
    <x v="16"/>
    <x v="23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s v="photography/photobooks"/>
    <n v="1"/>
    <n v="10"/>
    <x v="3"/>
    <x v="16"/>
    <x v="237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s v="photography/photobooks"/>
    <n v="5"/>
    <n v="109.07"/>
    <x v="3"/>
    <x v="16"/>
    <x v="2379"/>
    <d v="2015-02-05T16:11:18"/>
  </r>
  <r>
    <n v="1791"/>
    <s v="disCover: Napoli"/>
    <s v="For the love of street photography and the beauty of traditional cultures in southern Italy."/>
    <n v="3000"/>
    <n v="107"/>
    <x v="2"/>
    <x v="3"/>
    <s v="GBP"/>
    <n v="1422553565"/>
    <n v="1417369565"/>
    <b v="1"/>
    <n v="4"/>
    <b v="0"/>
    <s v="photography/photobooks"/>
    <n v="4"/>
    <n v="26.75"/>
    <x v="3"/>
    <x v="16"/>
    <x v="238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s v="photography/photobooks"/>
    <n v="61"/>
    <n v="109.94"/>
    <x v="3"/>
    <x v="16"/>
    <x v="238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10"/>
    <s v="AUD"/>
    <n v="1417127040"/>
    <n v="1414531440"/>
    <b v="1"/>
    <n v="2"/>
    <b v="0"/>
    <s v="photography/photobooks"/>
    <n v="1"/>
    <n v="20"/>
    <x v="3"/>
    <x v="16"/>
    <x v="238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s v="photography/photobooks"/>
    <n v="11"/>
    <n v="55.39"/>
    <x v="3"/>
    <x v="16"/>
    <x v="238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3"/>
    <x v="16"/>
    <x v="238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3"/>
    <s v="GBP"/>
    <n v="1469356366"/>
    <n v="1464172366"/>
    <b v="1"/>
    <n v="86"/>
    <b v="0"/>
    <s v="photography/photobooks"/>
    <n v="22"/>
    <n v="48.72"/>
    <x v="3"/>
    <x v="16"/>
    <x v="238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s v="photography/photobooks"/>
    <n v="68"/>
    <n v="48.25"/>
    <x v="3"/>
    <x v="16"/>
    <x v="238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s v="photography/photobooks"/>
    <n v="14"/>
    <n v="58.97"/>
    <x v="3"/>
    <x v="16"/>
    <x v="2387"/>
    <d v="2016-02-04T07:50:33"/>
  </r>
  <r>
    <n v="1799"/>
    <s v="The UnDiscovered Image"/>
    <s v="The UnDiscovered Image, a monthly publication dedicated to photographers."/>
    <n v="4000"/>
    <n v="69.83"/>
    <x v="2"/>
    <x v="3"/>
    <s v="GBP"/>
    <n v="1415740408"/>
    <n v="1414008808"/>
    <b v="1"/>
    <n v="6"/>
    <b v="0"/>
    <s v="photography/photobooks"/>
    <n v="2"/>
    <n v="11.64"/>
    <x v="3"/>
    <x v="16"/>
    <x v="238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3"/>
    <s v="GBP"/>
    <n v="1476109970"/>
    <n v="1473517970"/>
    <b v="1"/>
    <n v="113"/>
    <b v="0"/>
    <s v="photography/photobooks"/>
    <n v="20"/>
    <n v="83.72"/>
    <x v="3"/>
    <x v="16"/>
    <x v="238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3"/>
    <s v="GBP"/>
    <n v="1450181400"/>
    <n v="1447429868"/>
    <b v="1"/>
    <n v="37"/>
    <b v="0"/>
    <s v="photography/photobooks"/>
    <n v="14"/>
    <n v="63.65"/>
    <x v="3"/>
    <x v="16"/>
    <x v="2390"/>
    <d v="2015-12-15T12:10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3"/>
    <x v="16"/>
    <x v="239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s v="photography/photobooks"/>
    <n v="31"/>
    <n v="71.87"/>
    <x v="3"/>
    <x v="16"/>
    <x v="239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s v="photography/photobooks"/>
    <n v="35"/>
    <n v="104.85"/>
    <x v="3"/>
    <x v="16"/>
    <x v="239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3"/>
    <x v="16"/>
    <x v="239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P"/>
    <n v="1412090349"/>
    <n v="1409066349"/>
    <b v="1"/>
    <n v="8"/>
    <b v="0"/>
    <s v="photography/photobooks"/>
    <n v="3"/>
    <n v="73.88"/>
    <x v="3"/>
    <x v="16"/>
    <x v="2395"/>
    <d v="2014-09-30T15:19:09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s v="photography/photobooks"/>
    <n v="11"/>
    <n v="69.13"/>
    <x v="3"/>
    <x v="16"/>
    <x v="239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s v="photography/photobooks"/>
    <n v="41"/>
    <n v="120.77"/>
    <x v="3"/>
    <x v="16"/>
    <x v="239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3"/>
    <x v="16"/>
    <x v="2398"/>
    <d v="2015-03-01T21:47:19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s v="photography/photobooks"/>
    <n v="3"/>
    <n v="7.5"/>
    <x v="3"/>
    <x v="16"/>
    <x v="2399"/>
    <d v="2014-08-21T21:50:2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s v="photography/photobooks"/>
    <n v="0"/>
    <n v="1.54"/>
    <x v="3"/>
    <x v="16"/>
    <x v="24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3"/>
    <s v="GBP"/>
    <n v="1467531536"/>
    <n v="1464939536"/>
    <b v="0"/>
    <n v="23"/>
    <b v="0"/>
    <s v="photography/photobooks"/>
    <n v="13"/>
    <n v="37.61"/>
    <x v="3"/>
    <x v="16"/>
    <x v="2401"/>
    <d v="2016-07-03T07:38:56"/>
  </r>
  <r>
    <n v="1813"/>
    <s v="Libya : The Lost Days"/>
    <s v="This project aims to document, Libyan photographic history; through both print and artisan mediums ."/>
    <n v="8750"/>
    <n v="0"/>
    <x v="2"/>
    <x v="3"/>
    <s v="GBP"/>
    <n v="1407532812"/>
    <n v="1404940812"/>
    <b v="0"/>
    <n v="0"/>
    <b v="0"/>
    <s v="photography/photobooks"/>
    <n v="0"/>
    <n v="0"/>
    <x v="3"/>
    <x v="16"/>
    <x v="240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3"/>
    <s v="GBP"/>
    <n v="1425108736"/>
    <n v="1422516736"/>
    <b v="0"/>
    <n v="140"/>
    <b v="0"/>
    <s v="photography/photobooks"/>
    <n v="49"/>
    <n v="42.16"/>
    <x v="3"/>
    <x v="16"/>
    <x v="240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s v="photography/photobooks"/>
    <n v="0"/>
    <n v="0"/>
    <x v="3"/>
    <x v="16"/>
    <x v="2404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3"/>
    <x v="16"/>
    <x v="2405"/>
    <d v="2016-07-25T19:00:00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s v="photography/photobooks"/>
    <n v="52"/>
    <n v="94.19"/>
    <x v="3"/>
    <x v="16"/>
    <x v="2406"/>
    <d v="2017-01-30T06:59:00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s v="photography/photobooks"/>
    <n v="0"/>
    <n v="0"/>
    <x v="3"/>
    <x v="16"/>
    <x v="240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s v="photography/photobooks"/>
    <n v="2"/>
    <n v="6.25"/>
    <x v="3"/>
    <x v="16"/>
    <x v="240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s v="photography/photobooks"/>
    <n v="7"/>
    <n v="213.38"/>
    <x v="3"/>
    <x v="16"/>
    <x v="2409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3"/>
    <x v="17"/>
    <x v="241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s v="photography/people"/>
    <n v="0"/>
    <n v="0"/>
    <x v="3"/>
    <x v="17"/>
    <x v="241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s v="photography/people"/>
    <n v="4"/>
    <n v="88.69"/>
    <x v="3"/>
    <x v="17"/>
    <x v="241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s v="photography/people"/>
    <n v="21"/>
    <n v="453.14"/>
    <x v="3"/>
    <x v="17"/>
    <x v="241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3"/>
    <s v="GBP"/>
    <n v="1470178800"/>
    <n v="1467650771"/>
    <b v="0"/>
    <n v="4"/>
    <b v="0"/>
    <s v="photography/people"/>
    <n v="3"/>
    <n v="12.75"/>
    <x v="3"/>
    <x v="17"/>
    <x v="241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3"/>
    <s v="GBP"/>
    <n v="1457947483"/>
    <n v="1455359083"/>
    <b v="0"/>
    <n v="1"/>
    <b v="0"/>
    <s v="photography/people"/>
    <n v="0"/>
    <n v="1"/>
    <x v="3"/>
    <x v="17"/>
    <x v="2415"/>
    <d v="2016-03-14T09:24:43"/>
  </r>
  <r>
    <n v="1987"/>
    <s v="Ethiopia: Beheld"/>
    <s v="A collection of images that depicts the beauty and diversity within Ethiopia"/>
    <n v="5500"/>
    <n v="2336"/>
    <x v="2"/>
    <x v="3"/>
    <s v="GBP"/>
    <n v="1425223276"/>
    <n v="1422631276"/>
    <b v="0"/>
    <n v="28"/>
    <b v="0"/>
    <s v="photography/people"/>
    <n v="42"/>
    <n v="83.43"/>
    <x v="3"/>
    <x v="17"/>
    <x v="2416"/>
    <d v="2015-03-01T15:21:16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s v="photography/people"/>
    <n v="0"/>
    <n v="25"/>
    <x v="3"/>
    <x v="17"/>
    <x v="241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s v="photography/people"/>
    <n v="1"/>
    <n v="50"/>
    <x v="3"/>
    <x v="17"/>
    <x v="241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s v="photography/people"/>
    <n v="17"/>
    <n v="101.8"/>
    <x v="3"/>
    <x v="17"/>
    <x v="2419"/>
    <d v="2016-02-13T04:42:12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s v="photography/people"/>
    <n v="7"/>
    <n v="46.67"/>
    <x v="3"/>
    <x v="17"/>
    <x v="2420"/>
    <d v="2015-07-03T21:26:26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s v="photography/people"/>
    <n v="0"/>
    <n v="1"/>
    <x v="3"/>
    <x v="17"/>
    <x v="242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3"/>
    <s v="GBP"/>
    <n v="1450706837"/>
    <n v="1448114837"/>
    <b v="0"/>
    <n v="0"/>
    <b v="0"/>
    <s v="photography/people"/>
    <n v="0"/>
    <n v="0"/>
    <x v="3"/>
    <x v="17"/>
    <x v="24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s v="photography/people"/>
    <n v="0"/>
    <n v="0"/>
    <x v="3"/>
    <x v="17"/>
    <x v="242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3"/>
    <x v="17"/>
    <x v="242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s v="photography/people"/>
    <n v="0"/>
    <n v="0"/>
    <x v="3"/>
    <x v="17"/>
    <x v="242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s v="photography/people"/>
    <n v="0"/>
    <n v="0"/>
    <x v="3"/>
    <x v="17"/>
    <x v="242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s v="photography/people"/>
    <n v="26"/>
    <n v="218.33"/>
    <x v="3"/>
    <x v="17"/>
    <x v="2427"/>
    <d v="2014-08-01T02:50:38"/>
  </r>
  <r>
    <n v="1999"/>
    <s v="Planet Venus"/>
    <s v="This is a portrait photo project aiming to inspire women to explore themselves and live their passion"/>
    <n v="31000"/>
    <n v="236"/>
    <x v="2"/>
    <x v="3"/>
    <s v="GBP"/>
    <n v="1415882108"/>
    <n v="1413286508"/>
    <b v="0"/>
    <n v="7"/>
    <b v="0"/>
    <s v="photography/people"/>
    <n v="1"/>
    <n v="33.71"/>
    <x v="3"/>
    <x v="17"/>
    <x v="242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3"/>
    <x v="17"/>
    <x v="2429"/>
    <d v="2016-01-06T22:50:13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s v="photography/nature"/>
    <n v="0"/>
    <n v="3"/>
    <x v="3"/>
    <x v="18"/>
    <x v="243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3"/>
    <x v="18"/>
    <x v="243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s v="photography/nature"/>
    <n v="0"/>
    <n v="10"/>
    <x v="3"/>
    <x v="18"/>
    <x v="243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s v="photography/nature"/>
    <n v="0"/>
    <n v="0"/>
    <x v="3"/>
    <x v="18"/>
    <x v="2433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s v="photography/nature"/>
    <n v="0"/>
    <n v="1"/>
    <x v="3"/>
    <x v="18"/>
    <x v="243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P"/>
    <n v="1410930399"/>
    <n v="1405746399"/>
    <b v="0"/>
    <n v="11"/>
    <b v="0"/>
    <s v="photography/nature"/>
    <n v="29"/>
    <n v="26.27"/>
    <x v="3"/>
    <x v="18"/>
    <x v="2435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s v="photography/nature"/>
    <n v="0"/>
    <n v="0"/>
    <x v="3"/>
    <x v="18"/>
    <x v="2436"/>
    <d v="2017-02-23T10:14:42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s v="photography/nature"/>
    <n v="9"/>
    <n v="60"/>
    <x v="3"/>
    <x v="18"/>
    <x v="243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s v="photography/nature"/>
    <n v="34"/>
    <n v="28.33"/>
    <x v="3"/>
    <x v="18"/>
    <x v="243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3"/>
    <s v="GBP"/>
    <n v="1463050034"/>
    <n v="1460458034"/>
    <b v="0"/>
    <n v="7"/>
    <b v="0"/>
    <s v="photography/nature"/>
    <n v="13"/>
    <n v="14.43"/>
    <x v="3"/>
    <x v="18"/>
    <x v="243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s v="photography/nature"/>
    <n v="0"/>
    <n v="0"/>
    <x v="3"/>
    <x v="18"/>
    <x v="244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s v="photography/nature"/>
    <n v="49"/>
    <n v="132.19"/>
    <x v="3"/>
    <x v="18"/>
    <x v="24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s v="photography/nature"/>
    <n v="0"/>
    <n v="0"/>
    <x v="3"/>
    <x v="18"/>
    <x v="244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10"/>
    <s v="AUD"/>
    <n v="1438495390"/>
    <n v="1435903390"/>
    <b v="0"/>
    <n v="0"/>
    <b v="0"/>
    <s v="photography/nature"/>
    <n v="0"/>
    <n v="0"/>
    <x v="3"/>
    <x v="18"/>
    <x v="244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s v="photography/nature"/>
    <n v="0"/>
    <n v="0"/>
    <x v="3"/>
    <x v="18"/>
    <x v="244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3"/>
    <x v="18"/>
    <x v="244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s v="photography/nature"/>
    <n v="4"/>
    <n v="100"/>
    <x v="3"/>
    <x v="18"/>
    <x v="244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3"/>
    <s v="GBP"/>
    <n v="1440763920"/>
    <n v="1435656759"/>
    <b v="0"/>
    <n v="3"/>
    <b v="0"/>
    <s v="photography/nature"/>
    <n v="5"/>
    <n v="11.67"/>
    <x v="3"/>
    <x v="18"/>
    <x v="244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s v="photography/nature"/>
    <n v="0"/>
    <n v="50"/>
    <x v="3"/>
    <x v="18"/>
    <x v="244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s v="photography/nature"/>
    <n v="4"/>
    <n v="23.5"/>
    <x v="3"/>
    <x v="18"/>
    <x v="2449"/>
    <d v="2014-11-13T01:29:53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s v="music/world music"/>
    <n v="7"/>
    <n v="58.89"/>
    <x v="4"/>
    <x v="19"/>
    <x v="2450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s v="music/world music"/>
    <n v="4"/>
    <n v="44"/>
    <x v="4"/>
    <x v="19"/>
    <x v="245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s v="music/world music"/>
    <n v="4"/>
    <n v="48.43"/>
    <x v="4"/>
    <x v="19"/>
    <x v="245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s v="music/world music"/>
    <n v="0"/>
    <n v="0"/>
    <x v="4"/>
    <x v="19"/>
    <x v="245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s v="music/world music"/>
    <n v="29"/>
    <n v="61.04"/>
    <x v="4"/>
    <x v="19"/>
    <x v="2454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s v="music/world music"/>
    <n v="1"/>
    <n v="25"/>
    <x v="4"/>
    <x v="19"/>
    <x v="245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s v="music/world music"/>
    <n v="0"/>
    <n v="0"/>
    <x v="4"/>
    <x v="19"/>
    <x v="245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s v="music/world music"/>
    <n v="0"/>
    <n v="0"/>
    <x v="4"/>
    <x v="19"/>
    <x v="2457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s v="music/world music"/>
    <n v="1"/>
    <n v="40"/>
    <x v="4"/>
    <x v="19"/>
    <x v="2458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s v="music/world music"/>
    <n v="12"/>
    <n v="19.329999999999998"/>
    <x v="4"/>
    <x v="19"/>
    <x v="2459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3"/>
    <s v="GBP"/>
    <n v="1422903342"/>
    <n v="1420311342"/>
    <b v="0"/>
    <n v="0"/>
    <b v="0"/>
    <s v="music/world music"/>
    <n v="0"/>
    <n v="0"/>
    <x v="4"/>
    <x v="19"/>
    <x v="246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s v="music/world music"/>
    <n v="3"/>
    <n v="35"/>
    <x v="4"/>
    <x v="19"/>
    <x v="2461"/>
    <d v="2013-12-15T03:14:5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s v="music/world music"/>
    <n v="0"/>
    <n v="0"/>
    <x v="4"/>
    <x v="19"/>
    <x v="24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s v="music/world music"/>
    <n v="0"/>
    <n v="0"/>
    <x v="4"/>
    <x v="19"/>
    <x v="2463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s v="music/world music"/>
    <n v="18"/>
    <n v="59.33"/>
    <x v="4"/>
    <x v="19"/>
    <x v="2464"/>
    <d v="2011-08-06T14:38:56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s v="music/world music"/>
    <n v="0"/>
    <n v="0"/>
    <x v="4"/>
    <x v="19"/>
    <x v="2465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s v="music/world music"/>
    <n v="3"/>
    <n v="30.13"/>
    <x v="4"/>
    <x v="19"/>
    <x v="246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s v="music/world music"/>
    <n v="51"/>
    <n v="74.62"/>
    <x v="4"/>
    <x v="19"/>
    <x v="246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s v="music/world music"/>
    <n v="1"/>
    <n v="5"/>
    <x v="4"/>
    <x v="19"/>
    <x v="246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s v="music/world music"/>
    <n v="14"/>
    <n v="44.5"/>
    <x v="4"/>
    <x v="19"/>
    <x v="2469"/>
    <d v="2011-07-08T21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04"/>
    <n v="38.520000000000003"/>
    <x v="4"/>
    <x v="20"/>
    <x v="247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33"/>
    <n v="42.61"/>
    <x v="4"/>
    <x v="20"/>
    <x v="247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00"/>
    <n v="50"/>
    <x v="4"/>
    <x v="20"/>
    <x v="247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48"/>
    <n v="63.49"/>
    <x v="4"/>
    <x v="20"/>
    <x v="247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03"/>
    <n v="102.5"/>
    <x v="4"/>
    <x v="20"/>
    <x v="247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81"/>
    <n v="31.14"/>
    <x v="4"/>
    <x v="20"/>
    <x v="247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43"/>
    <n v="162.27000000000001"/>
    <x v="4"/>
    <x v="20"/>
    <x v="247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14"/>
    <n v="80.59"/>
    <x v="4"/>
    <x v="20"/>
    <x v="247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04"/>
    <n v="59.85"/>
    <x v="4"/>
    <x v="20"/>
    <x v="247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09"/>
    <n v="132.86000000000001"/>
    <x v="4"/>
    <x v="20"/>
    <x v="247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44"/>
    <n v="92.55"/>
    <x v="4"/>
    <x v="20"/>
    <x v="248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04"/>
    <n v="60.86"/>
    <x v="4"/>
    <x v="20"/>
    <x v="2481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00"/>
    <n v="41.85"/>
    <x v="4"/>
    <x v="20"/>
    <x v="248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03"/>
    <n v="88.33"/>
    <x v="4"/>
    <x v="20"/>
    <x v="248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05"/>
    <n v="158.96"/>
    <x v="4"/>
    <x v="20"/>
    <x v="248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12"/>
    <n v="85.05"/>
    <x v="4"/>
    <x v="20"/>
    <x v="248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01"/>
    <n v="112.61"/>
    <x v="4"/>
    <x v="20"/>
    <x v="248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08"/>
    <n v="45.44"/>
    <x v="4"/>
    <x v="20"/>
    <x v="248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15"/>
    <n v="46.22"/>
    <x v="4"/>
    <x v="20"/>
    <x v="248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00"/>
    <n v="178.61"/>
    <x v="4"/>
    <x v="20"/>
    <x v="2489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3"/>
    <s v="GBP"/>
    <n v="1410431054"/>
    <n v="1407839054"/>
    <b v="0"/>
    <n v="56"/>
    <b v="1"/>
    <s v="music/rock"/>
    <n v="152"/>
    <n v="40.75"/>
    <x v="4"/>
    <x v="20"/>
    <x v="2490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12"/>
    <n v="43.73"/>
    <x v="4"/>
    <x v="20"/>
    <x v="249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01"/>
    <n v="81.069999999999993"/>
    <x v="4"/>
    <x v="20"/>
    <x v="249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23"/>
    <n v="74.61"/>
    <x v="4"/>
    <x v="20"/>
    <x v="249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00"/>
    <n v="305.56"/>
    <x v="4"/>
    <x v="20"/>
    <x v="249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05"/>
    <n v="58.33"/>
    <x v="4"/>
    <x v="20"/>
    <x v="2495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04"/>
    <n v="117.68"/>
    <x v="4"/>
    <x v="20"/>
    <x v="2496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05"/>
    <n v="73.77"/>
    <x v="4"/>
    <x v="20"/>
    <x v="249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5"/>
    <s v="CAD"/>
    <n v="1419224340"/>
    <n v="1416363886"/>
    <b v="0"/>
    <n v="43"/>
    <b v="1"/>
    <s v="music/rock"/>
    <n v="100"/>
    <n v="104.65"/>
    <x v="4"/>
    <x v="20"/>
    <x v="2498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04"/>
    <n v="79.83"/>
    <x v="4"/>
    <x v="20"/>
    <x v="249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05"/>
    <n v="58.33"/>
    <x v="4"/>
    <x v="20"/>
    <x v="2500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04"/>
    <n v="86.67"/>
    <x v="4"/>
    <x v="20"/>
    <x v="250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52"/>
    <n v="27.61"/>
    <x v="4"/>
    <x v="20"/>
    <x v="2502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60"/>
    <n v="25"/>
    <x v="4"/>
    <x v="20"/>
    <x v="250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27"/>
    <n v="45.46"/>
    <x v="4"/>
    <x v="20"/>
    <x v="2504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07"/>
    <n v="99.53"/>
    <x v="4"/>
    <x v="20"/>
    <x v="250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15"/>
    <n v="39.31"/>
    <x v="4"/>
    <x v="20"/>
    <x v="250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37"/>
    <n v="89.42"/>
    <x v="4"/>
    <x v="20"/>
    <x v="250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56"/>
    <n v="28.68"/>
    <x v="4"/>
    <x v="20"/>
    <x v="2508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09"/>
    <n v="31.07"/>
    <x v="4"/>
    <x v="20"/>
    <x v="250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34"/>
    <n v="70.55"/>
    <x v="4"/>
    <x v="20"/>
    <x v="251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00"/>
    <n v="224.13"/>
    <x v="4"/>
    <x v="20"/>
    <x v="25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19"/>
    <n v="51.81"/>
    <x v="4"/>
    <x v="20"/>
    <x v="2512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80"/>
    <n v="43.52"/>
    <x v="4"/>
    <x v="20"/>
    <x v="251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34"/>
    <n v="39.82"/>
    <x v="4"/>
    <x v="20"/>
    <x v="2514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00"/>
    <n v="126.81"/>
    <x v="4"/>
    <x v="20"/>
    <x v="251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01"/>
    <n v="113.88"/>
    <x v="4"/>
    <x v="20"/>
    <x v="251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03"/>
    <n v="28.18"/>
    <x v="4"/>
    <x v="20"/>
    <x v="251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07"/>
    <n v="36.61"/>
    <x v="4"/>
    <x v="20"/>
    <x v="2518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3"/>
    <s v="GBP"/>
    <n v="1468437240"/>
    <n v="1463253240"/>
    <b v="0"/>
    <n v="16"/>
    <b v="1"/>
    <s v="music/rock"/>
    <n v="104"/>
    <n v="32.5"/>
    <x v="4"/>
    <x v="20"/>
    <x v="251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08"/>
    <n v="60.66"/>
    <x v="4"/>
    <x v="20"/>
    <x v="2520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33"/>
    <n v="175"/>
    <x v="4"/>
    <x v="20"/>
    <x v="252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01"/>
    <n v="97.99"/>
    <x v="4"/>
    <x v="20"/>
    <x v="2522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02"/>
    <n v="148.78"/>
    <x v="4"/>
    <x v="20"/>
    <x v="252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31"/>
    <n v="96.08"/>
    <x v="4"/>
    <x v="20"/>
    <x v="252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17"/>
    <n v="58.63"/>
    <x v="4"/>
    <x v="20"/>
    <x v="2525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01"/>
    <n v="109.71"/>
    <x v="4"/>
    <x v="20"/>
    <x v="252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22"/>
    <n v="49.11"/>
    <x v="4"/>
    <x v="20"/>
    <x v="252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45"/>
    <n v="47.67"/>
    <x v="4"/>
    <x v="20"/>
    <x v="252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17"/>
    <n v="60.74"/>
    <x v="4"/>
    <x v="20"/>
    <x v="2529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04"/>
    <n v="46.13"/>
    <x v="4"/>
    <x v="20"/>
    <x v="253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20"/>
    <n v="141.47"/>
    <x v="4"/>
    <x v="20"/>
    <x v="25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17"/>
    <n v="75.48"/>
    <x v="4"/>
    <x v="20"/>
    <x v="2532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22"/>
    <n v="85.5"/>
    <x v="4"/>
    <x v="20"/>
    <x v="2533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52"/>
    <n v="64.25"/>
    <x v="4"/>
    <x v="20"/>
    <x v="253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04"/>
    <n v="64.47"/>
    <x v="4"/>
    <x v="20"/>
    <x v="253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00"/>
    <n v="118.2"/>
    <x v="4"/>
    <x v="20"/>
    <x v="2536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02"/>
    <n v="82.54"/>
    <x v="4"/>
    <x v="20"/>
    <x v="253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38"/>
    <n v="34.17"/>
    <x v="4"/>
    <x v="20"/>
    <x v="253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33"/>
    <n v="42.73"/>
    <x v="4"/>
    <x v="20"/>
    <x v="253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99"/>
    <n v="94.49"/>
    <x v="4"/>
    <x v="20"/>
    <x v="25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02"/>
    <n v="55.7"/>
    <x v="4"/>
    <x v="20"/>
    <x v="254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18"/>
    <n v="98.03"/>
    <x v="4"/>
    <x v="20"/>
    <x v="254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95"/>
    <n v="92.1"/>
    <x v="4"/>
    <x v="20"/>
    <x v="254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13"/>
    <n v="38.18"/>
    <x v="4"/>
    <x v="20"/>
    <x v="2544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04"/>
    <n v="27.15"/>
    <x v="4"/>
    <x v="20"/>
    <x v="254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14"/>
    <n v="50.69"/>
    <x v="4"/>
    <x v="20"/>
    <x v="2546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01"/>
    <n v="38.94"/>
    <x v="4"/>
    <x v="20"/>
    <x v="25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5"/>
    <s v="CAD"/>
    <n v="1392574692"/>
    <n v="1389982692"/>
    <b v="1"/>
    <n v="105"/>
    <b v="1"/>
    <s v="music/rock"/>
    <n v="125"/>
    <n v="77.64"/>
    <x v="4"/>
    <x v="20"/>
    <x v="2548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19"/>
    <n v="43.54"/>
    <x v="4"/>
    <x v="20"/>
    <x v="254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66"/>
    <n v="31.82"/>
    <x v="4"/>
    <x v="20"/>
    <x v="255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19"/>
    <n v="63.18"/>
    <x v="4"/>
    <x v="20"/>
    <x v="2551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00"/>
    <n v="190.9"/>
    <x v="4"/>
    <x v="20"/>
    <x v="255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02"/>
    <n v="140.86000000000001"/>
    <x v="4"/>
    <x v="20"/>
    <x v="255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17"/>
    <n v="76.92"/>
    <x v="4"/>
    <x v="20"/>
    <x v="255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09"/>
    <n v="99.16"/>
    <x v="4"/>
    <x v="20"/>
    <x v="255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15"/>
    <n v="67.88"/>
    <x v="4"/>
    <x v="20"/>
    <x v="255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02"/>
    <n v="246.29"/>
    <x v="4"/>
    <x v="20"/>
    <x v="255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06"/>
    <n v="189.29"/>
    <x v="4"/>
    <x v="20"/>
    <x v="255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5"/>
    <s v="CAD"/>
    <n v="1409506291"/>
    <n v="1406914291"/>
    <b v="1"/>
    <n v="54"/>
    <b v="1"/>
    <s v="music/rock"/>
    <n v="104"/>
    <n v="76.67"/>
    <x v="4"/>
    <x v="20"/>
    <x v="255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55"/>
    <n v="82.96"/>
    <x v="4"/>
    <x v="20"/>
    <x v="256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62"/>
    <n v="62.52"/>
    <x v="4"/>
    <x v="20"/>
    <x v="2561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04"/>
    <n v="46.07"/>
    <x v="4"/>
    <x v="20"/>
    <x v="256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06"/>
    <n v="38.54"/>
    <x v="4"/>
    <x v="20"/>
    <x v="256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55"/>
    <n v="53.01"/>
    <x v="4"/>
    <x v="20"/>
    <x v="256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11"/>
    <n v="73.36"/>
    <x v="4"/>
    <x v="20"/>
    <x v="256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11"/>
    <n v="127.98"/>
    <x v="4"/>
    <x v="20"/>
    <x v="256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11"/>
    <n v="104.73"/>
    <x v="4"/>
    <x v="20"/>
    <x v="256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24"/>
    <n v="67.67"/>
    <x v="4"/>
    <x v="20"/>
    <x v="2568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11"/>
    <n v="95.93"/>
    <x v="4"/>
    <x v="20"/>
    <x v="2569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8"/>
    <s v="DKK"/>
    <n v="1420648906"/>
    <n v="1415464906"/>
    <b v="0"/>
    <n v="144"/>
    <b v="1"/>
    <s v="music/rock"/>
    <n v="119"/>
    <n v="346.04"/>
    <x v="4"/>
    <x v="20"/>
    <x v="257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00"/>
    <n v="81.739999999999995"/>
    <x v="4"/>
    <x v="20"/>
    <x v="2571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26"/>
    <n v="64.540000000000006"/>
    <x v="4"/>
    <x v="20"/>
    <x v="257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14"/>
    <n v="63.48"/>
    <x v="4"/>
    <x v="20"/>
    <x v="257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11"/>
    <n v="63.62"/>
    <x v="4"/>
    <x v="20"/>
    <x v="257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05"/>
    <n v="83.97"/>
    <x v="4"/>
    <x v="20"/>
    <x v="2575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04"/>
    <n v="77.75"/>
    <x v="4"/>
    <x v="20"/>
    <x v="257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07"/>
    <n v="107.07"/>
    <x v="4"/>
    <x v="20"/>
    <x v="2577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24"/>
    <n v="38.75"/>
    <x v="4"/>
    <x v="20"/>
    <x v="2578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05"/>
    <n v="201.94"/>
    <x v="4"/>
    <x v="20"/>
    <x v="257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89"/>
    <n v="43.06"/>
    <x v="4"/>
    <x v="20"/>
    <x v="258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8"/>
    <s v="EUR"/>
    <n v="1484444119"/>
    <n v="1481852119"/>
    <b v="0"/>
    <n v="109"/>
    <b v="1"/>
    <s v="music/rock"/>
    <n v="171"/>
    <n v="62.87"/>
    <x v="4"/>
    <x v="20"/>
    <x v="2581"/>
    <d v="2017-01-15T01:35:19"/>
  </r>
  <r>
    <n v="1376"/>
    <s v="Dead Pirates / HIGHMARE LP 2nd pressing"/>
    <s v="Dead Pirates are planning a second pressing of HIGHMARE LP, who wants one ?"/>
    <n v="3700"/>
    <n v="9342"/>
    <x v="1"/>
    <x v="3"/>
    <s v="GBP"/>
    <n v="1480784606"/>
    <n v="1478189006"/>
    <b v="0"/>
    <n v="168"/>
    <b v="1"/>
    <s v="music/rock"/>
    <n v="252"/>
    <n v="55.61"/>
    <x v="4"/>
    <x v="20"/>
    <x v="258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16"/>
    <n v="48.71"/>
    <x v="4"/>
    <x v="20"/>
    <x v="2583"/>
    <d v="2017-02-03T04:11:00"/>
  </r>
  <r>
    <n v="1378"/>
    <s v="SIX BY SEVEN"/>
    <s v="A psychedelic post rock masterpiece!"/>
    <n v="2000"/>
    <n v="4067"/>
    <x v="1"/>
    <x v="3"/>
    <s v="GBP"/>
    <n v="1470075210"/>
    <n v="1468779210"/>
    <b v="0"/>
    <n v="133"/>
    <b v="1"/>
    <s v="music/rock"/>
    <n v="203"/>
    <n v="30.58"/>
    <x v="4"/>
    <x v="20"/>
    <x v="2584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12"/>
    <n v="73.91"/>
    <x v="4"/>
    <x v="20"/>
    <x v="2585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24"/>
    <n v="21.2"/>
    <x v="4"/>
    <x v="20"/>
    <x v="258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07"/>
    <n v="73.36"/>
    <x v="4"/>
    <x v="20"/>
    <x v="258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04"/>
    <n v="56.41"/>
    <x v="4"/>
    <x v="20"/>
    <x v="258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5"/>
    <s v="CAD"/>
    <n v="1482457678"/>
    <n v="1480729678"/>
    <b v="0"/>
    <n v="93"/>
    <b v="1"/>
    <s v="music/rock"/>
    <n v="212"/>
    <n v="50.25"/>
    <x v="4"/>
    <x v="20"/>
    <x v="258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24"/>
    <n v="68.94"/>
    <x v="4"/>
    <x v="20"/>
    <x v="259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4"/>
    <s v="EUR"/>
    <n v="1461931860"/>
    <n v="1457109121"/>
    <b v="0"/>
    <n v="134"/>
    <b v="1"/>
    <s v="music/rock"/>
    <n v="110"/>
    <n v="65.91"/>
    <x v="4"/>
    <x v="20"/>
    <x v="2591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19"/>
    <n v="62.5"/>
    <x v="4"/>
    <x v="20"/>
    <x v="259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37"/>
    <n v="70.06"/>
    <x v="4"/>
    <x v="20"/>
    <x v="259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35"/>
    <n v="60.18"/>
    <x v="4"/>
    <x v="20"/>
    <x v="2594"/>
    <d v="2016-10-17T16:14:00"/>
  </r>
  <r>
    <n v="1389"/>
    <s v="Pre-order DANCEHALL's first record!!!"/>
    <s v="Help fund the pressing of DANCEHALL's first record by pre-ordering it in advance!!!"/>
    <n v="500"/>
    <n v="727"/>
    <x v="1"/>
    <x v="3"/>
    <s v="GBP"/>
    <n v="1471087957"/>
    <n v="1468495957"/>
    <b v="0"/>
    <n v="34"/>
    <b v="1"/>
    <s v="music/rock"/>
    <n v="145"/>
    <n v="21.38"/>
    <x v="4"/>
    <x v="20"/>
    <x v="2595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09"/>
    <n v="160.79"/>
    <x v="4"/>
    <x v="20"/>
    <x v="2596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10"/>
    <n v="42.38"/>
    <x v="4"/>
    <x v="20"/>
    <x v="2597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14"/>
    <n v="27.32"/>
    <x v="4"/>
    <x v="20"/>
    <x v="2598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02"/>
    <n v="196.83"/>
    <x v="4"/>
    <x v="20"/>
    <x v="259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22"/>
    <n v="53.88"/>
    <x v="4"/>
    <x v="20"/>
    <x v="2600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12"/>
    <n v="47.76"/>
    <x v="4"/>
    <x v="20"/>
    <x v="26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07"/>
    <n v="88.19"/>
    <x v="4"/>
    <x v="20"/>
    <x v="26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14"/>
    <n v="72.06"/>
    <x v="4"/>
    <x v="20"/>
    <x v="260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10"/>
    <n v="74.25"/>
    <x v="4"/>
    <x v="20"/>
    <x v="260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26"/>
    <n v="61.7"/>
    <x v="4"/>
    <x v="20"/>
    <x v="260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3"/>
    <s v="GBP"/>
    <n v="1465709400"/>
    <n v="1462695073"/>
    <b v="0"/>
    <n v="34"/>
    <b v="1"/>
    <s v="music/rock"/>
    <n v="167"/>
    <n v="17.239999999999998"/>
    <x v="4"/>
    <x v="20"/>
    <x v="260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97"/>
    <n v="51.72"/>
    <x v="4"/>
    <x v="20"/>
    <x v="260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3"/>
    <s v="GBP"/>
    <n v="1430439411"/>
    <n v="1425259011"/>
    <b v="0"/>
    <n v="113"/>
    <b v="1"/>
    <s v="music/rock"/>
    <n v="109"/>
    <n v="24.15"/>
    <x v="4"/>
    <x v="20"/>
    <x v="260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03"/>
    <n v="62.17"/>
    <x v="4"/>
    <x v="20"/>
    <x v="2609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08"/>
    <n v="48.33"/>
    <x v="4"/>
    <x v="20"/>
    <x v="261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00"/>
    <n v="46.95"/>
    <x v="4"/>
    <x v="20"/>
    <x v="2611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00"/>
    <n v="66.69"/>
    <x v="4"/>
    <x v="20"/>
    <x v="26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22"/>
    <n v="48.84"/>
    <x v="4"/>
    <x v="20"/>
    <x v="26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01"/>
    <n v="137.31"/>
    <x v="4"/>
    <x v="20"/>
    <x v="26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01"/>
    <n v="87.83"/>
    <x v="4"/>
    <x v="20"/>
    <x v="261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45"/>
    <n v="70.790000000000006"/>
    <x v="4"/>
    <x v="20"/>
    <x v="261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01"/>
    <n v="52.83"/>
    <x v="4"/>
    <x v="20"/>
    <x v="261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18"/>
    <n v="443.75"/>
    <x v="4"/>
    <x v="20"/>
    <x v="2618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72"/>
    <n v="48.54"/>
    <x v="4"/>
    <x v="20"/>
    <x v="2619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25"/>
    <n v="37.07"/>
    <x v="4"/>
    <x v="20"/>
    <x v="262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10"/>
    <n v="50"/>
    <x v="4"/>
    <x v="20"/>
    <x v="262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02"/>
    <n v="39.04"/>
    <x v="4"/>
    <x v="20"/>
    <x v="26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03"/>
    <n v="66.69"/>
    <x v="4"/>
    <x v="20"/>
    <x v="262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14"/>
    <n v="67.13"/>
    <x v="4"/>
    <x v="20"/>
    <x v="262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04"/>
    <n v="66.37"/>
    <x v="4"/>
    <x v="20"/>
    <x v="2625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46"/>
    <n v="64.62"/>
    <x v="4"/>
    <x v="20"/>
    <x v="2626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05"/>
    <n v="58.37"/>
    <x v="4"/>
    <x v="20"/>
    <x v="262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33"/>
    <n v="86.96"/>
    <x v="4"/>
    <x v="20"/>
    <x v="2628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13"/>
    <n v="66.47"/>
    <x v="4"/>
    <x v="20"/>
    <x v="262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21"/>
    <n v="163.78"/>
    <x v="4"/>
    <x v="20"/>
    <x v="263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02"/>
    <n v="107.98"/>
    <x v="4"/>
    <x v="20"/>
    <x v="263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3"/>
    <s v="GBP"/>
    <n v="1377621089"/>
    <n v="1372437089"/>
    <b v="0"/>
    <n v="18"/>
    <b v="1"/>
    <s v="music/rock"/>
    <n v="101"/>
    <n v="42.11"/>
    <x v="4"/>
    <x v="20"/>
    <x v="2632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18"/>
    <n v="47.2"/>
    <x v="4"/>
    <x v="20"/>
    <x v="263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55"/>
    <n v="112.02"/>
    <x v="4"/>
    <x v="20"/>
    <x v="263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01"/>
    <n v="74.95"/>
    <x v="4"/>
    <x v="20"/>
    <x v="263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17"/>
    <n v="61.58"/>
    <x v="4"/>
    <x v="20"/>
    <x v="2636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01"/>
    <n v="45.88"/>
    <x v="4"/>
    <x v="20"/>
    <x v="2637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04"/>
    <n v="75.849999999999994"/>
    <x v="4"/>
    <x v="20"/>
    <x v="263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65"/>
    <n v="84.21"/>
    <x v="4"/>
    <x v="20"/>
    <x v="263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56"/>
    <n v="117.23"/>
    <x v="4"/>
    <x v="20"/>
    <x v="264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02"/>
    <n v="86.49"/>
    <x v="4"/>
    <x v="20"/>
    <x v="264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00"/>
    <n v="172.41"/>
    <x v="4"/>
    <x v="20"/>
    <x v="2642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01"/>
    <n v="62.81"/>
    <x v="4"/>
    <x v="20"/>
    <x v="264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25"/>
    <n v="67.73"/>
    <x v="4"/>
    <x v="20"/>
    <x v="264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04"/>
    <n v="53.56"/>
    <x v="4"/>
    <x v="20"/>
    <x v="264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04"/>
    <n v="34.6"/>
    <x v="4"/>
    <x v="20"/>
    <x v="2646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05"/>
    <n v="38.89"/>
    <x v="4"/>
    <x v="20"/>
    <x v="264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00"/>
    <n v="94.74"/>
    <x v="4"/>
    <x v="20"/>
    <x v="264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70"/>
    <n v="39.97"/>
    <x v="4"/>
    <x v="20"/>
    <x v="2649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35"/>
    <n v="59.16"/>
    <x v="4"/>
    <x v="20"/>
    <x v="2650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5"/>
    <s v="CAD"/>
    <n v="1391194860"/>
    <n v="1388084862"/>
    <b v="0"/>
    <n v="11"/>
    <b v="1"/>
    <s v="music/rock"/>
    <n v="100"/>
    <n v="27.27"/>
    <x v="4"/>
    <x v="20"/>
    <x v="265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16"/>
    <n v="24.58"/>
    <x v="4"/>
    <x v="20"/>
    <x v="2652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00"/>
    <n v="75.05"/>
    <x v="4"/>
    <x v="20"/>
    <x v="265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05"/>
    <n v="42.02"/>
    <x v="4"/>
    <x v="20"/>
    <x v="2654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01"/>
    <n v="53.16"/>
    <x v="4"/>
    <x v="20"/>
    <x v="265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01"/>
    <n v="83.89"/>
    <x v="4"/>
    <x v="20"/>
    <x v="265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00"/>
    <n v="417.33"/>
    <x v="4"/>
    <x v="20"/>
    <x v="265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67"/>
    <n v="75.77"/>
    <x v="4"/>
    <x v="20"/>
    <x v="265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02"/>
    <n v="67.39"/>
    <x v="4"/>
    <x v="20"/>
    <x v="265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03"/>
    <n v="73.569999999999993"/>
    <x v="4"/>
    <x v="20"/>
    <x v="266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43"/>
    <n v="25"/>
    <x v="4"/>
    <x v="20"/>
    <x v="266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63"/>
    <n v="42"/>
    <x v="4"/>
    <x v="20"/>
    <x v="2662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18"/>
    <n v="131.16999999999999"/>
    <x v="4"/>
    <x v="20"/>
    <x v="266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3"/>
    <s v="GBP"/>
    <n v="1459439471"/>
    <n v="1456851071"/>
    <b v="0"/>
    <n v="11"/>
    <b v="1"/>
    <s v="music/rock"/>
    <n v="104"/>
    <n v="47.27"/>
    <x v="4"/>
    <x v="20"/>
    <x v="2664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00"/>
    <n v="182.13"/>
    <x v="4"/>
    <x v="20"/>
    <x v="266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07"/>
    <n v="61.37"/>
    <x v="4"/>
    <x v="20"/>
    <x v="266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00"/>
    <n v="35.770000000000003"/>
    <x v="4"/>
    <x v="20"/>
    <x v="266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05"/>
    <n v="45.62"/>
    <x v="4"/>
    <x v="20"/>
    <x v="266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09"/>
    <n v="75.38"/>
    <x v="4"/>
    <x v="20"/>
    <x v="2669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02"/>
    <n v="50.88"/>
    <x v="4"/>
    <x v="20"/>
    <x v="267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25"/>
    <n v="119.29"/>
    <x v="4"/>
    <x v="20"/>
    <x v="267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24"/>
    <n v="92.54"/>
    <x v="4"/>
    <x v="20"/>
    <x v="267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01"/>
    <n v="76.05"/>
    <x v="4"/>
    <x v="20"/>
    <x v="267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00"/>
    <n v="52.63"/>
    <x v="4"/>
    <x v="20"/>
    <x v="267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38"/>
    <n v="98.99"/>
    <x v="4"/>
    <x v="20"/>
    <x v="267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21"/>
    <n v="79.53"/>
    <x v="4"/>
    <x v="20"/>
    <x v="267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07"/>
    <n v="134.21"/>
    <x v="4"/>
    <x v="20"/>
    <x v="2677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00"/>
    <n v="37.630000000000003"/>
    <x v="4"/>
    <x v="20"/>
    <x v="267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02"/>
    <n v="51.04"/>
    <x v="4"/>
    <x v="20"/>
    <x v="267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00"/>
    <n v="50.04"/>
    <x v="4"/>
    <x v="20"/>
    <x v="268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17"/>
    <n v="133.93"/>
    <x v="4"/>
    <x v="20"/>
    <x v="268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02"/>
    <n v="58.21"/>
    <x v="4"/>
    <x v="20"/>
    <x v="268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02"/>
    <n v="88.04"/>
    <x v="4"/>
    <x v="20"/>
    <x v="268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5"/>
    <s v="CAD"/>
    <n v="1389012940"/>
    <n v="1385124940"/>
    <b v="0"/>
    <n v="191"/>
    <b v="1"/>
    <s v="music/rock"/>
    <n v="154"/>
    <n v="70.58"/>
    <x v="4"/>
    <x v="20"/>
    <x v="268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01"/>
    <n v="53.29"/>
    <x v="4"/>
    <x v="20"/>
    <x v="268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00"/>
    <n v="136.36000000000001"/>
    <x v="4"/>
    <x v="20"/>
    <x v="268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09"/>
    <n v="40.549999999999997"/>
    <x v="4"/>
    <x v="20"/>
    <x v="2687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32"/>
    <n v="70.63"/>
    <x v="4"/>
    <x v="20"/>
    <x v="268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33"/>
    <n v="52.68"/>
    <x v="4"/>
    <x v="20"/>
    <x v="2689"/>
    <d v="2014-02-06T17:01:24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16"/>
    <n v="35.619999999999997"/>
    <x v="4"/>
    <x v="20"/>
    <x v="269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12"/>
    <n v="87.1"/>
    <x v="4"/>
    <x v="20"/>
    <x v="26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32"/>
    <n v="75.11"/>
    <x v="4"/>
    <x v="20"/>
    <x v="2692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03"/>
    <n v="68.010000000000005"/>
    <x v="4"/>
    <x v="20"/>
    <x v="269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8"/>
    <s v="EUR"/>
    <n v="1460127635"/>
    <n v="1457539235"/>
    <b v="0"/>
    <n v="117"/>
    <b v="1"/>
    <s v="music/rock"/>
    <n v="139"/>
    <n v="29.62"/>
    <x v="4"/>
    <x v="20"/>
    <x v="269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47"/>
    <n v="91.63"/>
    <x v="4"/>
    <x v="20"/>
    <x v="2695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20"/>
    <n v="22.5"/>
    <x v="4"/>
    <x v="20"/>
    <x v="269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22"/>
    <n v="64.37"/>
    <x v="4"/>
    <x v="20"/>
    <x v="269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00"/>
    <n v="21.86"/>
    <x v="4"/>
    <x v="20"/>
    <x v="2698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81"/>
    <n v="33.32"/>
    <x v="4"/>
    <x v="20"/>
    <x v="2699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06"/>
    <n v="90.28"/>
    <x v="4"/>
    <x v="20"/>
    <x v="27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00"/>
    <n v="76.92"/>
    <x v="4"/>
    <x v="20"/>
    <x v="270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27"/>
    <n v="59.23"/>
    <x v="4"/>
    <x v="20"/>
    <x v="270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3"/>
    <s v="GBP"/>
    <n v="1462453307"/>
    <n v="1459861307"/>
    <b v="0"/>
    <n v="63"/>
    <b v="1"/>
    <s v="music/rock"/>
    <n v="103"/>
    <n v="65.38"/>
    <x v="4"/>
    <x v="20"/>
    <x v="270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50"/>
    <n v="67.31"/>
    <x v="4"/>
    <x v="20"/>
    <x v="270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26"/>
    <n v="88.75"/>
    <x v="4"/>
    <x v="20"/>
    <x v="270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00"/>
    <n v="65.87"/>
    <x v="4"/>
    <x v="20"/>
    <x v="270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39"/>
    <n v="40.35"/>
    <x v="4"/>
    <x v="20"/>
    <x v="2707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61"/>
    <n v="76.86"/>
    <x v="4"/>
    <x v="20"/>
    <x v="2708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07"/>
    <n v="68.709999999999994"/>
    <x v="4"/>
    <x v="20"/>
    <x v="2709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85"/>
    <n v="50.45"/>
    <x v="4"/>
    <x v="20"/>
    <x v="2710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85"/>
    <n v="115.83"/>
    <x v="4"/>
    <x v="20"/>
    <x v="27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01"/>
    <n v="63.03"/>
    <x v="4"/>
    <x v="20"/>
    <x v="2712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06"/>
    <n v="108.02"/>
    <x v="4"/>
    <x v="20"/>
    <x v="271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21"/>
    <n v="46.09"/>
    <x v="4"/>
    <x v="20"/>
    <x v="271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00"/>
    <n v="107.21"/>
    <x v="4"/>
    <x v="20"/>
    <x v="271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20"/>
    <n v="50.93"/>
    <x v="4"/>
    <x v="20"/>
    <x v="271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00"/>
    <n v="40.04"/>
    <x v="4"/>
    <x v="20"/>
    <x v="271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07"/>
    <n v="64.44"/>
    <x v="4"/>
    <x v="20"/>
    <x v="271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04"/>
    <n v="53.83"/>
    <x v="4"/>
    <x v="20"/>
    <x v="271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73"/>
    <n v="100.47"/>
    <x v="4"/>
    <x v="20"/>
    <x v="272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07"/>
    <n v="46.63"/>
    <x v="4"/>
    <x v="20"/>
    <x v="2721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08"/>
    <n v="34.07"/>
    <x v="4"/>
    <x v="20"/>
    <x v="27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46"/>
    <n v="65.209999999999994"/>
    <x v="4"/>
    <x v="20"/>
    <x v="272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25"/>
    <n v="44.21"/>
    <x v="4"/>
    <x v="20"/>
    <x v="272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49"/>
    <n v="71.97"/>
    <x v="4"/>
    <x v="20"/>
    <x v="2725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01"/>
    <n v="52.95"/>
    <x v="4"/>
    <x v="20"/>
    <x v="2726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05"/>
    <n v="109.45"/>
    <x v="4"/>
    <x v="20"/>
    <x v="272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50"/>
    <n v="75.040000000000006"/>
    <x v="4"/>
    <x v="20"/>
    <x v="272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01"/>
    <n v="115.71"/>
    <x v="4"/>
    <x v="20"/>
    <x v="2729"/>
    <d v="2012-06-28T17:26:56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01"/>
    <n v="97.5"/>
    <x v="4"/>
    <x v="21"/>
    <x v="273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00"/>
    <n v="42.86"/>
    <x v="4"/>
    <x v="21"/>
    <x v="2731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25"/>
    <n v="168.51"/>
    <x v="4"/>
    <x v="21"/>
    <x v="273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10"/>
    <n v="85.55"/>
    <x v="4"/>
    <x v="21"/>
    <x v="273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11"/>
    <n v="554"/>
    <x v="4"/>
    <x v="21"/>
    <x v="273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3"/>
    <s v="GBP"/>
    <n v="1408039860"/>
    <n v="1405248503"/>
    <b v="0"/>
    <n v="83"/>
    <b v="1"/>
    <s v="music/pop"/>
    <n v="110"/>
    <n v="26.55"/>
    <x v="4"/>
    <x v="21"/>
    <x v="273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05"/>
    <n v="113.83"/>
    <x v="4"/>
    <x v="21"/>
    <x v="273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25"/>
    <n v="32.01"/>
    <x v="4"/>
    <x v="21"/>
    <x v="273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01"/>
    <n v="47.19"/>
    <x v="4"/>
    <x v="21"/>
    <x v="2738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42"/>
    <n v="88.47"/>
    <x v="4"/>
    <x v="21"/>
    <x v="273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01"/>
    <n v="100.75"/>
    <x v="4"/>
    <x v="21"/>
    <x v="27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01"/>
    <n v="64.709999999999994"/>
    <x v="4"/>
    <x v="21"/>
    <x v="274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74"/>
    <n v="51.85"/>
    <x v="4"/>
    <x v="21"/>
    <x v="274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20"/>
    <n v="38.79"/>
    <x v="4"/>
    <x v="21"/>
    <x v="2743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43"/>
    <n v="44.65"/>
    <x v="4"/>
    <x v="21"/>
    <x v="274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00"/>
    <n v="156.77000000000001"/>
    <x v="4"/>
    <x v="21"/>
    <x v="274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05"/>
    <n v="118.7"/>
    <x v="4"/>
    <x v="21"/>
    <x v="274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32"/>
    <n v="74.150000000000006"/>
    <x v="4"/>
    <x v="21"/>
    <x v="274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3"/>
    <s v="GBP"/>
    <n v="1387281600"/>
    <n v="1384811721"/>
    <b v="0"/>
    <n v="45"/>
    <b v="1"/>
    <s v="music/pop"/>
    <n v="113"/>
    <n v="12.53"/>
    <x v="4"/>
    <x v="21"/>
    <x v="274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9"/>
    <s v="EUR"/>
    <n v="1462053540"/>
    <n v="1459355950"/>
    <b v="0"/>
    <n v="36"/>
    <b v="1"/>
    <s v="music/pop"/>
    <n v="1254"/>
    <n v="27.86"/>
    <x v="4"/>
    <x v="21"/>
    <x v="274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21"/>
    <x v="275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03"/>
    <n v="132.44"/>
    <x v="4"/>
    <x v="21"/>
    <x v="2751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08"/>
    <n v="33.75"/>
    <x v="4"/>
    <x v="21"/>
    <x v="2752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22"/>
    <n v="34.380000000000003"/>
    <x v="4"/>
    <x v="21"/>
    <x v="275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19"/>
    <n v="44.96"/>
    <x v="4"/>
    <x v="21"/>
    <x v="275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61"/>
    <n v="41.04"/>
    <x v="4"/>
    <x v="21"/>
    <x v="275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27"/>
    <n v="52.6"/>
    <x v="4"/>
    <x v="21"/>
    <x v="275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03"/>
    <n v="70.78"/>
    <x v="4"/>
    <x v="21"/>
    <x v="275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40"/>
    <n v="53.75"/>
    <x v="4"/>
    <x v="21"/>
    <x v="275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03"/>
    <n v="44.61"/>
    <x v="4"/>
    <x v="21"/>
    <x v="2759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01"/>
    <n v="26.15"/>
    <x v="4"/>
    <x v="21"/>
    <x v="2760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13"/>
    <n v="39.18"/>
    <x v="4"/>
    <x v="21"/>
    <x v="276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28"/>
    <n v="45.59"/>
    <x v="4"/>
    <x v="21"/>
    <x v="276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02"/>
    <n v="89.25"/>
    <x v="4"/>
    <x v="21"/>
    <x v="2763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37"/>
    <n v="40.42"/>
    <x v="4"/>
    <x v="21"/>
    <x v="2764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15"/>
    <n v="82.38"/>
    <x v="4"/>
    <x v="21"/>
    <x v="276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7"/>
    <s v="EUR"/>
    <n v="1460786340"/>
    <n v="1455615976"/>
    <b v="0"/>
    <n v="42"/>
    <b v="1"/>
    <s v="music/pop"/>
    <n v="112"/>
    <n v="159.52000000000001"/>
    <x v="4"/>
    <x v="21"/>
    <x v="276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18"/>
    <n v="36.24"/>
    <x v="4"/>
    <x v="21"/>
    <x v="276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75"/>
    <n v="62.5"/>
    <x v="4"/>
    <x v="21"/>
    <x v="2768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18"/>
    <n v="47"/>
    <x v="4"/>
    <x v="21"/>
    <x v="2769"/>
    <d v="2014-07-12T18:11:0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20"/>
    <n v="63.38"/>
    <x v="4"/>
    <x v="22"/>
    <x v="277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01"/>
    <n v="53.89"/>
    <x v="4"/>
    <x v="22"/>
    <x v="277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5"/>
    <s v="CAD"/>
    <n v="1381723140"/>
    <n v="1378735983"/>
    <b v="1"/>
    <n v="39"/>
    <b v="1"/>
    <s v="music/metal"/>
    <n v="104"/>
    <n v="66.87"/>
    <x v="4"/>
    <x v="22"/>
    <x v="277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67"/>
    <n v="63.1"/>
    <x v="4"/>
    <x v="22"/>
    <x v="277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94"/>
    <n v="36.630000000000003"/>
    <x v="4"/>
    <x v="22"/>
    <x v="277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20"/>
    <n v="34.01"/>
    <x v="4"/>
    <x v="22"/>
    <x v="277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3"/>
    <s v="GBP"/>
    <n v="1394460000"/>
    <n v="1393233855"/>
    <b v="0"/>
    <n v="47"/>
    <b v="1"/>
    <s v="music/metal"/>
    <n v="122"/>
    <n v="28.55"/>
    <x v="4"/>
    <x v="22"/>
    <x v="2776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00"/>
    <n v="10"/>
    <x v="4"/>
    <x v="22"/>
    <x v="2777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00"/>
    <n v="18.75"/>
    <x v="4"/>
    <x v="22"/>
    <x v="277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20"/>
    <n v="41.7"/>
    <x v="4"/>
    <x v="22"/>
    <x v="277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55"/>
    <n v="46.67"/>
    <x v="4"/>
    <x v="22"/>
    <x v="278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8"/>
    <s v="EUR"/>
    <n v="1469994300"/>
    <n v="1464815253"/>
    <b v="0"/>
    <n v="70"/>
    <b v="1"/>
    <s v="music/metal"/>
    <n v="130"/>
    <n v="37.270000000000003"/>
    <x v="4"/>
    <x v="22"/>
    <x v="2781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05"/>
    <n v="59.26"/>
    <x v="4"/>
    <x v="22"/>
    <x v="2782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00"/>
    <n v="30"/>
    <x v="4"/>
    <x v="22"/>
    <x v="278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18"/>
    <n v="65.86"/>
    <x v="4"/>
    <x v="22"/>
    <x v="278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03"/>
    <n v="31.91"/>
    <x v="4"/>
    <x v="22"/>
    <x v="278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4"/>
    <s v="EUR"/>
    <n v="1477422000"/>
    <n v="1472282956"/>
    <b v="0"/>
    <n v="28"/>
    <b v="1"/>
    <s v="music/metal"/>
    <n v="218"/>
    <n v="19.46"/>
    <x v="4"/>
    <x v="22"/>
    <x v="2786"/>
    <d v="2016-10-25T19:00:00"/>
  </r>
  <r>
    <n v="857"/>
    <s v="A Reason To Breathe - DEBUT ALBUM"/>
    <s v="Modern Post-Hardcore/Electro music (Hardstyle, EDM, Trap, Dubstep, Dembow, House)."/>
    <n v="1200"/>
    <n v="1200"/>
    <x v="1"/>
    <x v="7"/>
    <s v="EUR"/>
    <n v="1448463431"/>
    <n v="1444831031"/>
    <b v="0"/>
    <n v="24"/>
    <b v="1"/>
    <s v="music/metal"/>
    <n v="100"/>
    <n v="50"/>
    <x v="4"/>
    <x v="22"/>
    <x v="278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3"/>
    <s v="GBP"/>
    <n v="1429138740"/>
    <n v="1426528418"/>
    <b v="0"/>
    <n v="76"/>
    <b v="1"/>
    <s v="music/metal"/>
    <n v="144"/>
    <n v="22.74"/>
    <x v="4"/>
    <x v="22"/>
    <x v="2788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05"/>
    <n v="42.72"/>
    <x v="4"/>
    <x v="22"/>
    <x v="278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s v="music/jazz"/>
    <n v="18"/>
    <n v="52.92"/>
    <x v="4"/>
    <x v="23"/>
    <x v="279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s v="music/jazz"/>
    <n v="2"/>
    <n v="50.5"/>
    <x v="4"/>
    <x v="23"/>
    <x v="27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3"/>
    <s v="GBP"/>
    <n v="1384179548"/>
    <n v="1381583948"/>
    <b v="0"/>
    <n v="4"/>
    <b v="0"/>
    <s v="music/jazz"/>
    <n v="0"/>
    <n v="42.5"/>
    <x v="4"/>
    <x v="23"/>
    <x v="279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s v="music/jazz"/>
    <n v="5"/>
    <n v="18"/>
    <x v="4"/>
    <x v="23"/>
    <x v="279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s v="music/jazz"/>
    <n v="42"/>
    <n v="34.18"/>
    <x v="4"/>
    <x v="23"/>
    <x v="279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s v="music/jazz"/>
    <n v="2"/>
    <n v="22.5"/>
    <x v="4"/>
    <x v="23"/>
    <x v="279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s v="music/jazz"/>
    <n v="18"/>
    <n v="58.18"/>
    <x v="4"/>
    <x v="23"/>
    <x v="279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s v="music/jazz"/>
    <n v="24"/>
    <n v="109.18"/>
    <x v="4"/>
    <x v="23"/>
    <x v="279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s v="music/jazz"/>
    <n v="0"/>
    <n v="50"/>
    <x v="4"/>
    <x v="23"/>
    <x v="27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s v="music/jazz"/>
    <n v="12"/>
    <n v="346.67"/>
    <x v="4"/>
    <x v="23"/>
    <x v="279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3"/>
    <s v="GBP"/>
    <n v="1377995523"/>
    <n v="1375403523"/>
    <b v="0"/>
    <n v="5"/>
    <b v="0"/>
    <s v="music/jazz"/>
    <n v="0"/>
    <n v="12.4"/>
    <x v="4"/>
    <x v="23"/>
    <x v="280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s v="music/jazz"/>
    <n v="5"/>
    <n v="27.08"/>
    <x v="4"/>
    <x v="23"/>
    <x v="280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s v="music/jazz"/>
    <n v="1"/>
    <n v="32.5"/>
    <x v="4"/>
    <x v="23"/>
    <x v="2802"/>
    <d v="2011-03-10T19:48:47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s v="music/jazz"/>
    <n v="1"/>
    <n v="9"/>
    <x v="4"/>
    <x v="23"/>
    <x v="280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s v="music/jazz"/>
    <n v="24"/>
    <n v="34.76"/>
    <x v="4"/>
    <x v="23"/>
    <x v="280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s v="music/jazz"/>
    <n v="0"/>
    <n v="0"/>
    <x v="4"/>
    <x v="23"/>
    <x v="2805"/>
    <d v="2015-09-21T17:22:11"/>
  </r>
  <r>
    <n v="876"/>
    <s v="Sound Of Dobells"/>
    <s v="What was the greatest record shop ever?  DOBELLS!"/>
    <n v="3152"/>
    <n v="1286"/>
    <x v="2"/>
    <x v="3"/>
    <s v="GBP"/>
    <n v="1359978927"/>
    <n v="1357127727"/>
    <b v="0"/>
    <n v="45"/>
    <b v="0"/>
    <s v="music/jazz"/>
    <n v="41"/>
    <n v="28.58"/>
    <x v="4"/>
    <x v="23"/>
    <x v="280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s v="music/jazz"/>
    <n v="68"/>
    <n v="46.59"/>
    <x v="4"/>
    <x v="23"/>
    <x v="280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s v="music/jazz"/>
    <n v="1"/>
    <n v="32.5"/>
    <x v="4"/>
    <x v="23"/>
    <x v="280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s v="music/jazz"/>
    <n v="31"/>
    <n v="21.47"/>
    <x v="4"/>
    <x v="23"/>
    <x v="2809"/>
    <d v="2012-05-29T19:55:05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s v="music/jazz"/>
    <n v="0"/>
    <n v="10.5"/>
    <x v="4"/>
    <x v="23"/>
    <x v="281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s v="music/jazz"/>
    <n v="0"/>
    <n v="0"/>
    <x v="4"/>
    <x v="23"/>
    <x v="281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s v="music/jazz"/>
    <n v="0"/>
    <n v="30"/>
    <x v="4"/>
    <x v="23"/>
    <x v="281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s v="music/jazz"/>
    <n v="3"/>
    <n v="40"/>
    <x v="4"/>
    <x v="23"/>
    <x v="28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s v="music/jazz"/>
    <n v="0"/>
    <n v="50.33"/>
    <x v="4"/>
    <x v="23"/>
    <x v="281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s v="music/jazz"/>
    <n v="3"/>
    <n v="32.67"/>
    <x v="4"/>
    <x v="23"/>
    <x v="2815"/>
    <d v="2011-01-24T05:45:26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s v="music/jazz"/>
    <n v="0"/>
    <n v="0"/>
    <x v="4"/>
    <x v="23"/>
    <x v="2816"/>
    <d v="2014-03-13T03:33:10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s v="music/jazz"/>
    <n v="0"/>
    <n v="0"/>
    <x v="4"/>
    <x v="23"/>
    <x v="281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s v="music/jazz"/>
    <n v="0"/>
    <n v="0"/>
    <x v="4"/>
    <x v="23"/>
    <x v="281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s v="music/jazz"/>
    <n v="3"/>
    <n v="65"/>
    <x v="4"/>
    <x v="23"/>
    <x v="281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3"/>
    <s v="GBP"/>
    <n v="1488546319"/>
    <n v="1483362319"/>
    <b v="0"/>
    <n v="5"/>
    <b v="0"/>
    <s v="music/jazz"/>
    <n v="22"/>
    <n v="24.6"/>
    <x v="4"/>
    <x v="23"/>
    <x v="282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s v="music/jazz"/>
    <n v="0"/>
    <n v="0"/>
    <x v="4"/>
    <x v="23"/>
    <x v="282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s v="music/jazz"/>
    <n v="1"/>
    <n v="15"/>
    <x v="4"/>
    <x v="23"/>
    <x v="28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s v="music/jazz"/>
    <n v="7"/>
    <n v="82.58"/>
    <x v="4"/>
    <x v="23"/>
    <x v="282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s v="music/jazz"/>
    <n v="0"/>
    <n v="0"/>
    <x v="4"/>
    <x v="23"/>
    <x v="282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s v="music/jazz"/>
    <n v="6"/>
    <n v="41.67"/>
    <x v="4"/>
    <x v="23"/>
    <x v="282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s v="music/jazz"/>
    <n v="0"/>
    <n v="0"/>
    <x v="4"/>
    <x v="23"/>
    <x v="282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s v="music/jazz"/>
    <n v="1"/>
    <n v="30"/>
    <x v="4"/>
    <x v="23"/>
    <x v="282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P"/>
    <n v="1417474761"/>
    <n v="1414879161"/>
    <b v="0"/>
    <n v="10"/>
    <b v="0"/>
    <s v="music/jazz"/>
    <n v="5"/>
    <n v="19.600000000000001"/>
    <x v="4"/>
    <x v="23"/>
    <x v="2828"/>
    <d v="2014-12-01T22:59:21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s v="music/jazz"/>
    <n v="1"/>
    <n v="100"/>
    <x v="4"/>
    <x v="23"/>
    <x v="282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s v="music/jazz"/>
    <n v="0"/>
    <n v="0"/>
    <x v="4"/>
    <x v="23"/>
    <x v="283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s v="music/jazz"/>
    <n v="31"/>
    <n v="231.75"/>
    <x v="4"/>
    <x v="23"/>
    <x v="283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s v="music/jazz"/>
    <n v="21"/>
    <n v="189.33"/>
    <x v="4"/>
    <x v="23"/>
    <x v="283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s v="music/jazz"/>
    <n v="2"/>
    <n v="55"/>
    <x v="4"/>
    <x v="23"/>
    <x v="283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s v="music/jazz"/>
    <n v="11"/>
    <n v="21.8"/>
    <x v="4"/>
    <x v="23"/>
    <x v="283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s v="music/jazz"/>
    <n v="3"/>
    <n v="32"/>
    <x v="4"/>
    <x v="23"/>
    <x v="283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s v="music/jazz"/>
    <n v="0"/>
    <n v="0"/>
    <x v="4"/>
    <x v="23"/>
    <x v="2836"/>
    <d v="2010-07-08T22:40:00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s v="music/jazz"/>
    <n v="0"/>
    <n v="0"/>
    <x v="4"/>
    <x v="23"/>
    <x v="2837"/>
    <d v="2012-05-14T19:44:55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s v="music/jazz"/>
    <n v="11"/>
    <n v="56.25"/>
    <x v="4"/>
    <x v="23"/>
    <x v="283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s v="music/jazz"/>
    <n v="0"/>
    <n v="0"/>
    <x v="4"/>
    <x v="23"/>
    <x v="283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s v="music/jazz"/>
    <n v="38"/>
    <n v="69"/>
    <x v="4"/>
    <x v="23"/>
    <x v="284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P"/>
    <n v="1395007200"/>
    <n v="1392021502"/>
    <b v="0"/>
    <n v="7"/>
    <b v="0"/>
    <s v="music/jazz"/>
    <n v="7"/>
    <n v="18.71"/>
    <x v="4"/>
    <x v="23"/>
    <x v="2841"/>
    <d v="2014-03-16T22:00:00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s v="music/jazz"/>
    <n v="15"/>
    <n v="46.03"/>
    <x v="4"/>
    <x v="23"/>
    <x v="284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s v="music/jazz"/>
    <n v="6"/>
    <n v="60"/>
    <x v="4"/>
    <x v="23"/>
    <x v="284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23"/>
    <x v="284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s v="music/jazz"/>
    <n v="1"/>
    <n v="25"/>
    <x v="4"/>
    <x v="23"/>
    <x v="284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s v="music/jazz"/>
    <n v="0"/>
    <n v="0"/>
    <x v="4"/>
    <x v="23"/>
    <x v="284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s v="music/jazz"/>
    <n v="1"/>
    <n v="20"/>
    <x v="4"/>
    <x v="23"/>
    <x v="284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s v="music/jazz"/>
    <n v="0"/>
    <n v="25"/>
    <x v="4"/>
    <x v="23"/>
    <x v="28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s v="music/jazz"/>
    <n v="1"/>
    <n v="20"/>
    <x v="4"/>
    <x v="23"/>
    <x v="2849"/>
    <d v="2013-06-30T19:58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s v="music/indie rock"/>
    <n v="3"/>
    <n v="14.13"/>
    <x v="4"/>
    <x v="24"/>
    <x v="285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s v="music/indie rock"/>
    <n v="1"/>
    <n v="30"/>
    <x v="4"/>
    <x v="24"/>
    <x v="285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s v="music/indie rock"/>
    <n v="20"/>
    <n v="21.57"/>
    <x v="4"/>
    <x v="24"/>
    <x v="285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s v="music/indie rock"/>
    <n v="40"/>
    <n v="83.38"/>
    <x v="4"/>
    <x v="24"/>
    <x v="285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s v="music/indie rock"/>
    <n v="1"/>
    <n v="10"/>
    <x v="4"/>
    <x v="24"/>
    <x v="285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s v="music/indie rock"/>
    <n v="75"/>
    <n v="35.71"/>
    <x v="4"/>
    <x v="24"/>
    <x v="285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s v="music/indie rock"/>
    <n v="41"/>
    <n v="29.29"/>
    <x v="4"/>
    <x v="24"/>
    <x v="285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s v="music/indie rock"/>
    <n v="0"/>
    <n v="0"/>
    <x v="4"/>
    <x v="24"/>
    <x v="285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s v="music/indie rock"/>
    <n v="7"/>
    <n v="18"/>
    <x v="4"/>
    <x v="24"/>
    <x v="285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s v="music/indie rock"/>
    <n v="9"/>
    <n v="73.760000000000005"/>
    <x v="4"/>
    <x v="24"/>
    <x v="285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s v="music/indie rock"/>
    <n v="4"/>
    <n v="31.25"/>
    <x v="4"/>
    <x v="24"/>
    <x v="286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s v="music/indie rock"/>
    <n v="3"/>
    <n v="28.89"/>
    <x v="4"/>
    <x v="24"/>
    <x v="286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s v="music/indie rock"/>
    <n v="41"/>
    <n v="143.82"/>
    <x v="4"/>
    <x v="24"/>
    <x v="286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s v="music/indie rock"/>
    <n v="10"/>
    <n v="40"/>
    <x v="4"/>
    <x v="24"/>
    <x v="28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s v="music/indie rock"/>
    <n v="39"/>
    <n v="147.81"/>
    <x v="4"/>
    <x v="24"/>
    <x v="286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s v="music/indie rock"/>
    <n v="2"/>
    <n v="27.86"/>
    <x v="4"/>
    <x v="24"/>
    <x v="286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s v="music/indie rock"/>
    <n v="40"/>
    <n v="44.44"/>
    <x v="4"/>
    <x v="24"/>
    <x v="286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s v="music/indie rock"/>
    <n v="0"/>
    <n v="0"/>
    <x v="4"/>
    <x v="24"/>
    <x v="286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s v="music/indie rock"/>
    <n v="3"/>
    <n v="35"/>
    <x v="4"/>
    <x v="24"/>
    <x v="286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s v="music/indie rock"/>
    <n v="37"/>
    <n v="35"/>
    <x v="4"/>
    <x v="24"/>
    <x v="2869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73"/>
    <n v="49.34"/>
    <x v="4"/>
    <x v="24"/>
    <x v="287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01"/>
    <n v="41.73"/>
    <x v="4"/>
    <x v="24"/>
    <x v="287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05"/>
    <n v="32.72"/>
    <x v="4"/>
    <x v="24"/>
    <x v="287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35"/>
    <n v="51.96"/>
    <x v="4"/>
    <x v="24"/>
    <x v="287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16"/>
    <n v="50.69"/>
    <x v="4"/>
    <x v="24"/>
    <x v="287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02"/>
    <n v="42.24"/>
    <x v="4"/>
    <x v="24"/>
    <x v="287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7"/>
    <s v="EUR"/>
    <n v="1449178200"/>
    <n v="1447614732"/>
    <b v="0"/>
    <n v="8"/>
    <b v="1"/>
    <s v="music/indie rock"/>
    <n v="111"/>
    <n v="416.88"/>
    <x v="4"/>
    <x v="24"/>
    <x v="287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66"/>
    <n v="46.65"/>
    <x v="4"/>
    <x v="24"/>
    <x v="287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07"/>
    <n v="48.45"/>
    <x v="4"/>
    <x v="24"/>
    <x v="287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45"/>
    <n v="70.53"/>
    <x v="4"/>
    <x v="24"/>
    <x v="287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06"/>
    <n v="87.96"/>
    <x v="4"/>
    <x v="24"/>
    <x v="288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37"/>
    <n v="26.27"/>
    <x v="4"/>
    <x v="24"/>
    <x v="2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04"/>
    <n v="57.78"/>
    <x v="4"/>
    <x v="24"/>
    <x v="2882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15"/>
    <n v="57.25"/>
    <x v="4"/>
    <x v="24"/>
    <x v="28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02"/>
    <n v="196.34"/>
    <x v="4"/>
    <x v="24"/>
    <x v="288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24"/>
    <n v="43"/>
    <x v="4"/>
    <x v="24"/>
    <x v="288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02"/>
    <n v="35.549999999999997"/>
    <x v="4"/>
    <x v="24"/>
    <x v="288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45"/>
    <n v="68.81"/>
    <x v="4"/>
    <x v="24"/>
    <x v="288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33"/>
    <n v="28.57"/>
    <x v="4"/>
    <x v="24"/>
    <x v="288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09"/>
    <n v="50.63"/>
    <x v="4"/>
    <x v="24"/>
    <x v="2889"/>
    <d v="2012-10-06T09:59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37"/>
    <n v="54"/>
    <x v="4"/>
    <x v="24"/>
    <x v="2890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16"/>
    <n v="36.11"/>
    <x v="4"/>
    <x v="24"/>
    <x v="28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41"/>
    <n v="23.15"/>
    <x v="4"/>
    <x v="24"/>
    <x v="28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14"/>
    <n v="104"/>
    <x v="4"/>
    <x v="24"/>
    <x v="28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10"/>
    <n v="31.83"/>
    <x v="4"/>
    <x v="24"/>
    <x v="28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95"/>
    <n v="27.39"/>
    <x v="4"/>
    <x v="24"/>
    <x v="2895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03"/>
    <n v="56.36"/>
    <x v="4"/>
    <x v="24"/>
    <x v="28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03"/>
    <n v="77.349999999999994"/>
    <x v="4"/>
    <x v="24"/>
    <x v="28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00"/>
    <n v="42.8"/>
    <x v="4"/>
    <x v="24"/>
    <x v="2898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27"/>
    <n v="48.85"/>
    <x v="4"/>
    <x v="24"/>
    <x v="2899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21"/>
    <n v="48.24"/>
    <x v="4"/>
    <x v="24"/>
    <x v="29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07"/>
    <n v="70.209999999999994"/>
    <x v="4"/>
    <x v="24"/>
    <x v="29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72"/>
    <n v="94.05"/>
    <x v="4"/>
    <x v="24"/>
    <x v="29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24"/>
    <n v="80.27"/>
    <x v="4"/>
    <x v="24"/>
    <x v="29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08"/>
    <n v="54.2"/>
    <x v="4"/>
    <x v="24"/>
    <x v="29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17"/>
    <n v="60.27"/>
    <x v="4"/>
    <x v="24"/>
    <x v="29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87"/>
    <n v="38.74"/>
    <x v="4"/>
    <x v="24"/>
    <x v="29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16"/>
    <n v="152.54"/>
    <x v="4"/>
    <x v="24"/>
    <x v="29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11"/>
    <n v="115.31"/>
    <x v="4"/>
    <x v="24"/>
    <x v="29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71"/>
    <n v="35.840000000000003"/>
    <x v="4"/>
    <x v="24"/>
    <x v="2909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15"/>
    <n v="72.91"/>
    <x v="4"/>
    <x v="24"/>
    <x v="291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11"/>
    <n v="43.71"/>
    <x v="4"/>
    <x v="24"/>
    <x v="291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13"/>
    <n v="34"/>
    <x v="4"/>
    <x v="24"/>
    <x v="291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08"/>
    <n v="70.650000000000006"/>
    <x v="4"/>
    <x v="24"/>
    <x v="291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24"/>
    <n v="89.3"/>
    <x v="4"/>
    <x v="24"/>
    <x v="29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01"/>
    <n v="115.09"/>
    <x v="4"/>
    <x v="24"/>
    <x v="291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04"/>
    <n v="62.12"/>
    <x v="4"/>
    <x v="24"/>
    <x v="291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16"/>
    <n v="46.2"/>
    <x v="4"/>
    <x v="24"/>
    <x v="2917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20"/>
    <n v="48.55"/>
    <x v="4"/>
    <x v="24"/>
    <x v="291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15"/>
    <n v="57.52"/>
    <x v="4"/>
    <x v="24"/>
    <x v="291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20"/>
    <n v="88.15"/>
    <x v="4"/>
    <x v="24"/>
    <x v="292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01"/>
    <n v="110.49"/>
    <x v="4"/>
    <x v="24"/>
    <x v="292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02"/>
    <n v="66.83"/>
    <x v="4"/>
    <x v="24"/>
    <x v="29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21"/>
    <n v="58.6"/>
    <x v="4"/>
    <x v="24"/>
    <x v="292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00"/>
    <n v="113.64"/>
    <x v="4"/>
    <x v="24"/>
    <x v="292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02"/>
    <n v="43.57"/>
    <x v="4"/>
    <x v="24"/>
    <x v="292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00"/>
    <n v="78.95"/>
    <x v="4"/>
    <x v="24"/>
    <x v="292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00"/>
    <n v="188.13"/>
    <x v="4"/>
    <x v="24"/>
    <x v="2927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32"/>
    <n v="63.03"/>
    <x v="4"/>
    <x v="24"/>
    <x v="292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37"/>
    <n v="30.37"/>
    <x v="4"/>
    <x v="24"/>
    <x v="292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13"/>
    <n v="51.48"/>
    <x v="4"/>
    <x v="24"/>
    <x v="293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36"/>
    <n v="35.79"/>
    <x v="4"/>
    <x v="24"/>
    <x v="2931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46"/>
    <n v="98.82"/>
    <x v="4"/>
    <x v="24"/>
    <x v="293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30"/>
    <n v="28"/>
    <x v="4"/>
    <x v="24"/>
    <x v="293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54"/>
    <n v="51.31"/>
    <x v="4"/>
    <x v="24"/>
    <x v="293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07"/>
    <n v="53.52"/>
    <x v="4"/>
    <x v="24"/>
    <x v="293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08"/>
    <n v="37.15"/>
    <x v="4"/>
    <x v="24"/>
    <x v="293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07"/>
    <n v="89.9"/>
    <x v="4"/>
    <x v="24"/>
    <x v="293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07"/>
    <n v="106.53"/>
    <x v="4"/>
    <x v="24"/>
    <x v="2938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00"/>
    <n v="52.82"/>
    <x v="4"/>
    <x v="24"/>
    <x v="293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07"/>
    <n v="54.62"/>
    <x v="4"/>
    <x v="24"/>
    <x v="294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00"/>
    <n v="27.27"/>
    <x v="4"/>
    <x v="24"/>
    <x v="2941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05"/>
    <n v="68.599999999999994"/>
    <x v="4"/>
    <x v="24"/>
    <x v="294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05"/>
    <n v="35.61"/>
    <x v="4"/>
    <x v="24"/>
    <x v="294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26"/>
    <n v="94.03"/>
    <x v="4"/>
    <x v="24"/>
    <x v="294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01"/>
    <n v="526.46"/>
    <x v="4"/>
    <x v="24"/>
    <x v="294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48"/>
    <n v="50.66"/>
    <x v="4"/>
    <x v="24"/>
    <x v="2946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35"/>
    <n v="79.180000000000007"/>
    <x v="4"/>
    <x v="24"/>
    <x v="2947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01"/>
    <n v="91.59"/>
    <x v="4"/>
    <x v="24"/>
    <x v="2948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01"/>
    <n v="116.96"/>
    <x v="4"/>
    <x v="24"/>
    <x v="2949"/>
    <d v="2014-01-01T23:08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34"/>
    <n v="31.66"/>
    <x v="4"/>
    <x v="24"/>
    <x v="295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71"/>
    <n v="46.18"/>
    <x v="4"/>
    <x v="24"/>
    <x v="295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09"/>
    <n v="68.48"/>
    <x v="4"/>
    <x v="24"/>
    <x v="295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01"/>
    <n v="53.47"/>
    <x v="4"/>
    <x v="24"/>
    <x v="295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01"/>
    <n v="109.11"/>
    <x v="4"/>
    <x v="24"/>
    <x v="295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07"/>
    <n v="51.19"/>
    <x v="4"/>
    <x v="24"/>
    <x v="295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07"/>
    <n v="27.94"/>
    <x v="4"/>
    <x v="24"/>
    <x v="295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01"/>
    <n v="82.5"/>
    <x v="4"/>
    <x v="24"/>
    <x v="295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07"/>
    <n v="59.82"/>
    <x v="4"/>
    <x v="24"/>
    <x v="295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29"/>
    <n v="64.819999999999993"/>
    <x v="4"/>
    <x v="24"/>
    <x v="295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04"/>
    <n v="90.1"/>
    <x v="4"/>
    <x v="24"/>
    <x v="2960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08"/>
    <n v="40.96"/>
    <x v="4"/>
    <x v="24"/>
    <x v="2961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76"/>
    <n v="56"/>
    <x v="4"/>
    <x v="24"/>
    <x v="296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57"/>
    <n v="37.67"/>
    <x v="4"/>
    <x v="24"/>
    <x v="296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03"/>
    <n v="40.08"/>
    <x v="4"/>
    <x v="24"/>
    <x v="296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04"/>
    <n v="78.03"/>
    <x v="4"/>
    <x v="24"/>
    <x v="296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04"/>
    <n v="18.91"/>
    <x v="4"/>
    <x v="24"/>
    <x v="296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21"/>
    <n v="37.130000000000003"/>
    <x v="4"/>
    <x v="24"/>
    <x v="296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08"/>
    <n v="41.96"/>
    <x v="4"/>
    <x v="24"/>
    <x v="296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09"/>
    <n v="61.04"/>
    <x v="4"/>
    <x v="24"/>
    <x v="2969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04"/>
    <n v="90.52"/>
    <x v="4"/>
    <x v="24"/>
    <x v="297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11"/>
    <n v="28.88"/>
    <x v="4"/>
    <x v="24"/>
    <x v="2971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16"/>
    <n v="31"/>
    <x v="4"/>
    <x v="24"/>
    <x v="2972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5"/>
    <s v="CAD"/>
    <n v="1443641340"/>
    <n v="1441143397"/>
    <b v="0"/>
    <n v="43"/>
    <b v="1"/>
    <s v="music/indie rock"/>
    <n v="111"/>
    <n v="51.67"/>
    <x v="4"/>
    <x v="24"/>
    <x v="2973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80"/>
    <n v="26.27"/>
    <x v="4"/>
    <x v="24"/>
    <x v="297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00"/>
    <n v="48.08"/>
    <x v="4"/>
    <x v="24"/>
    <x v="2975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19"/>
    <n v="27.56"/>
    <x v="4"/>
    <x v="24"/>
    <x v="297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07"/>
    <n v="36.97"/>
    <x v="4"/>
    <x v="24"/>
    <x v="297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14"/>
    <n v="29.02"/>
    <x v="4"/>
    <x v="24"/>
    <x v="297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03"/>
    <n v="28.66"/>
    <x v="4"/>
    <x v="24"/>
    <x v="297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28"/>
    <n v="37.65"/>
    <x v="4"/>
    <x v="24"/>
    <x v="298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36"/>
    <n v="97.9"/>
    <x v="4"/>
    <x v="24"/>
    <x v="298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00"/>
    <n v="42.55"/>
    <x v="4"/>
    <x v="24"/>
    <x v="29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00"/>
    <n v="131.58000000000001"/>
    <x v="4"/>
    <x v="24"/>
    <x v="298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05"/>
    <n v="32.32"/>
    <x v="4"/>
    <x v="24"/>
    <x v="2984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05"/>
    <n v="61.1"/>
    <x v="4"/>
    <x v="24"/>
    <x v="2985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71"/>
    <n v="31.34"/>
    <x v="4"/>
    <x v="24"/>
    <x v="298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28"/>
    <n v="129.11000000000001"/>
    <x v="4"/>
    <x v="24"/>
    <x v="2987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33"/>
    <n v="25.02"/>
    <x v="4"/>
    <x v="24"/>
    <x v="298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00"/>
    <n v="250"/>
    <x v="4"/>
    <x v="24"/>
    <x v="298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13"/>
    <n v="47.54"/>
    <x v="4"/>
    <x v="24"/>
    <x v="299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00"/>
    <n v="40.04"/>
    <x v="4"/>
    <x v="24"/>
    <x v="299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14"/>
    <n v="65.84"/>
    <x v="4"/>
    <x v="24"/>
    <x v="299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19"/>
    <n v="46.4"/>
    <x v="4"/>
    <x v="24"/>
    <x v="299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03"/>
    <n v="50.37"/>
    <x v="4"/>
    <x v="24"/>
    <x v="299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66"/>
    <n v="26.57"/>
    <x v="4"/>
    <x v="24"/>
    <x v="299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00"/>
    <n v="39.49"/>
    <x v="4"/>
    <x v="24"/>
    <x v="299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07"/>
    <n v="49.25"/>
    <x v="4"/>
    <x v="24"/>
    <x v="299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34"/>
    <n v="62.38"/>
    <x v="4"/>
    <x v="24"/>
    <x v="299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21"/>
    <n v="37.94"/>
    <x v="4"/>
    <x v="24"/>
    <x v="299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03"/>
    <n v="51.6"/>
    <x v="4"/>
    <x v="24"/>
    <x v="3000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25"/>
    <n v="27.78"/>
    <x v="4"/>
    <x v="24"/>
    <x v="300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29"/>
    <n v="99.38"/>
    <x v="4"/>
    <x v="24"/>
    <x v="300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01"/>
    <n v="38.85"/>
    <x v="4"/>
    <x v="24"/>
    <x v="300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28"/>
    <n v="45.55"/>
    <x v="4"/>
    <x v="24"/>
    <x v="300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00"/>
    <n v="600"/>
    <x v="4"/>
    <x v="24"/>
    <x v="300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13"/>
    <n v="80.55"/>
    <x v="4"/>
    <x v="24"/>
    <x v="300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06"/>
    <n v="52.8"/>
    <x v="4"/>
    <x v="24"/>
    <x v="30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03"/>
    <n v="47.68"/>
    <x v="4"/>
    <x v="24"/>
    <x v="300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13"/>
    <n v="23.45"/>
    <x v="4"/>
    <x v="24"/>
    <x v="3009"/>
    <d v="2012-06-23T18:32:5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1"/>
    <s v="USD"/>
    <n v="1490752800"/>
    <n v="1486522484"/>
    <b v="0"/>
    <n v="884"/>
    <b v="0"/>
    <s v="music/faith"/>
    <n v="101"/>
    <n v="74.58"/>
    <x v="4"/>
    <x v="25"/>
    <x v="301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0"/>
    <x v="1"/>
    <s v="USD"/>
    <n v="1492142860"/>
    <n v="1486962460"/>
    <b v="0"/>
    <n v="0"/>
    <b v="0"/>
    <s v="music/faith"/>
    <n v="0"/>
    <n v="0"/>
    <x v="4"/>
    <x v="25"/>
    <x v="301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0"/>
    <x v="8"/>
    <s v="EUR"/>
    <n v="1491590738"/>
    <n v="1489517138"/>
    <b v="0"/>
    <n v="10"/>
    <b v="0"/>
    <s v="music/faith"/>
    <n v="22"/>
    <n v="76"/>
    <x v="4"/>
    <x v="25"/>
    <x v="3012"/>
    <d v="2017-04-07T18:45:38"/>
  </r>
  <r>
    <n v="1684"/>
    <s v="Goodness &amp; Mercy EP - Marty Mikles"/>
    <s v="New Music from Marty Mikles!  A new EP all about God's Goodness &amp; Mercy."/>
    <n v="8000"/>
    <n v="8730"/>
    <x v="0"/>
    <x v="1"/>
    <s v="USD"/>
    <n v="1489775641"/>
    <n v="1487360041"/>
    <b v="0"/>
    <n v="101"/>
    <b v="0"/>
    <s v="music/faith"/>
    <n v="109"/>
    <n v="86.44"/>
    <x v="4"/>
    <x v="25"/>
    <x v="301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1"/>
    <s v="USD"/>
    <n v="1490331623"/>
    <n v="1487743223"/>
    <b v="0"/>
    <n v="15"/>
    <b v="0"/>
    <s v="music/faith"/>
    <n v="103"/>
    <n v="24"/>
    <x v="4"/>
    <x v="25"/>
    <x v="301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5"/>
    <s v="CAD"/>
    <n v="1493320519"/>
    <n v="1488140119"/>
    <b v="0"/>
    <n v="1"/>
    <b v="0"/>
    <s v="music/faith"/>
    <n v="0"/>
    <n v="18"/>
    <x v="4"/>
    <x v="25"/>
    <x v="301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1"/>
    <s v="USD"/>
    <n v="1491855300"/>
    <n v="1488935245"/>
    <b v="0"/>
    <n v="39"/>
    <b v="0"/>
    <s v="music/faith"/>
    <n v="31"/>
    <n v="80.13"/>
    <x v="4"/>
    <x v="25"/>
    <x v="301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1"/>
    <s v="USD"/>
    <n v="1491738594"/>
    <n v="1489150194"/>
    <b v="0"/>
    <n v="7"/>
    <b v="0"/>
    <s v="music/faith"/>
    <n v="44"/>
    <n v="253.14"/>
    <x v="4"/>
    <x v="25"/>
    <x v="3017"/>
    <d v="2017-04-09T11:49:54"/>
  </r>
  <r>
    <n v="1689"/>
    <s v="Fly Away"/>
    <s v="Praising the Living God in the second half of life."/>
    <n v="2400"/>
    <n v="2400"/>
    <x v="0"/>
    <x v="1"/>
    <s v="USD"/>
    <n v="1489700230"/>
    <n v="1487111830"/>
    <b v="0"/>
    <n v="14"/>
    <b v="0"/>
    <s v="music/faith"/>
    <n v="100"/>
    <n v="171.43"/>
    <x v="4"/>
    <x v="25"/>
    <x v="301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1"/>
    <s v="USD"/>
    <n v="1491470442"/>
    <n v="1488882042"/>
    <b v="0"/>
    <n v="11"/>
    <b v="0"/>
    <s v="music/faith"/>
    <n v="25"/>
    <n v="57.73"/>
    <x v="4"/>
    <x v="25"/>
    <x v="301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1"/>
    <s v="USD"/>
    <n v="1491181200"/>
    <n v="1488387008"/>
    <b v="0"/>
    <n v="38"/>
    <b v="0"/>
    <s v="music/faith"/>
    <n v="33"/>
    <n v="264.26"/>
    <x v="4"/>
    <x v="25"/>
    <x v="3020"/>
    <d v="2017-04-03T01:00:00"/>
  </r>
  <r>
    <n v="1692"/>
    <s v="Get Your Hopes Up"/>
    <s v="After 3 years.....It's time for some new music! Album #2 is in motion and I can't wait to share it with all of you!"/>
    <n v="5000"/>
    <n v="2390"/>
    <x v="0"/>
    <x v="1"/>
    <s v="USD"/>
    <n v="1490572740"/>
    <n v="1487734667"/>
    <b v="0"/>
    <n v="15"/>
    <b v="0"/>
    <s v="music/faith"/>
    <n v="48"/>
    <n v="159.33000000000001"/>
    <x v="4"/>
    <x v="25"/>
    <x v="302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s v="GBP"/>
    <n v="1491768000"/>
    <n v="1489097112"/>
    <b v="0"/>
    <n v="8"/>
    <b v="0"/>
    <s v="music/faith"/>
    <n v="9"/>
    <n v="35"/>
    <x v="4"/>
    <x v="25"/>
    <x v="30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0"/>
    <x v="1"/>
    <s v="USD"/>
    <n v="1490589360"/>
    <n v="1488038674"/>
    <b v="0"/>
    <n v="1"/>
    <b v="0"/>
    <s v="music/faith"/>
    <n v="0"/>
    <n v="5"/>
    <x v="4"/>
    <x v="25"/>
    <x v="302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1"/>
    <s v="USD"/>
    <n v="1491786000"/>
    <n v="1488847514"/>
    <b v="0"/>
    <n v="23"/>
    <b v="0"/>
    <s v="music/faith"/>
    <n v="12"/>
    <n v="61.09"/>
    <x v="4"/>
    <x v="25"/>
    <x v="302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1"/>
    <s v="USD"/>
    <n v="1491007211"/>
    <n v="1488418811"/>
    <b v="0"/>
    <n v="0"/>
    <b v="0"/>
    <s v="music/faith"/>
    <n v="0"/>
    <n v="0"/>
    <x v="4"/>
    <x v="25"/>
    <x v="302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1"/>
    <s v="USD"/>
    <n v="1491781648"/>
    <n v="1489193248"/>
    <b v="0"/>
    <n v="22"/>
    <b v="0"/>
    <s v="music/faith"/>
    <n v="20"/>
    <n v="114.82"/>
    <x v="4"/>
    <x v="25"/>
    <x v="302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1"/>
    <s v="USD"/>
    <n v="1490499180"/>
    <n v="1488430760"/>
    <b v="0"/>
    <n v="0"/>
    <b v="0"/>
    <s v="music/faith"/>
    <n v="0"/>
    <n v="0"/>
    <x v="4"/>
    <x v="25"/>
    <x v="302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0"/>
    <x v="1"/>
    <s v="USD"/>
    <n v="1491943445"/>
    <n v="1489351445"/>
    <b v="0"/>
    <n v="4"/>
    <b v="0"/>
    <s v="music/faith"/>
    <n v="4"/>
    <n v="54"/>
    <x v="4"/>
    <x v="25"/>
    <x v="30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USD"/>
    <n v="1491019200"/>
    <n v="1488418990"/>
    <b v="0"/>
    <n v="79"/>
    <b v="0"/>
    <s v="music/faith"/>
    <n v="26"/>
    <n v="65.97"/>
    <x v="4"/>
    <x v="25"/>
    <x v="302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s v="music/faith"/>
    <n v="0"/>
    <n v="5"/>
    <x v="4"/>
    <x v="25"/>
    <x v="3030"/>
    <d v="2015-01-15T15:56:4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s v="music/faith"/>
    <n v="0"/>
    <n v="1"/>
    <x v="4"/>
    <x v="25"/>
    <x v="303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s v="music/faith"/>
    <n v="1"/>
    <n v="25.5"/>
    <x v="4"/>
    <x v="25"/>
    <x v="3032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s v="music/faith"/>
    <n v="65"/>
    <n v="118.36"/>
    <x v="4"/>
    <x v="25"/>
    <x v="303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s v="music/faith"/>
    <n v="0"/>
    <n v="0"/>
    <x v="4"/>
    <x v="25"/>
    <x v="303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4"/>
    <x v="25"/>
    <x v="303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s v="music/faith"/>
    <n v="10"/>
    <n v="54.11"/>
    <x v="4"/>
    <x v="25"/>
    <x v="303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s v="music/faith"/>
    <n v="0"/>
    <n v="0"/>
    <x v="4"/>
    <x v="25"/>
    <x v="3037"/>
    <d v="2016-05-01T20:48:26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s v="music/faith"/>
    <n v="5"/>
    <n v="21.25"/>
    <x v="4"/>
    <x v="25"/>
    <x v="3038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4"/>
    <x v="25"/>
    <x v="303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s v="music/faith"/>
    <n v="11"/>
    <n v="525"/>
    <x v="4"/>
    <x v="25"/>
    <x v="304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s v="music/faith"/>
    <n v="0"/>
    <n v="0"/>
    <x v="4"/>
    <x v="25"/>
    <x v="304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s v="music/faith"/>
    <n v="2"/>
    <n v="50"/>
    <x v="4"/>
    <x v="25"/>
    <x v="304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s v="music/faith"/>
    <n v="8"/>
    <n v="115.71"/>
    <x v="4"/>
    <x v="25"/>
    <x v="304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s v="music/faith"/>
    <n v="0"/>
    <n v="5.5"/>
    <x v="4"/>
    <x v="25"/>
    <x v="30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s v="music/faith"/>
    <n v="8"/>
    <n v="50"/>
    <x v="4"/>
    <x v="25"/>
    <x v="3045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s v="music/faith"/>
    <n v="43"/>
    <n v="34.020000000000003"/>
    <x v="4"/>
    <x v="25"/>
    <x v="3046"/>
    <d v="2016-04-21T04:00:00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s v="music/faith"/>
    <n v="0"/>
    <n v="37.5"/>
    <x v="4"/>
    <x v="25"/>
    <x v="304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s v="music/faith"/>
    <n v="1"/>
    <n v="11.67"/>
    <x v="4"/>
    <x v="25"/>
    <x v="304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s v="music/faith"/>
    <n v="6"/>
    <n v="28.13"/>
    <x v="4"/>
    <x v="25"/>
    <x v="304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s v="music/faith"/>
    <n v="0"/>
    <n v="0"/>
    <x v="4"/>
    <x v="25"/>
    <x v="305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s v="music/faith"/>
    <n v="0"/>
    <n v="1"/>
    <x v="4"/>
    <x v="25"/>
    <x v="305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s v="music/faith"/>
    <n v="7"/>
    <n v="216.67"/>
    <x v="4"/>
    <x v="25"/>
    <x v="305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s v="music/faith"/>
    <n v="1"/>
    <n v="8.75"/>
    <x v="4"/>
    <x v="25"/>
    <x v="305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s v="music/faith"/>
    <n v="10"/>
    <n v="62.22"/>
    <x v="4"/>
    <x v="25"/>
    <x v="305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s v="music/faith"/>
    <n v="34"/>
    <n v="137.25"/>
    <x v="4"/>
    <x v="25"/>
    <x v="305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3"/>
    <s v="GBP"/>
    <n v="1428231600"/>
    <n v="1423520177"/>
    <b v="0"/>
    <n v="1"/>
    <b v="0"/>
    <s v="music/faith"/>
    <n v="0"/>
    <n v="1"/>
    <x v="4"/>
    <x v="25"/>
    <x v="305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s v="music/faith"/>
    <n v="68"/>
    <n v="122.14"/>
    <x v="4"/>
    <x v="25"/>
    <x v="305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s v="music/faith"/>
    <n v="0"/>
    <n v="0"/>
    <x v="4"/>
    <x v="25"/>
    <x v="30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s v="music/faith"/>
    <n v="0"/>
    <n v="0"/>
    <x v="4"/>
    <x v="25"/>
    <x v="3059"/>
    <d v="2015-10-25T02:06:23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s v="music/faith"/>
    <n v="0"/>
    <n v="0"/>
    <x v="4"/>
    <x v="25"/>
    <x v="30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s v="music/faith"/>
    <n v="0"/>
    <n v="0"/>
    <x v="4"/>
    <x v="25"/>
    <x v="306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s v="music/faith"/>
    <n v="0"/>
    <n v="0"/>
    <x v="4"/>
    <x v="25"/>
    <x v="306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s v="music/faith"/>
    <n v="0"/>
    <n v="1"/>
    <x v="4"/>
    <x v="25"/>
    <x v="306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s v="music/faith"/>
    <n v="11"/>
    <n v="55"/>
    <x v="4"/>
    <x v="25"/>
    <x v="3064"/>
    <d v="2016-08-07T19:32: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s v="music/faith"/>
    <n v="1"/>
    <n v="22"/>
    <x v="4"/>
    <x v="25"/>
    <x v="306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s v="music/faith"/>
    <n v="21"/>
    <n v="56.67"/>
    <x v="4"/>
    <x v="25"/>
    <x v="3066"/>
    <d v="2015-07-20T22:46:32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s v="music/faith"/>
    <n v="0"/>
    <n v="20"/>
    <x v="4"/>
    <x v="25"/>
    <x v="306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s v="music/faith"/>
    <n v="0"/>
    <n v="1"/>
    <x v="4"/>
    <x v="25"/>
    <x v="306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s v="music/faith"/>
    <n v="0"/>
    <n v="0"/>
    <x v="4"/>
    <x v="25"/>
    <x v="3069"/>
    <d v="2015-07-16T19:37: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5"/>
    <s v="CAD"/>
    <n v="1433206020"/>
    <n v="1430617209"/>
    <b v="0"/>
    <n v="30"/>
    <b v="1"/>
    <s v="music/electronic music"/>
    <n v="206"/>
    <n v="106.2"/>
    <x v="4"/>
    <x v="26"/>
    <x v="307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52"/>
    <n v="22.08"/>
    <x v="4"/>
    <x v="26"/>
    <x v="3071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15"/>
    <n v="31.05"/>
    <x v="4"/>
    <x v="26"/>
    <x v="307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3"/>
    <s v="GBP"/>
    <n v="1434837861"/>
    <n v="1432245861"/>
    <b v="0"/>
    <n v="131"/>
    <b v="1"/>
    <s v="music/electronic music"/>
    <n v="237"/>
    <n v="36.21"/>
    <x v="4"/>
    <x v="26"/>
    <x v="307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1"/>
    <s v="SEK"/>
    <n v="1454248563"/>
    <n v="1451656563"/>
    <b v="1"/>
    <n v="61"/>
    <b v="1"/>
    <s v="music/electronic music"/>
    <n v="119"/>
    <n v="388.98"/>
    <x v="4"/>
    <x v="26"/>
    <x v="3074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10"/>
    <n v="71.849999999999994"/>
    <x v="4"/>
    <x v="26"/>
    <x v="307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3"/>
    <s v="GBP"/>
    <n v="1459414016"/>
    <n v="1456480016"/>
    <b v="1"/>
    <n v="122"/>
    <b v="1"/>
    <s v="music/electronic music"/>
    <n v="100"/>
    <n v="57.38"/>
    <x v="4"/>
    <x v="26"/>
    <x v="307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03"/>
    <n v="69.67"/>
    <x v="4"/>
    <x v="26"/>
    <x v="307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3"/>
    <s v="GBP"/>
    <n v="1488830400"/>
    <n v="1484924605"/>
    <b v="1"/>
    <n v="255"/>
    <b v="1"/>
    <s v="music/electronic music"/>
    <n v="117"/>
    <n v="45.99"/>
    <x v="4"/>
    <x v="26"/>
    <x v="3078"/>
    <d v="2017-03-06T20:00:00"/>
  </r>
  <r>
    <n v="1029"/>
    <s v="StrobeHouse presents Valborg 2015"/>
    <s v="We want to recreate last years massive Valborgparty in Lund but this time even bigger!"/>
    <n v="10000"/>
    <n v="11176"/>
    <x v="1"/>
    <x v="11"/>
    <s v="SEK"/>
    <n v="1428184740"/>
    <n v="1423501507"/>
    <b v="0"/>
    <n v="141"/>
    <b v="1"/>
    <s v="music/electronic music"/>
    <n v="112"/>
    <n v="79.260000000000005"/>
    <x v="4"/>
    <x v="26"/>
    <x v="3079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42"/>
    <n v="43.03"/>
    <x v="4"/>
    <x v="26"/>
    <x v="308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07"/>
    <n v="108.48"/>
    <x v="4"/>
    <x v="26"/>
    <x v="3081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08"/>
    <n v="61.03"/>
    <x v="4"/>
    <x v="26"/>
    <x v="308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3"/>
    <s v="GBP"/>
    <n v="1481564080"/>
    <n v="1479144880"/>
    <b v="0"/>
    <n v="27"/>
    <b v="1"/>
    <s v="music/electronic music"/>
    <n v="103"/>
    <n v="50.59"/>
    <x v="4"/>
    <x v="26"/>
    <x v="308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30"/>
    <n v="39.159999999999997"/>
    <x v="4"/>
    <x v="26"/>
    <x v="308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08"/>
    <n v="65.16"/>
    <x v="4"/>
    <x v="26"/>
    <x v="3085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12"/>
    <n v="23.96"/>
    <x v="4"/>
    <x v="26"/>
    <x v="308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02"/>
    <n v="48.62"/>
    <x v="4"/>
    <x v="26"/>
    <x v="308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45"/>
    <n v="35.74"/>
    <x v="4"/>
    <x v="26"/>
    <x v="308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28"/>
    <n v="21.37"/>
    <x v="4"/>
    <x v="26"/>
    <x v="3089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3"/>
    <s v="GBP"/>
    <n v="1358367565"/>
    <n v="1357157965"/>
    <b v="0"/>
    <n v="28"/>
    <b v="1"/>
    <s v="music/electronic music"/>
    <n v="383"/>
    <n v="15.04"/>
    <x v="4"/>
    <x v="26"/>
    <x v="309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04"/>
    <n v="39.07"/>
    <x v="4"/>
    <x v="26"/>
    <x v="309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5"/>
    <s v="CAD"/>
    <n v="1443127082"/>
    <n v="1440535082"/>
    <b v="0"/>
    <n v="50"/>
    <b v="1"/>
    <s v="music/electronic music"/>
    <n v="110"/>
    <n v="43.82"/>
    <x v="4"/>
    <x v="26"/>
    <x v="309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33"/>
    <n v="27.3"/>
    <x v="4"/>
    <x v="26"/>
    <x v="309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52"/>
    <n v="42.22"/>
    <x v="4"/>
    <x v="26"/>
    <x v="309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03"/>
    <n v="33.24"/>
    <x v="4"/>
    <x v="26"/>
    <x v="3095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00"/>
    <n v="285.70999999999998"/>
    <x v="4"/>
    <x v="26"/>
    <x v="309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02"/>
    <n v="42.33"/>
    <x v="4"/>
    <x v="26"/>
    <x v="309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3"/>
    <s v="GBP"/>
    <n v="1397516400"/>
    <n v="1396524644"/>
    <b v="0"/>
    <n v="15"/>
    <b v="1"/>
    <s v="music/electronic music"/>
    <n v="151"/>
    <n v="50.27"/>
    <x v="4"/>
    <x v="26"/>
    <x v="309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11"/>
    <n v="61.9"/>
    <x v="4"/>
    <x v="26"/>
    <x v="309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96"/>
    <n v="40.75"/>
    <x v="4"/>
    <x v="26"/>
    <x v="310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14"/>
    <n v="55.8"/>
    <x v="4"/>
    <x v="26"/>
    <x v="310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00"/>
    <n v="10"/>
    <x v="4"/>
    <x v="26"/>
    <x v="310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93"/>
    <n v="73.13"/>
    <x v="4"/>
    <x v="26"/>
    <x v="3103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56"/>
    <n v="26.06"/>
    <x v="4"/>
    <x v="26"/>
    <x v="310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06"/>
    <n v="22.64"/>
    <x v="4"/>
    <x v="26"/>
    <x v="310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01"/>
    <n v="47.22"/>
    <x v="4"/>
    <x v="26"/>
    <x v="310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23"/>
    <n v="32.32"/>
    <x v="4"/>
    <x v="26"/>
    <x v="3107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02"/>
    <n v="53.42"/>
    <x v="4"/>
    <x v="26"/>
    <x v="310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01"/>
    <n v="51.3"/>
    <x v="4"/>
    <x v="26"/>
    <x v="3109"/>
    <d v="2013-07-27T01:27: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09"/>
    <n v="103.68"/>
    <x v="4"/>
    <x v="27"/>
    <x v="311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00"/>
    <n v="185.19"/>
    <x v="4"/>
    <x v="27"/>
    <x v="311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56"/>
    <n v="54.15"/>
    <x v="4"/>
    <x v="27"/>
    <x v="3112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02"/>
    <n v="177.21"/>
    <x v="4"/>
    <x v="27"/>
    <x v="311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00"/>
    <n v="100.33"/>
    <x v="4"/>
    <x v="27"/>
    <x v="311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13"/>
    <n v="136.91"/>
    <x v="4"/>
    <x v="27"/>
    <x v="311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02"/>
    <n v="57.54"/>
    <x v="4"/>
    <x v="27"/>
    <x v="311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3"/>
    <s v="GBP"/>
    <n v="1440068400"/>
    <n v="1438459303"/>
    <b v="0"/>
    <n v="81"/>
    <b v="1"/>
    <s v="music/classical music"/>
    <n v="107"/>
    <n v="52.96"/>
    <x v="4"/>
    <x v="27"/>
    <x v="3117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04"/>
    <n v="82.33"/>
    <x v="4"/>
    <x v="27"/>
    <x v="311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00"/>
    <n v="135.41999999999999"/>
    <x v="4"/>
    <x v="27"/>
    <x v="311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00"/>
    <n v="74.069999999999993"/>
    <x v="4"/>
    <x v="27"/>
    <x v="312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26"/>
    <n v="84.08"/>
    <x v="4"/>
    <x v="27"/>
    <x v="312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11"/>
    <n v="61.03"/>
    <x v="4"/>
    <x v="27"/>
    <x v="3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05"/>
    <n v="150"/>
    <x v="4"/>
    <x v="27"/>
    <x v="3123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04"/>
    <n v="266.08999999999997"/>
    <x v="4"/>
    <x v="27"/>
    <x v="312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16"/>
    <n v="7.25"/>
    <x v="4"/>
    <x v="27"/>
    <x v="312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10"/>
    <n v="100"/>
    <x v="4"/>
    <x v="27"/>
    <x v="3126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13"/>
    <n v="109.96"/>
    <x v="4"/>
    <x v="27"/>
    <x v="312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00"/>
    <n v="169.92"/>
    <x v="4"/>
    <x v="27"/>
    <x v="312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03"/>
    <n v="95.74"/>
    <x v="4"/>
    <x v="27"/>
    <x v="312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3"/>
    <s v="GBP"/>
    <n v="1380192418"/>
    <n v="1375008418"/>
    <b v="0"/>
    <n v="63"/>
    <b v="1"/>
    <s v="music/classical music"/>
    <n v="107"/>
    <n v="59.46"/>
    <x v="4"/>
    <x v="27"/>
    <x v="313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04"/>
    <n v="55.77"/>
    <x v="4"/>
    <x v="27"/>
    <x v="313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56"/>
    <n v="30.08"/>
    <x v="4"/>
    <x v="27"/>
    <x v="3132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01"/>
    <n v="88.44"/>
    <x v="4"/>
    <x v="27"/>
    <x v="313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95"/>
    <n v="64.03"/>
    <x v="4"/>
    <x v="27"/>
    <x v="313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12"/>
    <n v="60.15"/>
    <x v="4"/>
    <x v="27"/>
    <x v="31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20"/>
    <n v="49.19"/>
    <x v="4"/>
    <x v="27"/>
    <x v="313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8"/>
    <s v="EUR"/>
    <n v="1475209620"/>
    <n v="1473087637"/>
    <b v="0"/>
    <n v="37"/>
    <b v="1"/>
    <s v="music/classical music"/>
    <n v="102"/>
    <n v="165.16"/>
    <x v="4"/>
    <x v="27"/>
    <x v="31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3"/>
    <s v="GBP"/>
    <n v="1370019600"/>
    <n v="1366999870"/>
    <b v="0"/>
    <n v="37"/>
    <b v="1"/>
    <s v="music/classical music"/>
    <n v="103"/>
    <n v="43.62"/>
    <x v="4"/>
    <x v="27"/>
    <x v="313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01"/>
    <n v="43.7"/>
    <x v="4"/>
    <x v="27"/>
    <x v="313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03"/>
    <n v="67.42"/>
    <x v="4"/>
    <x v="27"/>
    <x v="314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07"/>
    <n v="177.5"/>
    <x v="4"/>
    <x v="27"/>
    <x v="314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56"/>
    <n v="38.880000000000003"/>
    <x v="4"/>
    <x v="27"/>
    <x v="314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23"/>
    <n v="54.99"/>
    <x v="4"/>
    <x v="27"/>
    <x v="31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07"/>
    <n v="61.34"/>
    <x v="4"/>
    <x v="27"/>
    <x v="314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06"/>
    <n v="23.12"/>
    <x v="4"/>
    <x v="27"/>
    <x v="3145"/>
    <d v="2012-12-24T23:47:37"/>
  </r>
  <r>
    <n v="2557"/>
    <s v="European Tour"/>
    <s v="Raising money for our concert tour of Switzerland and Germany in June/July 2014"/>
    <n v="900"/>
    <n v="1066"/>
    <x v="1"/>
    <x v="3"/>
    <s v="GBP"/>
    <n v="1400176386"/>
    <n v="1397584386"/>
    <b v="0"/>
    <n v="36"/>
    <b v="1"/>
    <s v="music/classical music"/>
    <n v="118"/>
    <n v="29.61"/>
    <x v="4"/>
    <x v="27"/>
    <x v="3146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10"/>
    <s v="AUD"/>
    <n v="1430488740"/>
    <n v="1427747906"/>
    <b v="0"/>
    <n v="18"/>
    <b v="1"/>
    <s v="music/classical music"/>
    <n v="109"/>
    <n v="75.61"/>
    <x v="4"/>
    <x v="27"/>
    <x v="314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11"/>
    <n v="35.6"/>
    <x v="4"/>
    <x v="27"/>
    <x v="314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3"/>
    <s v="GBP"/>
    <n v="1425682174"/>
    <n v="1423090174"/>
    <b v="0"/>
    <n v="21"/>
    <b v="1"/>
    <s v="music/classical music"/>
    <n v="100"/>
    <n v="143"/>
    <x v="4"/>
    <x v="27"/>
    <x v="3149"/>
    <d v="2015-03-06T22:49:3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s v="journalism/audio"/>
    <n v="0"/>
    <n v="250"/>
    <x v="5"/>
    <x v="28"/>
    <x v="3150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s v="journalism/audio"/>
    <n v="0"/>
    <n v="0"/>
    <x v="5"/>
    <x v="28"/>
    <x v="315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s v="journalism/audio"/>
    <n v="2"/>
    <n v="10"/>
    <x v="5"/>
    <x v="28"/>
    <x v="315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s v="journalism/audio"/>
    <n v="9"/>
    <n v="29.24"/>
    <x v="5"/>
    <x v="28"/>
    <x v="315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s v="journalism/audio"/>
    <n v="0"/>
    <n v="3"/>
    <x v="5"/>
    <x v="28"/>
    <x v="315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s v="journalism/audio"/>
    <n v="3"/>
    <n v="33.25"/>
    <x v="5"/>
    <x v="28"/>
    <x v="315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s v="journalism/audio"/>
    <n v="0"/>
    <n v="0"/>
    <x v="5"/>
    <x v="28"/>
    <x v="315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s v="journalism/audio"/>
    <n v="0"/>
    <n v="1"/>
    <x v="5"/>
    <x v="28"/>
    <x v="315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s v="journalism/audio"/>
    <n v="1"/>
    <n v="53"/>
    <x v="5"/>
    <x v="28"/>
    <x v="3158"/>
    <d v="2016-09-25T01:16:29"/>
  </r>
  <r>
    <n v="1049"/>
    <s v="J1 (Canceled)"/>
    <s v="------"/>
    <n v="12000"/>
    <n v="0"/>
    <x v="3"/>
    <x v="1"/>
    <s v="USD"/>
    <n v="1455272445"/>
    <n v="1452680445"/>
    <b v="0"/>
    <n v="0"/>
    <b v="0"/>
    <s v="journalism/audio"/>
    <n v="0"/>
    <n v="0"/>
    <x v="5"/>
    <x v="28"/>
    <x v="3159"/>
    <d v="2016-02-12T10:20:45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s v="journalism/audio"/>
    <n v="0"/>
    <n v="0"/>
    <x v="5"/>
    <x v="28"/>
    <x v="316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s v="journalism/audio"/>
    <n v="0"/>
    <n v="0"/>
    <x v="5"/>
    <x v="28"/>
    <x v="316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s v="journalism/audio"/>
    <n v="0"/>
    <n v="0"/>
    <x v="5"/>
    <x v="28"/>
    <x v="316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s v="journalism/audio"/>
    <n v="1"/>
    <n v="15"/>
    <x v="5"/>
    <x v="28"/>
    <x v="316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s v="journalism/audio"/>
    <n v="0"/>
    <n v="0"/>
    <x v="5"/>
    <x v="28"/>
    <x v="316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s v="journalism/audio"/>
    <n v="0"/>
    <n v="0"/>
    <x v="5"/>
    <x v="28"/>
    <x v="316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s v="journalism/audio"/>
    <n v="0"/>
    <n v="0"/>
    <x v="5"/>
    <x v="28"/>
    <x v="3166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s v="journalism/audio"/>
    <n v="0"/>
    <n v="0"/>
    <x v="5"/>
    <x v="28"/>
    <x v="316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s v="journalism/audio"/>
    <n v="0"/>
    <n v="0"/>
    <x v="5"/>
    <x v="28"/>
    <x v="3168"/>
    <d v="2015-03-26T00:00:00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s v="journalism/audio"/>
    <n v="0"/>
    <n v="0"/>
    <x v="5"/>
    <x v="28"/>
    <x v="316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s v="journalism/audio"/>
    <n v="1"/>
    <n v="50"/>
    <x v="5"/>
    <x v="28"/>
    <x v="3170"/>
    <d v="2015-04-15T21:54:53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s v="journalism/audio"/>
    <n v="0"/>
    <n v="0"/>
    <x v="5"/>
    <x v="28"/>
    <x v="3171"/>
    <d v="2016-05-02T01:00:00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s v="journalism/audio"/>
    <n v="95"/>
    <n v="47.5"/>
    <x v="5"/>
    <x v="28"/>
    <x v="317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s v="journalism/audio"/>
    <n v="0"/>
    <n v="0"/>
    <x v="5"/>
    <x v="28"/>
    <x v="317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s v="games/video games"/>
    <n v="9"/>
    <n v="65.67"/>
    <x v="6"/>
    <x v="29"/>
    <x v="317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10"/>
    <s v="AUD"/>
    <n v="1392800922"/>
    <n v="1390381722"/>
    <b v="0"/>
    <n v="5"/>
    <b v="0"/>
    <s v="games/video games"/>
    <n v="3"/>
    <n v="16.2"/>
    <x v="6"/>
    <x v="29"/>
    <x v="317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s v="games/video games"/>
    <n v="3"/>
    <n v="34.130000000000003"/>
    <x v="6"/>
    <x v="29"/>
    <x v="317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s v="games/video games"/>
    <n v="26"/>
    <n v="13"/>
    <x v="6"/>
    <x v="29"/>
    <x v="317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s v="games/video games"/>
    <n v="0"/>
    <n v="11.25"/>
    <x v="6"/>
    <x v="29"/>
    <x v="317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s v="games/video games"/>
    <n v="39"/>
    <n v="40.479999999999997"/>
    <x v="6"/>
    <x v="29"/>
    <x v="317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s v="games/video games"/>
    <n v="1"/>
    <n v="35"/>
    <x v="6"/>
    <x v="29"/>
    <x v="318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3"/>
    <s v="NOK"/>
    <n v="1447787093"/>
    <n v="1445191493"/>
    <b v="0"/>
    <n v="0"/>
    <b v="0"/>
    <s v="games/video games"/>
    <n v="0"/>
    <n v="0"/>
    <x v="6"/>
    <x v="29"/>
    <x v="318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s v="games/video games"/>
    <n v="0"/>
    <n v="12.75"/>
    <x v="6"/>
    <x v="29"/>
    <x v="3182"/>
    <d v="2014-02-05T19:58:17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s v="games/video games"/>
    <n v="1"/>
    <n v="10"/>
    <x v="6"/>
    <x v="29"/>
    <x v="318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s v="games/video games"/>
    <n v="6"/>
    <n v="113.57"/>
    <x v="6"/>
    <x v="29"/>
    <x v="3184"/>
    <d v="2014-01-04T04:09:05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s v="games/video games"/>
    <n v="5"/>
    <n v="15"/>
    <x v="6"/>
    <x v="29"/>
    <x v="318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s v="games/video games"/>
    <n v="63"/>
    <n v="48.28"/>
    <x v="6"/>
    <x v="29"/>
    <x v="318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s v="games/video games"/>
    <n v="29"/>
    <n v="43.98"/>
    <x v="6"/>
    <x v="29"/>
    <x v="318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s v="games/video games"/>
    <n v="8"/>
    <n v="9"/>
    <x v="6"/>
    <x v="29"/>
    <x v="318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6"/>
    <x v="29"/>
    <x v="318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s v="games/video games"/>
    <n v="9"/>
    <n v="18.579999999999998"/>
    <x v="6"/>
    <x v="29"/>
    <x v="319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s v="games/video games"/>
    <n v="0"/>
    <n v="3"/>
    <x v="6"/>
    <x v="29"/>
    <x v="319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s v="games/video games"/>
    <n v="1"/>
    <n v="18.670000000000002"/>
    <x v="6"/>
    <x v="29"/>
    <x v="319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9"/>
    <x v="3193"/>
    <d v="2014-08-02T15:49:43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s v="games/video games"/>
    <n v="0"/>
    <n v="0"/>
    <x v="6"/>
    <x v="29"/>
    <x v="319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9"/>
    <x v="3195"/>
    <d v="2016-03-14T15:06:15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s v="games/video games"/>
    <n v="0"/>
    <n v="7.5"/>
    <x v="6"/>
    <x v="29"/>
    <x v="319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s v="games/video games"/>
    <n v="0"/>
    <n v="0"/>
    <x v="6"/>
    <x v="29"/>
    <x v="3197"/>
    <d v="2014-06-15T17:08:07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s v="games/video games"/>
    <n v="14"/>
    <n v="43.42"/>
    <x v="6"/>
    <x v="29"/>
    <x v="3198"/>
    <d v="2014-04-24T19:11:07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s v="games/video games"/>
    <n v="8"/>
    <n v="23.96"/>
    <x v="6"/>
    <x v="29"/>
    <x v="319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10"/>
    <s v="AUD"/>
    <n v="1432873653"/>
    <n v="1430281653"/>
    <b v="0"/>
    <n v="1"/>
    <b v="0"/>
    <s v="games/video games"/>
    <n v="0"/>
    <n v="5"/>
    <x v="6"/>
    <x v="29"/>
    <x v="320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3"/>
    <s v="GBP"/>
    <n v="1460313672"/>
    <n v="1457725272"/>
    <b v="0"/>
    <n v="2"/>
    <b v="0"/>
    <s v="games/video games"/>
    <n v="13"/>
    <n v="12.5"/>
    <x v="6"/>
    <x v="29"/>
    <x v="320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s v="games/video games"/>
    <n v="1"/>
    <n v="3"/>
    <x v="6"/>
    <x v="29"/>
    <x v="320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29"/>
    <x v="320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s v="games/video games"/>
    <n v="18"/>
    <n v="122"/>
    <x v="6"/>
    <x v="29"/>
    <x v="320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s v="games/video games"/>
    <n v="5"/>
    <n v="267.81"/>
    <x v="6"/>
    <x v="29"/>
    <x v="320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s v="games/video games"/>
    <n v="18"/>
    <n v="74.209999999999994"/>
    <x v="6"/>
    <x v="29"/>
    <x v="320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s v="games/video games"/>
    <n v="0"/>
    <n v="6.71"/>
    <x v="6"/>
    <x v="29"/>
    <x v="3207"/>
    <d v="2014-03-02T19:01:17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s v="games/video games"/>
    <n v="7"/>
    <n v="81.95"/>
    <x v="6"/>
    <x v="29"/>
    <x v="320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3"/>
    <s v="GBP"/>
    <n v="1431547468"/>
    <n v="1428955468"/>
    <b v="0"/>
    <n v="1"/>
    <b v="0"/>
    <s v="games/video games"/>
    <n v="1"/>
    <n v="25"/>
    <x v="6"/>
    <x v="29"/>
    <x v="320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6"/>
    <x v="29"/>
    <x v="3210"/>
    <d v="2016-02-14T02:39:31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s v="games/video games"/>
    <n v="0"/>
    <n v="6.83"/>
    <x v="6"/>
    <x v="29"/>
    <x v="321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s v="games/video games"/>
    <n v="5"/>
    <n v="17.71"/>
    <x v="6"/>
    <x v="29"/>
    <x v="321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s v="games/video games"/>
    <n v="2"/>
    <n v="16.2"/>
    <x v="6"/>
    <x v="29"/>
    <x v="321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P"/>
    <n v="1402480221"/>
    <n v="1399888221"/>
    <b v="0"/>
    <n v="37"/>
    <b v="0"/>
    <s v="games/video games"/>
    <n v="5"/>
    <n v="80.3"/>
    <x v="6"/>
    <x v="29"/>
    <x v="321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s v="games/video games"/>
    <n v="0"/>
    <n v="71.55"/>
    <x v="6"/>
    <x v="29"/>
    <x v="321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s v="games/video games"/>
    <n v="41"/>
    <n v="23.57"/>
    <x v="6"/>
    <x v="29"/>
    <x v="321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s v="games/video games"/>
    <n v="0"/>
    <n v="0"/>
    <x v="6"/>
    <x v="29"/>
    <x v="32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s v="games/video games"/>
    <n v="3"/>
    <n v="34.880000000000003"/>
    <x v="6"/>
    <x v="29"/>
    <x v="321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s v="games/video games"/>
    <n v="0"/>
    <n v="15"/>
    <x v="6"/>
    <x v="29"/>
    <x v="321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s v="games/video games"/>
    <n v="1"/>
    <n v="23.18"/>
    <x v="6"/>
    <x v="29"/>
    <x v="322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s v="games/video games"/>
    <n v="0"/>
    <n v="1"/>
    <x v="6"/>
    <x v="29"/>
    <x v="322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s v="games/video games"/>
    <n v="36"/>
    <n v="100.23"/>
    <x v="6"/>
    <x v="29"/>
    <x v="32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P"/>
    <n v="1408058820"/>
    <n v="1405466820"/>
    <b v="0"/>
    <n v="1"/>
    <b v="0"/>
    <s v="games/video games"/>
    <n v="1"/>
    <n v="5"/>
    <x v="6"/>
    <x v="29"/>
    <x v="322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3"/>
    <s v="GBP"/>
    <n v="1381306687"/>
    <n v="1378714687"/>
    <b v="0"/>
    <n v="3"/>
    <b v="0"/>
    <s v="games/video games"/>
    <n v="0"/>
    <n v="3.33"/>
    <x v="6"/>
    <x v="29"/>
    <x v="322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s v="games/video games"/>
    <n v="0"/>
    <n v="13.25"/>
    <x v="6"/>
    <x v="29"/>
    <x v="3225"/>
    <d v="2016-03-30T15:41:35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s v="games/video games"/>
    <n v="0"/>
    <n v="17.850000000000001"/>
    <x v="6"/>
    <x v="29"/>
    <x v="322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6"/>
    <x v="29"/>
    <x v="322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10"/>
    <s v="AUD"/>
    <n v="1396666779"/>
    <n v="1394078379"/>
    <b v="0"/>
    <n v="3"/>
    <b v="0"/>
    <s v="games/video games"/>
    <n v="2"/>
    <n v="36.33"/>
    <x v="6"/>
    <x v="29"/>
    <x v="322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s v="games/video games"/>
    <n v="0"/>
    <n v="5"/>
    <x v="6"/>
    <x v="29"/>
    <x v="3229"/>
    <d v="2014-04-06T19:01:04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s v="games/video games"/>
    <n v="0"/>
    <n v="0"/>
    <x v="6"/>
    <x v="29"/>
    <x v="3230"/>
    <d v="2011-10-28T20:56:40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s v="games/video games"/>
    <n v="0"/>
    <n v="5.8"/>
    <x v="6"/>
    <x v="29"/>
    <x v="323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3"/>
    <s v="GBP"/>
    <n v="1369932825"/>
    <n v="1368723225"/>
    <b v="0"/>
    <n v="0"/>
    <b v="0"/>
    <s v="games/video games"/>
    <n v="0"/>
    <n v="0"/>
    <x v="6"/>
    <x v="29"/>
    <x v="323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s v="games/video games"/>
    <n v="0"/>
    <n v="3.67"/>
    <x v="6"/>
    <x v="29"/>
    <x v="3233"/>
    <d v="2014-04-19T12:34:08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29"/>
    <x v="3234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N"/>
    <n v="1483773169"/>
    <n v="1481181169"/>
    <b v="0"/>
    <n v="3"/>
    <b v="0"/>
    <s v="games/video games"/>
    <n v="0"/>
    <n v="103.33"/>
    <x v="6"/>
    <x v="29"/>
    <x v="3235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s v="games/video games"/>
    <n v="10"/>
    <n v="10"/>
    <x v="6"/>
    <x v="29"/>
    <x v="3236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s v="games/video games"/>
    <n v="10"/>
    <n v="23"/>
    <x v="6"/>
    <x v="29"/>
    <x v="323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s v="games/video games"/>
    <n v="1"/>
    <n v="31.56"/>
    <x v="6"/>
    <x v="29"/>
    <x v="3238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s v="games/video games"/>
    <n v="0"/>
    <n v="5"/>
    <x v="6"/>
    <x v="29"/>
    <x v="3239"/>
    <d v="2014-12-08T23:21:27"/>
  </r>
  <r>
    <n v="2127"/>
    <s v="Three Monkeys - Part 1: Into the Abyss"/>
    <s v="Three Monkeys is an audio adventure game for PC."/>
    <n v="28000"/>
    <n v="8076"/>
    <x v="2"/>
    <x v="3"/>
    <s v="GBP"/>
    <n v="1426158463"/>
    <n v="1423570063"/>
    <b v="0"/>
    <n v="236"/>
    <b v="0"/>
    <s v="games/video games"/>
    <n v="29"/>
    <n v="34.22"/>
    <x v="6"/>
    <x v="29"/>
    <x v="324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9"/>
    <x v="3241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s v="games/video games"/>
    <n v="12"/>
    <n v="19.670000000000002"/>
    <x v="6"/>
    <x v="29"/>
    <x v="3242"/>
    <d v="2016-03-10T00:35:00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s v="games/video games"/>
    <n v="0"/>
    <n v="21.25"/>
    <x v="6"/>
    <x v="29"/>
    <x v="3243"/>
    <d v="2014-08-16T02:04:23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s v="games/video games"/>
    <n v="5"/>
    <n v="8.33"/>
    <x v="6"/>
    <x v="29"/>
    <x v="3244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s v="games/video games"/>
    <n v="2"/>
    <n v="21.34"/>
    <x v="6"/>
    <x v="29"/>
    <x v="3245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s v="games/video games"/>
    <n v="2"/>
    <n v="5.33"/>
    <x v="6"/>
    <x v="29"/>
    <x v="324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s v="games/video games"/>
    <n v="2"/>
    <n v="34.67"/>
    <x v="6"/>
    <x v="29"/>
    <x v="324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s v="games/video games"/>
    <n v="10"/>
    <n v="21.73"/>
    <x v="6"/>
    <x v="29"/>
    <x v="3248"/>
    <d v="2012-10-04T23:07:13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s v="games/video games"/>
    <n v="0"/>
    <n v="11.92"/>
    <x v="6"/>
    <x v="29"/>
    <x v="3249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29"/>
    <x v="3250"/>
    <d v="2014-12-05T18:30:29"/>
  </r>
  <r>
    <n v="2138"/>
    <s v="Tales Of Tameria - Dawning Light"/>
    <s v="A game with a mixture of a few genres from RPG, Simulation and to adventure elements."/>
    <n v="1000"/>
    <n v="128"/>
    <x v="2"/>
    <x v="3"/>
    <s v="GBP"/>
    <n v="1383959939"/>
    <n v="1381364339"/>
    <b v="0"/>
    <n v="12"/>
    <b v="0"/>
    <s v="games/video games"/>
    <n v="13"/>
    <n v="10.67"/>
    <x v="6"/>
    <x v="29"/>
    <x v="3251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s v="games/video games"/>
    <n v="5"/>
    <n v="29.04"/>
    <x v="6"/>
    <x v="29"/>
    <x v="325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s v="games/video games"/>
    <n v="0"/>
    <n v="50.91"/>
    <x v="6"/>
    <x v="29"/>
    <x v="3253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s v="games/video games"/>
    <n v="0"/>
    <n v="0"/>
    <x v="6"/>
    <x v="29"/>
    <x v="3254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6"/>
    <x v="29"/>
    <x v="32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s v="games/video games"/>
    <n v="11"/>
    <n v="45"/>
    <x v="6"/>
    <x v="29"/>
    <x v="3256"/>
    <d v="2010-07-21T19:00:00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s v="games/video games"/>
    <n v="2"/>
    <n v="25.29"/>
    <x v="6"/>
    <x v="29"/>
    <x v="32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s v="games/video games"/>
    <n v="30"/>
    <n v="51.29"/>
    <x v="6"/>
    <x v="29"/>
    <x v="32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s v="games/video games"/>
    <n v="0"/>
    <n v="1"/>
    <x v="6"/>
    <x v="29"/>
    <x v="3259"/>
    <d v="2016-02-11T16:18:30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s v="games/video games"/>
    <n v="1"/>
    <n v="49.38"/>
    <x v="6"/>
    <x v="29"/>
    <x v="3260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3"/>
    <s v="GBP"/>
    <n v="1427992582"/>
    <n v="1425404182"/>
    <b v="0"/>
    <n v="2"/>
    <b v="0"/>
    <s v="games/video games"/>
    <n v="2"/>
    <n v="1"/>
    <x v="6"/>
    <x v="29"/>
    <x v="326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s v="games/video games"/>
    <n v="0"/>
    <n v="0"/>
    <x v="6"/>
    <x v="29"/>
    <x v="3262"/>
    <d v="2010-07-31T00:00:00"/>
  </r>
  <r>
    <n v="2150"/>
    <s v="The Unknown Door"/>
    <s v="A pixel styled open world detective game."/>
    <n v="50000"/>
    <n v="405"/>
    <x v="2"/>
    <x v="13"/>
    <s v="NOK"/>
    <n v="1468392599"/>
    <n v="1465800599"/>
    <b v="0"/>
    <n v="4"/>
    <b v="0"/>
    <s v="games/video games"/>
    <n v="1"/>
    <n v="101.25"/>
    <x v="6"/>
    <x v="29"/>
    <x v="3263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s v="games/video games"/>
    <n v="0"/>
    <n v="19.670000000000002"/>
    <x v="6"/>
    <x v="29"/>
    <x v="326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s v="games/video games"/>
    <n v="0"/>
    <n v="12.5"/>
    <x v="6"/>
    <x v="29"/>
    <x v="3265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s v="games/video games"/>
    <n v="0"/>
    <n v="8.5"/>
    <x v="6"/>
    <x v="29"/>
    <x v="3266"/>
    <d v="2015-01-10T07:59:00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s v="games/video games"/>
    <n v="1"/>
    <n v="1"/>
    <x v="6"/>
    <x v="29"/>
    <x v="3267"/>
    <d v="2014-01-28T15:10:27"/>
  </r>
  <r>
    <n v="2155"/>
    <s v="VoxelMaze"/>
    <s v="A Level Editor, Turned up to eleven. Infinite creativity in one package, solo or with up to 16 of your friends."/>
    <n v="5000"/>
    <n v="115"/>
    <x v="2"/>
    <x v="3"/>
    <s v="GBP"/>
    <n v="1459443385"/>
    <n v="1456854985"/>
    <b v="0"/>
    <n v="5"/>
    <b v="0"/>
    <s v="games/video games"/>
    <n v="2"/>
    <n v="23"/>
    <x v="6"/>
    <x v="29"/>
    <x v="3268"/>
    <d v="2016-03-31T16:56:25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s v="games/video games"/>
    <n v="3"/>
    <n v="17.989999999999998"/>
    <x v="6"/>
    <x v="29"/>
    <x v="3269"/>
    <d v="2013-09-16T20:30:06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s v="games/video games"/>
    <n v="28"/>
    <n v="370.95"/>
    <x v="6"/>
    <x v="29"/>
    <x v="327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s v="games/video games"/>
    <n v="7"/>
    <n v="63.57"/>
    <x v="6"/>
    <x v="29"/>
    <x v="32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s v="games/video games"/>
    <n v="1"/>
    <n v="13"/>
    <x v="6"/>
    <x v="29"/>
    <x v="327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s v="games/video games"/>
    <n v="1"/>
    <n v="5.31"/>
    <x v="6"/>
    <x v="29"/>
    <x v="3273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53"/>
    <n v="57.77"/>
    <x v="6"/>
    <x v="30"/>
    <x v="3274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5"/>
    <s v="CAD"/>
    <n v="1412285825"/>
    <n v="1409261825"/>
    <b v="0"/>
    <n v="356"/>
    <b v="1"/>
    <s v="games/tabletop games"/>
    <n v="524"/>
    <n v="44.17"/>
    <x v="6"/>
    <x v="30"/>
    <x v="327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89"/>
    <n v="31.57"/>
    <x v="6"/>
    <x v="30"/>
    <x v="3276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85"/>
    <n v="107.05"/>
    <x v="6"/>
    <x v="30"/>
    <x v="3277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3"/>
    <s v="GBP"/>
    <n v="1364286239"/>
    <n v="1360830239"/>
    <b v="0"/>
    <n v="623"/>
    <b v="1"/>
    <s v="games/tabletop games"/>
    <n v="1857"/>
    <n v="149.03"/>
    <x v="6"/>
    <x v="30"/>
    <x v="3278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10"/>
    <n v="55.96"/>
    <x v="6"/>
    <x v="30"/>
    <x v="3279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15"/>
    <n v="56.97"/>
    <x v="6"/>
    <x v="30"/>
    <x v="328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10"/>
    <s v="AUD"/>
    <n v="1477414800"/>
    <n v="1474380241"/>
    <b v="0"/>
    <n v="514"/>
    <b v="1"/>
    <s v="games/tabletop games"/>
    <n v="412"/>
    <n v="44.06"/>
    <x v="6"/>
    <x v="30"/>
    <x v="328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3"/>
    <s v="GBP"/>
    <n v="1461276000"/>
    <n v="1460055300"/>
    <b v="0"/>
    <n v="88"/>
    <b v="1"/>
    <s v="games/tabletop games"/>
    <n v="503"/>
    <n v="68.63"/>
    <x v="6"/>
    <x v="30"/>
    <x v="328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85"/>
    <n v="65.319999999999993"/>
    <x v="6"/>
    <x v="30"/>
    <x v="3283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3"/>
    <s v="GBP"/>
    <n v="1487102427"/>
    <n v="1486065627"/>
    <b v="0"/>
    <n v="25"/>
    <b v="1"/>
    <s v="games/tabletop games"/>
    <n v="120"/>
    <n v="35.92"/>
    <x v="6"/>
    <x v="30"/>
    <x v="3284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3"/>
    <s v="GBP"/>
    <n v="1481842800"/>
    <n v="1479414344"/>
    <b v="0"/>
    <n v="3238"/>
    <b v="1"/>
    <s v="games/tabletop games"/>
    <n v="1081"/>
    <n v="40.07"/>
    <x v="6"/>
    <x v="30"/>
    <x v="328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52"/>
    <n v="75.650000000000006"/>
    <x v="6"/>
    <x v="30"/>
    <x v="328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37"/>
    <n v="61.2"/>
    <x v="6"/>
    <x v="30"/>
    <x v="3287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20"/>
    <n v="48.13"/>
    <x v="6"/>
    <x v="30"/>
    <x v="3288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14"/>
    <n v="68.11"/>
    <x v="6"/>
    <x v="30"/>
    <x v="3289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51"/>
    <n v="65.89"/>
    <x v="6"/>
    <x v="30"/>
    <x v="329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33"/>
    <n v="81.650000000000006"/>
    <x v="6"/>
    <x v="30"/>
    <x v="3291"/>
    <d v="2015-11-14T13:20:00"/>
  </r>
  <r>
    <n v="2199"/>
    <s v="Decadolo. Flip it!"/>
    <s v="A new strategic board game designed to flip out your opponent."/>
    <n v="9000"/>
    <n v="13228"/>
    <x v="1"/>
    <x v="0"/>
    <s v="EUR"/>
    <n v="1444903198"/>
    <n v="1442311198"/>
    <b v="1"/>
    <n v="251"/>
    <b v="1"/>
    <s v="games/tabletop games"/>
    <n v="147"/>
    <n v="52.7"/>
    <x v="6"/>
    <x v="30"/>
    <x v="329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3"/>
    <s v="GBP"/>
    <n v="1436151600"/>
    <n v="1433775668"/>
    <b v="0"/>
    <n v="263"/>
    <b v="1"/>
    <s v="games/tabletop games"/>
    <n v="542"/>
    <n v="41.23"/>
    <x v="6"/>
    <x v="30"/>
    <x v="3293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08"/>
    <n v="37.200000000000003"/>
    <x v="6"/>
    <x v="30"/>
    <x v="3294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63"/>
    <n v="27.1"/>
    <x v="6"/>
    <x v="30"/>
    <x v="3295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5"/>
    <s v="CAD"/>
    <n v="1435418568"/>
    <n v="1432826568"/>
    <b v="0"/>
    <n v="100"/>
    <b v="1"/>
    <s v="games/tabletop games"/>
    <n v="106"/>
    <n v="206.31"/>
    <x v="6"/>
    <x v="30"/>
    <x v="3296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43"/>
    <n v="82.15"/>
    <x v="6"/>
    <x v="30"/>
    <x v="3297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3"/>
    <s v="GBP"/>
    <n v="1411326015"/>
    <n v="1408734015"/>
    <b v="0"/>
    <n v="1204"/>
    <b v="1"/>
    <s v="games/tabletop games"/>
    <n v="945"/>
    <n v="164.8"/>
    <x v="6"/>
    <x v="30"/>
    <x v="3298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08"/>
    <n v="60.82"/>
    <x v="6"/>
    <x v="30"/>
    <x v="3299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3"/>
    <s v="GBP"/>
    <n v="1384374155"/>
    <n v="1381778555"/>
    <b v="0"/>
    <n v="301"/>
    <b v="1"/>
    <s v="games/tabletop games"/>
    <n v="157"/>
    <n v="67.97"/>
    <x v="6"/>
    <x v="30"/>
    <x v="330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4"/>
    <s v="EUR"/>
    <n v="1439707236"/>
    <n v="1437115236"/>
    <b v="0"/>
    <n v="144"/>
    <b v="1"/>
    <s v="games/tabletop games"/>
    <n v="1174"/>
    <n v="81.56"/>
    <x v="6"/>
    <x v="30"/>
    <x v="3301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71"/>
    <n v="25.43"/>
    <x v="6"/>
    <x v="30"/>
    <x v="330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26"/>
    <n v="21.5"/>
    <x v="6"/>
    <x v="30"/>
    <x v="3303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12"/>
    <n v="27.23"/>
    <x v="6"/>
    <x v="30"/>
    <x v="330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96"/>
    <n v="25.09"/>
    <x v="6"/>
    <x v="30"/>
    <x v="3305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3"/>
    <s v="GBP"/>
    <n v="1450051200"/>
    <n v="1448269539"/>
    <b v="0"/>
    <n v="391"/>
    <b v="1"/>
    <s v="games/tabletop games"/>
    <n v="332"/>
    <n v="21.23"/>
    <x v="6"/>
    <x v="30"/>
    <x v="3306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65"/>
    <n v="41.61"/>
    <x v="6"/>
    <x v="30"/>
    <x v="330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5"/>
    <s v="CAD"/>
    <n v="1427585511"/>
    <n v="1424997111"/>
    <b v="0"/>
    <n v="147"/>
    <b v="1"/>
    <s v="games/tabletop games"/>
    <n v="153"/>
    <n v="135.59"/>
    <x v="6"/>
    <x v="30"/>
    <x v="3308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37"/>
    <n v="22.12"/>
    <x v="6"/>
    <x v="30"/>
    <x v="3309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53"/>
    <n v="64.63"/>
    <x v="6"/>
    <x v="30"/>
    <x v="3310"/>
    <d v="2014-11-12T07:59:00"/>
  </r>
  <r>
    <n v="2238"/>
    <s v="28mm Fantasy Miniature range Feral Orcs!"/>
    <s v="28mm Fantasy Miniature Range in leadfree white metal: Orcs, wolves and more."/>
    <n v="4000"/>
    <n v="5496"/>
    <x v="1"/>
    <x v="4"/>
    <s v="EUR"/>
    <n v="1489157716"/>
    <n v="1486565716"/>
    <b v="0"/>
    <n v="79"/>
    <b v="1"/>
    <s v="games/tabletop games"/>
    <n v="137"/>
    <n v="69.569999999999993"/>
    <x v="6"/>
    <x v="30"/>
    <x v="3311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28"/>
    <n v="75.13"/>
    <x v="6"/>
    <x v="30"/>
    <x v="331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71"/>
    <n v="140.97999999999999"/>
    <x v="6"/>
    <x v="30"/>
    <x v="3313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3"/>
    <s v="GBP"/>
    <n v="1488484300"/>
    <n v="1485892300"/>
    <b v="0"/>
    <n v="163"/>
    <b v="1"/>
    <s v="games/tabletop games"/>
    <n v="806"/>
    <n v="49.47"/>
    <x v="6"/>
    <x v="30"/>
    <x v="3314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60"/>
    <n v="53.87"/>
    <x v="6"/>
    <x v="30"/>
    <x v="3315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50"/>
    <n v="4.57"/>
    <x v="6"/>
    <x v="30"/>
    <x v="3316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77"/>
    <n v="65"/>
    <x v="6"/>
    <x v="30"/>
    <x v="3317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47"/>
    <n v="53.48"/>
    <x v="6"/>
    <x v="30"/>
    <x v="3318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3"/>
    <s v="GBP"/>
    <n v="1441393210"/>
    <n v="1438801210"/>
    <b v="0"/>
    <n v="57"/>
    <b v="1"/>
    <s v="games/tabletop games"/>
    <n v="100"/>
    <n v="43.91"/>
    <x v="6"/>
    <x v="30"/>
    <x v="3319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04"/>
    <n v="50.85"/>
    <x v="6"/>
    <x v="30"/>
    <x v="332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3"/>
    <s v="GBP"/>
    <n v="1481749278"/>
    <n v="1479157278"/>
    <b v="0"/>
    <n v="128"/>
    <b v="1"/>
    <s v="games/tabletop games"/>
    <n v="107"/>
    <n v="58.63"/>
    <x v="6"/>
    <x v="30"/>
    <x v="3321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69"/>
    <n v="32.82"/>
    <x v="6"/>
    <x v="30"/>
    <x v="33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75"/>
    <n v="426.93"/>
    <x v="6"/>
    <x v="30"/>
    <x v="332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34"/>
    <n v="23.81"/>
    <x v="6"/>
    <x v="30"/>
    <x v="3324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7"/>
    <s v="EUR"/>
    <n v="1470469938"/>
    <n v="1469173938"/>
    <b v="0"/>
    <n v="249"/>
    <b v="1"/>
    <s v="games/tabletop games"/>
    <n v="272"/>
    <n v="98.41"/>
    <x v="6"/>
    <x v="30"/>
    <x v="3325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13"/>
    <n v="107.32"/>
    <x v="6"/>
    <x v="30"/>
    <x v="3326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60"/>
    <n v="11.67"/>
    <x v="6"/>
    <x v="30"/>
    <x v="3327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87"/>
    <n v="41.78"/>
    <x v="6"/>
    <x v="30"/>
    <x v="3328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3"/>
    <s v="GBP"/>
    <n v="1479811846"/>
    <n v="1478602246"/>
    <b v="0"/>
    <n v="50"/>
    <b v="1"/>
    <s v="games/tabletop games"/>
    <n v="223"/>
    <n v="21.38"/>
    <x v="6"/>
    <x v="30"/>
    <x v="3329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3"/>
    <s v="GBP"/>
    <n v="1466377200"/>
    <n v="1463351329"/>
    <b v="0"/>
    <n v="169"/>
    <b v="1"/>
    <s v="games/tabletop games"/>
    <n v="636"/>
    <n v="94.1"/>
    <x v="6"/>
    <x v="30"/>
    <x v="3330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47"/>
    <n v="15.72"/>
    <x v="6"/>
    <x v="30"/>
    <x v="3331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3"/>
    <s v="GBP"/>
    <n v="1481224736"/>
    <n v="1480360736"/>
    <b v="0"/>
    <n v="206"/>
    <b v="1"/>
    <s v="games/tabletop games"/>
    <n v="1867"/>
    <n v="90.64"/>
    <x v="6"/>
    <x v="30"/>
    <x v="33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27"/>
    <n v="97.3"/>
    <x v="6"/>
    <x v="30"/>
    <x v="333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10"/>
    <s v="AUD"/>
    <n v="1487093020"/>
    <n v="1485278620"/>
    <b v="0"/>
    <n v="210"/>
    <b v="1"/>
    <s v="games/tabletop games"/>
    <n v="780"/>
    <n v="37.119999999999997"/>
    <x v="6"/>
    <x v="30"/>
    <x v="3334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54"/>
    <n v="28.1"/>
    <x v="6"/>
    <x v="30"/>
    <x v="3335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1"/>
    <s v="SEK"/>
    <n v="1422734313"/>
    <n v="1420919913"/>
    <b v="0"/>
    <n v="60"/>
    <b v="1"/>
    <s v="games/tabletop games"/>
    <n v="116"/>
    <n v="144.43"/>
    <x v="6"/>
    <x v="30"/>
    <x v="3336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80"/>
    <n v="24.27"/>
    <x v="6"/>
    <x v="30"/>
    <x v="3337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3"/>
    <s v="GBP"/>
    <n v="1479846507"/>
    <n v="1479241707"/>
    <b v="0"/>
    <n v="17"/>
    <b v="1"/>
    <s v="games/tabletop games"/>
    <n v="299"/>
    <n v="35.119999999999997"/>
    <x v="6"/>
    <x v="30"/>
    <x v="3338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20"/>
    <n v="24.76"/>
    <x v="6"/>
    <x v="30"/>
    <x v="3339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81"/>
    <n v="188.38"/>
    <x v="6"/>
    <x v="30"/>
    <x v="334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03"/>
    <n v="148.08000000000001"/>
    <x v="6"/>
    <x v="30"/>
    <x v="334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02"/>
    <n v="49.93"/>
    <x v="6"/>
    <x v="30"/>
    <x v="334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20"/>
    <n v="107.82"/>
    <x v="6"/>
    <x v="30"/>
    <x v="334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83"/>
    <n v="42.63"/>
    <x v="6"/>
    <x v="30"/>
    <x v="3344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57"/>
    <n v="14.37"/>
    <x v="6"/>
    <x v="30"/>
    <x v="3345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5"/>
    <s v="CAD"/>
    <n v="1489320642"/>
    <n v="1487164242"/>
    <b v="0"/>
    <n v="147"/>
    <b v="1"/>
    <s v="games/tabletop games"/>
    <n v="220"/>
    <n v="37.479999999999997"/>
    <x v="6"/>
    <x v="30"/>
    <x v="3346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20"/>
    <n v="30.2"/>
    <x v="6"/>
    <x v="30"/>
    <x v="334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3"/>
    <s v="GBP"/>
    <n v="1419259679"/>
    <n v="1416667679"/>
    <b v="0"/>
    <n v="79"/>
    <b v="1"/>
    <s v="games/tabletop games"/>
    <n v="408"/>
    <n v="33.549999999999997"/>
    <x v="6"/>
    <x v="30"/>
    <x v="3348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06"/>
    <n v="64.75"/>
    <x v="6"/>
    <x v="30"/>
    <x v="334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41"/>
    <n v="57.93"/>
    <x v="6"/>
    <x v="30"/>
    <x v="3350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9"/>
    <s v="EUR"/>
    <n v="1451861940"/>
    <n v="1448902867"/>
    <b v="0"/>
    <n v="102"/>
    <b v="1"/>
    <s v="games/tabletop games"/>
    <n v="271"/>
    <n v="53.08"/>
    <x v="6"/>
    <x v="30"/>
    <x v="3351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54"/>
    <n v="48.06"/>
    <x v="6"/>
    <x v="30"/>
    <x v="335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04"/>
    <n v="82.4"/>
    <x v="6"/>
    <x v="30"/>
    <x v="3353"/>
    <d v="2015-09-17T14:59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s v="games/mobile games"/>
    <n v="0"/>
    <n v="60.71"/>
    <x v="6"/>
    <x v="31"/>
    <x v="335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3"/>
    <s v="GBP"/>
    <n v="1443193130"/>
    <n v="1438009130"/>
    <b v="0"/>
    <n v="0"/>
    <b v="0"/>
    <s v="games/mobile games"/>
    <n v="0"/>
    <n v="0"/>
    <x v="6"/>
    <x v="31"/>
    <x v="335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s v="games/mobile games"/>
    <n v="1"/>
    <n v="5"/>
    <x v="6"/>
    <x v="31"/>
    <x v="335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s v="games/mobile games"/>
    <n v="2"/>
    <n v="25.43"/>
    <x v="6"/>
    <x v="31"/>
    <x v="3357"/>
    <d v="2014-11-14T21:30:00"/>
  </r>
  <r>
    <n v="1128"/>
    <s v="Flying Turds"/>
    <s v="#havingfunFTW"/>
    <n v="1000"/>
    <n v="1"/>
    <x v="2"/>
    <x v="3"/>
    <s v="GBP"/>
    <n v="1407425717"/>
    <n v="1404833717"/>
    <b v="0"/>
    <n v="1"/>
    <b v="0"/>
    <s v="games/mobile games"/>
    <n v="0"/>
    <n v="1"/>
    <x v="6"/>
    <x v="31"/>
    <x v="335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s v="games/mobile games"/>
    <n v="0"/>
    <n v="10.5"/>
    <x v="6"/>
    <x v="31"/>
    <x v="335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s v="games/mobile games"/>
    <n v="0"/>
    <n v="3.67"/>
    <x v="6"/>
    <x v="31"/>
    <x v="336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10"/>
    <s v="AUD"/>
    <n v="1450993668"/>
    <n v="1448401668"/>
    <b v="0"/>
    <n v="0"/>
    <b v="0"/>
    <s v="games/mobile games"/>
    <n v="0"/>
    <n v="0"/>
    <x v="6"/>
    <x v="31"/>
    <x v="336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31"/>
    <x v="336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3"/>
    <s v="GBP"/>
    <n v="1406799981"/>
    <n v="1404207981"/>
    <b v="0"/>
    <n v="1"/>
    <b v="0"/>
    <s v="games/mobile games"/>
    <n v="1"/>
    <n v="20"/>
    <x v="6"/>
    <x v="31"/>
    <x v="336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10"/>
    <s v="AUD"/>
    <n v="1417235580"/>
    <n v="1416034228"/>
    <b v="0"/>
    <n v="1"/>
    <b v="0"/>
    <s v="games/mobile games"/>
    <n v="0"/>
    <n v="1"/>
    <x v="6"/>
    <x v="31"/>
    <x v="336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6"/>
    <x v="31"/>
    <x v="336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s v="games/mobile games"/>
    <n v="6"/>
    <n v="45"/>
    <x v="6"/>
    <x v="31"/>
    <x v="336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s v="games/mobile games"/>
    <n v="40"/>
    <n v="253.21"/>
    <x v="6"/>
    <x v="31"/>
    <x v="336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s v="games/mobile games"/>
    <n v="0"/>
    <n v="31.25"/>
    <x v="6"/>
    <x v="31"/>
    <x v="336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s v="games/mobile games"/>
    <n v="0"/>
    <n v="5"/>
    <x v="6"/>
    <x v="31"/>
    <x v="336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3"/>
    <s v="GBP"/>
    <n v="1438859121"/>
    <n v="1436267121"/>
    <b v="0"/>
    <n v="0"/>
    <b v="0"/>
    <s v="games/mobile games"/>
    <n v="0"/>
    <n v="0"/>
    <x v="6"/>
    <x v="31"/>
    <x v="3370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6"/>
    <x v="31"/>
    <x v="337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s v="games/mobile games"/>
    <n v="0"/>
    <n v="0"/>
    <x v="6"/>
    <x v="31"/>
    <x v="337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s v="games/mobile games"/>
    <n v="0"/>
    <n v="23.25"/>
    <x v="6"/>
    <x v="31"/>
    <x v="3373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P"/>
    <n v="1422256341"/>
    <n v="1419664341"/>
    <b v="0"/>
    <n v="0"/>
    <b v="0"/>
    <s v="games/mobile games"/>
    <n v="0"/>
    <n v="0"/>
    <x v="6"/>
    <x v="31"/>
    <x v="3374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s v="games/mobile games"/>
    <n v="8"/>
    <n v="90.94"/>
    <x v="6"/>
    <x v="31"/>
    <x v="3375"/>
    <d v="2017-03-08T07:30:00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s v="games/mobile games"/>
    <n v="0"/>
    <n v="5"/>
    <x v="6"/>
    <x v="31"/>
    <x v="337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s v="games/mobile games"/>
    <n v="43"/>
    <n v="58.08"/>
    <x v="6"/>
    <x v="31"/>
    <x v="337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3"/>
    <s v="GBP"/>
    <n v="1478425747"/>
    <n v="1475398147"/>
    <b v="0"/>
    <n v="2"/>
    <b v="0"/>
    <s v="games/mobile games"/>
    <n v="0"/>
    <n v="2"/>
    <x v="6"/>
    <x v="31"/>
    <x v="337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s v="games/mobile games"/>
    <n v="1"/>
    <n v="62.5"/>
    <x v="6"/>
    <x v="31"/>
    <x v="337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s v="games/mobile games"/>
    <n v="0"/>
    <n v="10"/>
    <x v="6"/>
    <x v="31"/>
    <x v="338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s v="games/mobile games"/>
    <n v="5"/>
    <n v="71.59"/>
    <x v="6"/>
    <x v="31"/>
    <x v="338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s v="games/mobile games"/>
    <n v="0"/>
    <n v="0"/>
    <x v="6"/>
    <x v="31"/>
    <x v="338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s v="games/mobile games"/>
    <n v="10"/>
    <n v="32.82"/>
    <x v="6"/>
    <x v="31"/>
    <x v="3383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s v="games/mobile games"/>
    <n v="72"/>
    <n v="49.12"/>
    <x v="6"/>
    <x v="31"/>
    <x v="3384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s v="games/mobile games"/>
    <n v="1"/>
    <n v="16.309999999999999"/>
    <x v="6"/>
    <x v="31"/>
    <x v="338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31"/>
    <x v="3386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s v="games/mobile games"/>
    <n v="0"/>
    <n v="13"/>
    <x v="6"/>
    <x v="31"/>
    <x v="3387"/>
    <d v="2016-06-28T23:15:33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s v="games/mobile games"/>
    <n v="1"/>
    <n v="17"/>
    <x v="6"/>
    <x v="31"/>
    <x v="338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10"/>
    <s v="AUD"/>
    <n v="1402901405"/>
    <n v="1400309405"/>
    <b v="0"/>
    <n v="0"/>
    <b v="0"/>
    <s v="games/mobile games"/>
    <n v="0"/>
    <n v="0"/>
    <x v="6"/>
    <x v="31"/>
    <x v="338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s v="games/mobile games"/>
    <n v="0"/>
    <n v="0"/>
    <x v="6"/>
    <x v="31"/>
    <x v="339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10"/>
    <s v="AUD"/>
    <n v="1402618355"/>
    <n v="1400026355"/>
    <b v="0"/>
    <n v="0"/>
    <b v="0"/>
    <s v="games/mobile games"/>
    <n v="0"/>
    <n v="0"/>
    <x v="6"/>
    <x v="31"/>
    <x v="3391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7"/>
    <s v="EUR"/>
    <n v="1457966129"/>
    <n v="1455377729"/>
    <b v="0"/>
    <n v="2"/>
    <b v="0"/>
    <s v="games/mobile games"/>
    <n v="0"/>
    <n v="3"/>
    <x v="6"/>
    <x v="31"/>
    <x v="3392"/>
    <d v="2016-03-14T14:35:29"/>
  </r>
  <r>
    <n v="1880"/>
    <s v="Sim Betting Football"/>
    <s v="Sim Betting Football is the only football (soccer) betting simulation  game."/>
    <n v="5000"/>
    <n v="1004"/>
    <x v="2"/>
    <x v="3"/>
    <s v="GBP"/>
    <n v="1459341380"/>
    <n v="1456839380"/>
    <b v="0"/>
    <n v="24"/>
    <b v="0"/>
    <s v="games/mobile games"/>
    <n v="20"/>
    <n v="41.83"/>
    <x v="6"/>
    <x v="31"/>
    <x v="3393"/>
    <d v="2016-03-30T12:36:20"/>
  </r>
  <r>
    <n v="2321"/>
    <s v="WienerWÃ¼rze"/>
    <s v="Universal organic liquid seasoning brewed all natural from lupine, oat, salt and water for soups, salads, stews and more"/>
    <n v="10557"/>
    <n v="4130"/>
    <x v="0"/>
    <x v="14"/>
    <s v="EUR"/>
    <n v="1491282901"/>
    <n v="1488694501"/>
    <b v="0"/>
    <n v="64"/>
    <b v="0"/>
    <s v="food/small batch"/>
    <n v="39"/>
    <n v="64.53"/>
    <x v="7"/>
    <x v="32"/>
    <x v="3394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1"/>
    <s v="USD"/>
    <n v="1491769769"/>
    <n v="1489181369"/>
    <b v="0"/>
    <n v="4"/>
    <b v="0"/>
    <s v="food/small batch"/>
    <n v="3"/>
    <n v="21.25"/>
    <x v="7"/>
    <x v="32"/>
    <x v="3395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0"/>
    <x v="1"/>
    <s v="USD"/>
    <n v="1490033247"/>
    <n v="1489428447"/>
    <b v="0"/>
    <n v="4"/>
    <b v="0"/>
    <s v="food/small batch"/>
    <n v="48"/>
    <n v="30"/>
    <x v="7"/>
    <x v="32"/>
    <x v="3396"/>
    <d v="2017-03-20T18:07:27"/>
  </r>
  <r>
    <n v="2324"/>
    <s v="Pies not Lies"/>
    <s v="A city centre shop selling great locally made food with room to chat and learn about eachother."/>
    <n v="7500"/>
    <n v="1555"/>
    <x v="0"/>
    <x v="3"/>
    <s v="GBP"/>
    <n v="1490559285"/>
    <n v="1487970885"/>
    <b v="0"/>
    <n v="61"/>
    <b v="0"/>
    <s v="food/small batch"/>
    <n v="21"/>
    <n v="25.49"/>
    <x v="7"/>
    <x v="32"/>
    <x v="3397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1"/>
    <s v="USD"/>
    <n v="1490830331"/>
    <n v="1488241931"/>
    <b v="0"/>
    <n v="7"/>
    <b v="0"/>
    <s v="food/small batch"/>
    <n v="8"/>
    <n v="11.43"/>
    <x v="7"/>
    <x v="32"/>
    <x v="3398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1"/>
    <s v="USD"/>
    <n v="1493571600"/>
    <n v="1489106948"/>
    <b v="0"/>
    <n v="1"/>
    <b v="0"/>
    <s v="food/small batch"/>
    <n v="1"/>
    <n v="108"/>
    <x v="7"/>
    <x v="32"/>
    <x v="3399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26"/>
    <n v="54.88"/>
    <x v="7"/>
    <x v="32"/>
    <x v="340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54"/>
    <n v="47.38"/>
    <x v="7"/>
    <x v="32"/>
    <x v="3401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06"/>
    <n v="211.84"/>
    <x v="7"/>
    <x v="32"/>
    <x v="340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02"/>
    <n v="219.93"/>
    <x v="7"/>
    <x v="32"/>
    <x v="3403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44"/>
    <n v="40.799999999999997"/>
    <x v="7"/>
    <x v="32"/>
    <x v="3404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06"/>
    <n v="75.5"/>
    <x v="7"/>
    <x v="32"/>
    <x v="3405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12"/>
    <n v="13.54"/>
    <x v="7"/>
    <x v="32"/>
    <x v="3406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02"/>
    <n v="60.87"/>
    <x v="7"/>
    <x v="32"/>
    <x v="3407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02"/>
    <n v="115.69"/>
    <x v="7"/>
    <x v="32"/>
    <x v="3408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21"/>
    <n v="48.1"/>
    <x v="7"/>
    <x v="32"/>
    <x v="3409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11"/>
    <n v="74.180000000000007"/>
    <x v="7"/>
    <x v="32"/>
    <x v="3410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01"/>
    <n v="123.35"/>
    <x v="7"/>
    <x v="32"/>
    <x v="3411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94"/>
    <n v="66.62"/>
    <x v="7"/>
    <x v="32"/>
    <x v="341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06"/>
    <n v="104.99"/>
    <x v="7"/>
    <x v="32"/>
    <x v="3413"/>
    <d v="2016-10-30T15:25:38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08"/>
    <n v="74.23"/>
    <x v="7"/>
    <x v="32"/>
    <x v="341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26"/>
    <n v="81.25"/>
    <x v="7"/>
    <x v="32"/>
    <x v="3415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03"/>
    <n v="130.22999999999999"/>
    <x v="7"/>
    <x v="32"/>
    <x v="3416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09"/>
    <n v="53.41"/>
    <x v="7"/>
    <x v="32"/>
    <x v="3417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73"/>
    <n v="75.13"/>
    <x v="7"/>
    <x v="32"/>
    <x v="3418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68"/>
    <n v="75.67"/>
    <x v="7"/>
    <x v="32"/>
    <x v="341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27"/>
    <n v="31.69"/>
    <x v="7"/>
    <x v="32"/>
    <x v="342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08"/>
    <n v="47.78"/>
    <x v="7"/>
    <x v="32"/>
    <x v="3421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08"/>
    <n v="90"/>
    <x v="7"/>
    <x v="32"/>
    <x v="34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02"/>
    <n v="149.31"/>
    <x v="7"/>
    <x v="32"/>
    <x v="342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15"/>
    <n v="62.07"/>
    <x v="7"/>
    <x v="32"/>
    <x v="3424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34"/>
    <n v="53.4"/>
    <x v="7"/>
    <x v="32"/>
    <x v="3425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55"/>
    <n v="69.27"/>
    <x v="7"/>
    <x v="32"/>
    <x v="3426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01"/>
    <n v="271.51"/>
    <x v="7"/>
    <x v="32"/>
    <x v="3427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82"/>
    <n v="34.130000000000003"/>
    <x v="7"/>
    <x v="32"/>
    <x v="3428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81"/>
    <n v="40.49"/>
    <x v="7"/>
    <x v="32"/>
    <x v="342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02"/>
    <n v="189.76"/>
    <x v="7"/>
    <x v="32"/>
    <x v="34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10"/>
    <n v="68.86"/>
    <x v="7"/>
    <x v="32"/>
    <x v="34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02"/>
    <n v="108.78"/>
    <x v="7"/>
    <x v="32"/>
    <x v="34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01"/>
    <n v="125.99"/>
    <x v="7"/>
    <x v="32"/>
    <x v="3433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3"/>
    <x v="34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s v="food/restaurants"/>
    <n v="0"/>
    <n v="17.2"/>
    <x v="7"/>
    <x v="33"/>
    <x v="3435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s v="food/restaurants"/>
    <n v="0"/>
    <n v="0"/>
    <x v="7"/>
    <x v="33"/>
    <x v="3436"/>
    <d v="2016-06-07T21:06:00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s v="food/restaurants"/>
    <n v="0"/>
    <n v="0"/>
    <x v="7"/>
    <x v="33"/>
    <x v="343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s v="food/restaurants"/>
    <n v="0"/>
    <n v="0"/>
    <x v="7"/>
    <x v="33"/>
    <x v="3438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3"/>
    <s v="GBP"/>
    <n v="1443906000"/>
    <n v="1441955269"/>
    <b v="0"/>
    <n v="2"/>
    <b v="0"/>
    <s v="food/restaurants"/>
    <n v="1"/>
    <n v="15"/>
    <x v="7"/>
    <x v="33"/>
    <x v="3439"/>
    <d v="2015-10-03T21:00:00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s v="food/restaurants"/>
    <n v="0"/>
    <n v="0"/>
    <x v="7"/>
    <x v="33"/>
    <x v="344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s v="food/restaurants"/>
    <n v="0"/>
    <n v="0"/>
    <x v="7"/>
    <x v="33"/>
    <x v="3441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3"/>
    <s v="GBP"/>
    <n v="1429554349"/>
    <n v="1424719549"/>
    <b v="0"/>
    <n v="28"/>
    <b v="0"/>
    <s v="food/restaurants"/>
    <n v="1"/>
    <n v="35.71"/>
    <x v="7"/>
    <x v="33"/>
    <x v="344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s v="food/restaurants"/>
    <n v="0"/>
    <n v="37.5"/>
    <x v="7"/>
    <x v="33"/>
    <x v="3443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3"/>
    <s v="GBP"/>
    <n v="1454323413"/>
    <n v="1451731413"/>
    <b v="0"/>
    <n v="0"/>
    <b v="0"/>
    <s v="food/restaurants"/>
    <n v="0"/>
    <n v="0"/>
    <x v="7"/>
    <x v="33"/>
    <x v="344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s v="food/restaurants"/>
    <n v="0"/>
    <n v="0"/>
    <x v="7"/>
    <x v="33"/>
    <x v="344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7"/>
    <x v="33"/>
    <x v="3446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s v="food/restaurants"/>
    <n v="2"/>
    <n v="52.5"/>
    <x v="7"/>
    <x v="33"/>
    <x v="344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s v="food/restaurants"/>
    <n v="19"/>
    <n v="77.5"/>
    <x v="7"/>
    <x v="33"/>
    <x v="3448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s v="food/restaurants"/>
    <n v="0"/>
    <n v="0"/>
    <x v="7"/>
    <x v="33"/>
    <x v="344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3"/>
    <x v="345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s v="food/restaurants"/>
    <n v="0"/>
    <n v="0"/>
    <x v="7"/>
    <x v="33"/>
    <x v="3451"/>
    <d v="2014-11-13T17:20:28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s v="food/restaurants"/>
    <n v="0"/>
    <n v="16.25"/>
    <x v="7"/>
    <x v="33"/>
    <x v="345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s v="food/restaurants"/>
    <n v="0"/>
    <n v="0"/>
    <x v="7"/>
    <x v="33"/>
    <x v="3453"/>
    <d v="2016-10-15T19:21:00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s v="food/food trucks"/>
    <n v="0"/>
    <n v="0"/>
    <x v="7"/>
    <x v="34"/>
    <x v="345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s v="food/food trucks"/>
    <n v="0"/>
    <n v="100"/>
    <x v="7"/>
    <x v="34"/>
    <x v="345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s v="food/food trucks"/>
    <n v="9"/>
    <n v="44.17"/>
    <x v="7"/>
    <x v="34"/>
    <x v="345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34"/>
    <x v="3457"/>
    <d v="2014-10-19T23:19:43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s v="food/food trucks"/>
    <n v="0"/>
    <n v="24.33"/>
    <x v="7"/>
    <x v="34"/>
    <x v="3458"/>
    <d v="2016-12-01T05:06:21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s v="food/food trucks"/>
    <n v="0"/>
    <n v="37.5"/>
    <x v="7"/>
    <x v="34"/>
    <x v="3459"/>
    <d v="2016-06-16T17:02:46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s v="food/food trucks"/>
    <n v="10"/>
    <n v="42"/>
    <x v="7"/>
    <x v="34"/>
    <x v="346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s v="food/food trucks"/>
    <n v="0"/>
    <n v="0"/>
    <x v="7"/>
    <x v="34"/>
    <x v="3461"/>
    <d v="2015-09-07T02:27:43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s v="food/food trucks"/>
    <n v="6"/>
    <n v="60.73"/>
    <x v="7"/>
    <x v="34"/>
    <x v="3462"/>
    <d v="2015-05-15T17:01:52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s v="food/food trucks"/>
    <n v="1"/>
    <n v="50"/>
    <x v="7"/>
    <x v="34"/>
    <x v="346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s v="food/food trucks"/>
    <n v="7"/>
    <n v="108.33"/>
    <x v="7"/>
    <x v="34"/>
    <x v="346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s v="food/food trucks"/>
    <n v="1"/>
    <n v="23.5"/>
    <x v="7"/>
    <x v="34"/>
    <x v="346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s v="food/food trucks"/>
    <n v="0"/>
    <n v="0"/>
    <x v="7"/>
    <x v="34"/>
    <x v="346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s v="food/food trucks"/>
    <n v="2"/>
    <n v="50.33"/>
    <x v="7"/>
    <x v="34"/>
    <x v="346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s v="food/food trucks"/>
    <n v="0"/>
    <n v="11.67"/>
    <x v="7"/>
    <x v="34"/>
    <x v="346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s v="food/food trucks"/>
    <n v="0"/>
    <n v="0"/>
    <x v="7"/>
    <x v="34"/>
    <x v="346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s v="food/food trucks"/>
    <n v="4"/>
    <n v="60.79"/>
    <x v="7"/>
    <x v="34"/>
    <x v="347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s v="food/food trucks"/>
    <n v="0"/>
    <n v="0"/>
    <x v="7"/>
    <x v="34"/>
    <x v="347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s v="food/food trucks"/>
    <n v="0"/>
    <n v="17.5"/>
    <x v="7"/>
    <x v="34"/>
    <x v="347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s v="food/food trucks"/>
    <n v="0"/>
    <n v="0"/>
    <x v="7"/>
    <x v="34"/>
    <x v="347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s v="food/food trucks"/>
    <n v="0"/>
    <n v="0"/>
    <x v="7"/>
    <x v="34"/>
    <x v="347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s v="food/food trucks"/>
    <n v="21"/>
    <n v="82.82"/>
    <x v="7"/>
    <x v="34"/>
    <x v="347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s v="food/food trucks"/>
    <n v="19"/>
    <n v="358.88"/>
    <x v="7"/>
    <x v="34"/>
    <x v="347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s v="food/food trucks"/>
    <n v="2"/>
    <n v="61.19"/>
    <x v="7"/>
    <x v="34"/>
    <x v="347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s v="food/food trucks"/>
    <n v="6"/>
    <n v="340"/>
    <x v="7"/>
    <x v="34"/>
    <x v="347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s v="food/food trucks"/>
    <n v="0"/>
    <n v="5.67"/>
    <x v="7"/>
    <x v="34"/>
    <x v="347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3"/>
    <s v="GBP"/>
    <n v="1433021171"/>
    <n v="1430429171"/>
    <b v="0"/>
    <n v="2"/>
    <b v="0"/>
    <s v="food/food trucks"/>
    <n v="0"/>
    <n v="50"/>
    <x v="7"/>
    <x v="34"/>
    <x v="348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s v="food/food trucks"/>
    <n v="0"/>
    <n v="25"/>
    <x v="7"/>
    <x v="34"/>
    <x v="3481"/>
    <d v="2014-11-13T20:18:47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s v="food/food trucks"/>
    <n v="0"/>
    <n v="0"/>
    <x v="7"/>
    <x v="34"/>
    <x v="348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s v="food/food trucks"/>
    <n v="0"/>
    <n v="30"/>
    <x v="7"/>
    <x v="34"/>
    <x v="348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s v="food/food trucks"/>
    <n v="6"/>
    <n v="46.63"/>
    <x v="7"/>
    <x v="34"/>
    <x v="348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s v="food/food trucks"/>
    <n v="3"/>
    <n v="65"/>
    <x v="7"/>
    <x v="34"/>
    <x v="348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10"/>
    <s v="AUD"/>
    <n v="1488805200"/>
    <n v="1484094498"/>
    <b v="0"/>
    <n v="1"/>
    <b v="0"/>
    <s v="food/food trucks"/>
    <n v="0"/>
    <n v="10"/>
    <x v="7"/>
    <x v="34"/>
    <x v="348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P"/>
    <n v="1413388296"/>
    <n v="1410796296"/>
    <b v="0"/>
    <n v="0"/>
    <b v="0"/>
    <s v="food/food trucks"/>
    <n v="0"/>
    <n v="0"/>
    <x v="7"/>
    <x v="34"/>
    <x v="348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s v="food/food trucks"/>
    <n v="0"/>
    <n v="5"/>
    <x v="7"/>
    <x v="34"/>
    <x v="348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34"/>
    <x v="348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s v="food/food trucks"/>
    <n v="12"/>
    <n v="69.12"/>
    <x v="7"/>
    <x v="34"/>
    <x v="3490"/>
    <d v="2014-06-28T19:21:5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s v="food/food trucks"/>
    <n v="0"/>
    <n v="1.33"/>
    <x v="7"/>
    <x v="34"/>
    <x v="349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s v="food/food trucks"/>
    <n v="4"/>
    <n v="10.5"/>
    <x v="7"/>
    <x v="34"/>
    <x v="349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s v="food/food trucks"/>
    <n v="4"/>
    <n v="33.33"/>
    <x v="7"/>
    <x v="34"/>
    <x v="3493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s v="food/food trucks"/>
    <n v="1"/>
    <n v="22.33"/>
    <x v="7"/>
    <x v="34"/>
    <x v="3494"/>
    <d v="2016-03-05T19:44:56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s v="food/food trucks"/>
    <n v="0"/>
    <n v="52"/>
    <x v="7"/>
    <x v="34"/>
    <x v="3495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3"/>
    <s v="GBP"/>
    <n v="1459368658"/>
    <n v="1454188258"/>
    <b v="0"/>
    <n v="12"/>
    <b v="0"/>
    <s v="food/food trucks"/>
    <n v="17"/>
    <n v="16.829999999999998"/>
    <x v="7"/>
    <x v="34"/>
    <x v="3496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s v="food/food trucks"/>
    <n v="0"/>
    <n v="0"/>
    <x v="7"/>
    <x v="34"/>
    <x v="3497"/>
    <d v="2016-01-03T00:56:47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s v="food/food trucks"/>
    <n v="23"/>
    <n v="56.3"/>
    <x v="7"/>
    <x v="34"/>
    <x v="349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s v="food/food trucks"/>
    <n v="41"/>
    <n v="84.06"/>
    <x v="7"/>
    <x v="34"/>
    <x v="349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s v="food/food trucks"/>
    <n v="25"/>
    <n v="168.39"/>
    <x v="7"/>
    <x v="34"/>
    <x v="3500"/>
    <d v="2015-04-11T06:00:00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s v="food/food trucks"/>
    <n v="0"/>
    <n v="15"/>
    <x v="7"/>
    <x v="34"/>
    <x v="350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s v="food/food trucks"/>
    <n v="2"/>
    <n v="76.67"/>
    <x v="7"/>
    <x v="34"/>
    <x v="350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10"/>
    <s v="AUD"/>
    <n v="1441619275"/>
    <n v="1439027275"/>
    <b v="0"/>
    <n v="0"/>
    <b v="0"/>
    <s v="food/food trucks"/>
    <n v="0"/>
    <n v="0"/>
    <x v="7"/>
    <x v="34"/>
    <x v="3503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s v="food/food trucks"/>
    <n v="1"/>
    <n v="50.33"/>
    <x v="7"/>
    <x v="34"/>
    <x v="3504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s v="food/food trucks"/>
    <n v="0"/>
    <n v="0"/>
    <x v="7"/>
    <x v="34"/>
    <x v="3505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s v="food/food trucks"/>
    <n v="1"/>
    <n v="8.33"/>
    <x v="7"/>
    <x v="34"/>
    <x v="3506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s v="food/food trucks"/>
    <n v="3"/>
    <n v="35.380000000000003"/>
    <x v="7"/>
    <x v="34"/>
    <x v="3507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s v="food/food trucks"/>
    <n v="1"/>
    <n v="55.83"/>
    <x v="7"/>
    <x v="34"/>
    <x v="3508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s v="food/food trucks"/>
    <n v="0"/>
    <n v="5"/>
    <x v="7"/>
    <x v="34"/>
    <x v="350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s v="food/food trucks"/>
    <n v="0"/>
    <n v="0"/>
    <x v="7"/>
    <x v="34"/>
    <x v="3510"/>
    <d v="2014-08-10T21:13:07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s v="food/food trucks"/>
    <n v="0"/>
    <n v="1"/>
    <x v="7"/>
    <x v="34"/>
    <x v="351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s v="food/food trucks"/>
    <n v="0"/>
    <n v="0"/>
    <x v="7"/>
    <x v="34"/>
    <x v="351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s v="food/food trucks"/>
    <n v="15"/>
    <n v="69.47"/>
    <x v="7"/>
    <x v="34"/>
    <x v="3513"/>
    <d v="2014-11-10T01:41:35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s v="food/food trucks"/>
    <n v="0"/>
    <n v="1"/>
    <x v="7"/>
    <x v="34"/>
    <x v="3514"/>
    <d v="2015-02-21T16:29:56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s v="food/food trucks"/>
    <n v="0"/>
    <n v="1"/>
    <x v="7"/>
    <x v="34"/>
    <x v="3515"/>
    <d v="2015-03-11T16:23:56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s v="food/food trucks"/>
    <n v="0"/>
    <n v="8"/>
    <x v="7"/>
    <x v="34"/>
    <x v="3516"/>
    <d v="2014-12-31T16:54:50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s v="food/food trucks"/>
    <n v="1"/>
    <n v="34.44"/>
    <x v="7"/>
    <x v="34"/>
    <x v="3517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s v="food/food trucks"/>
    <n v="0"/>
    <n v="1"/>
    <x v="7"/>
    <x v="34"/>
    <x v="3518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s v="food/food trucks"/>
    <n v="0"/>
    <n v="0"/>
    <x v="7"/>
    <x v="34"/>
    <x v="3519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s v="food/food trucks"/>
    <n v="0"/>
    <n v="1"/>
    <x v="7"/>
    <x v="34"/>
    <x v="3520"/>
    <d v="2016-03-23T06:38:53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s v="food/food trucks"/>
    <n v="0"/>
    <n v="1"/>
    <x v="7"/>
    <x v="34"/>
    <x v="352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3"/>
    <s v="NOK"/>
    <n v="1486313040"/>
    <n v="1483131966"/>
    <b v="0"/>
    <n v="4"/>
    <b v="0"/>
    <s v="food/food trucks"/>
    <n v="1"/>
    <n v="501.25"/>
    <x v="7"/>
    <x v="34"/>
    <x v="35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s v="food/food trucks"/>
    <n v="1"/>
    <n v="10.5"/>
    <x v="7"/>
    <x v="34"/>
    <x v="3523"/>
    <d v="2016-02-12T03:08:2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s v="food/food trucks"/>
    <n v="0"/>
    <n v="1"/>
    <x v="7"/>
    <x v="34"/>
    <x v="3524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s v="food/food trucks"/>
    <n v="0"/>
    <n v="1"/>
    <x v="7"/>
    <x v="34"/>
    <x v="3525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s v="food/food trucks"/>
    <n v="0"/>
    <n v="0"/>
    <x v="7"/>
    <x v="34"/>
    <x v="3526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s v="food/food trucks"/>
    <n v="0"/>
    <n v="13"/>
    <x v="7"/>
    <x v="34"/>
    <x v="3527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4"/>
    <x v="352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34"/>
    <x v="3529"/>
    <d v="2016-01-29T14:46:10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s v="food/food trucks"/>
    <n v="0"/>
    <n v="0"/>
    <x v="7"/>
    <x v="34"/>
    <x v="353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s v="food/food trucks"/>
    <n v="0"/>
    <n v="50"/>
    <x v="7"/>
    <x v="34"/>
    <x v="3531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s v="food/food trucks"/>
    <n v="0"/>
    <n v="0"/>
    <x v="7"/>
    <x v="34"/>
    <x v="3532"/>
    <d v="2015-10-18T19:38:4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7"/>
    <x v="34"/>
    <x v="3533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n v="0"/>
    <x v="7"/>
    <x v="34"/>
    <x v="353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s v="food/food trucks"/>
    <n v="1"/>
    <n v="25"/>
    <x v="7"/>
    <x v="34"/>
    <x v="3535"/>
    <d v="2016-10-11T12:35:39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s v="food/food trucks"/>
    <n v="0"/>
    <n v="0"/>
    <x v="7"/>
    <x v="34"/>
    <x v="3536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n v="0"/>
    <x v="7"/>
    <x v="34"/>
    <x v="3537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s v="food/food trucks"/>
    <n v="1"/>
    <n v="100"/>
    <x v="7"/>
    <x v="34"/>
    <x v="3538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s v="food/food trucks"/>
    <n v="0"/>
    <n v="0"/>
    <x v="7"/>
    <x v="34"/>
    <x v="353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s v="food/food trucks"/>
    <n v="0"/>
    <n v="60"/>
    <x v="7"/>
    <x v="34"/>
    <x v="354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3"/>
    <s v="GBP"/>
    <n v="1472745594"/>
    <n v="1470153594"/>
    <b v="0"/>
    <n v="1"/>
    <b v="0"/>
    <s v="food/food trucks"/>
    <n v="1"/>
    <n v="50"/>
    <x v="7"/>
    <x v="34"/>
    <x v="3541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s v="food/food trucks"/>
    <n v="2"/>
    <n v="72.5"/>
    <x v="7"/>
    <x v="34"/>
    <x v="354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s v="food/food trucks"/>
    <n v="1"/>
    <n v="29.5"/>
    <x v="7"/>
    <x v="34"/>
    <x v="3543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x v="10"/>
    <s v="AUD"/>
    <n v="1463645521"/>
    <n v="1458461521"/>
    <b v="0"/>
    <n v="4"/>
    <b v="0"/>
    <s v="food/food trucks"/>
    <n v="0"/>
    <n v="62.5"/>
    <x v="7"/>
    <x v="34"/>
    <x v="3544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s v="food/food trucks"/>
    <n v="0"/>
    <n v="0"/>
    <x v="7"/>
    <x v="34"/>
    <x v="354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s v="food/food trucks"/>
    <n v="0"/>
    <n v="0"/>
    <x v="7"/>
    <x v="34"/>
    <x v="354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s v="food/food trucks"/>
    <n v="0"/>
    <n v="0"/>
    <x v="7"/>
    <x v="34"/>
    <x v="354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s v="food/food trucks"/>
    <n v="0"/>
    <n v="0"/>
    <x v="7"/>
    <x v="34"/>
    <x v="3548"/>
    <d v="2015-01-12T02:36: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s v="food/food trucks"/>
    <n v="0"/>
    <n v="0"/>
    <x v="7"/>
    <x v="34"/>
    <x v="354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s v="food/food trucks"/>
    <n v="0"/>
    <n v="0"/>
    <x v="7"/>
    <x v="34"/>
    <x v="355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s v="food/food trucks"/>
    <n v="0"/>
    <n v="0"/>
    <x v="7"/>
    <x v="34"/>
    <x v="355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s v="food/food trucks"/>
    <n v="0"/>
    <n v="23.08"/>
    <x v="7"/>
    <x v="34"/>
    <x v="355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s v="food/food trucks"/>
    <n v="1"/>
    <n v="25.5"/>
    <x v="7"/>
    <x v="34"/>
    <x v="355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s v="food/food trucks"/>
    <n v="11"/>
    <n v="48.18"/>
    <x v="7"/>
    <x v="34"/>
    <x v="3554"/>
    <d v="2015-11-16T16:04:58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s v="food/food trucks"/>
    <n v="0"/>
    <n v="1"/>
    <x v="7"/>
    <x v="34"/>
    <x v="3555"/>
    <d v="2016-10-29T23:43:5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s v="food/food trucks"/>
    <n v="1"/>
    <n v="1"/>
    <x v="7"/>
    <x v="34"/>
    <x v="3556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s v="food/food trucks"/>
    <n v="0"/>
    <n v="0"/>
    <x v="7"/>
    <x v="34"/>
    <x v="3557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s v="food/food trucks"/>
    <n v="0"/>
    <n v="50"/>
    <x v="7"/>
    <x v="34"/>
    <x v="3558"/>
    <d v="2014-07-05T23:07:12"/>
  </r>
  <r>
    <n v="2586"/>
    <s v="Inspire Healthy Eating"/>
    <s v="I would like to bring fresh salad and food to the streets of London at a reasonable price."/>
    <n v="3000"/>
    <n v="5"/>
    <x v="2"/>
    <x v="3"/>
    <s v="GBP"/>
    <n v="1451030136"/>
    <n v="1448438136"/>
    <b v="0"/>
    <n v="1"/>
    <b v="0"/>
    <s v="food/food trucks"/>
    <n v="0"/>
    <n v="5"/>
    <x v="7"/>
    <x v="34"/>
    <x v="355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s v="food/food trucks"/>
    <n v="2"/>
    <n v="202.83"/>
    <x v="7"/>
    <x v="34"/>
    <x v="356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s v="food/food trucks"/>
    <n v="4"/>
    <n v="29.13"/>
    <x v="7"/>
    <x v="34"/>
    <x v="3561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8"/>
    <s v="DKK"/>
    <n v="1458733927"/>
    <n v="1456145527"/>
    <b v="0"/>
    <n v="1"/>
    <b v="0"/>
    <s v="food/food trucks"/>
    <n v="0"/>
    <n v="5"/>
    <x v="7"/>
    <x v="34"/>
    <x v="356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10"/>
    <s v="AUD"/>
    <n v="1453817297"/>
    <n v="1453212497"/>
    <b v="0"/>
    <n v="0"/>
    <b v="0"/>
    <s v="food/food trucks"/>
    <n v="0"/>
    <n v="0"/>
    <x v="7"/>
    <x v="34"/>
    <x v="3563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s v="food/food trucks"/>
    <n v="2"/>
    <n v="13"/>
    <x v="7"/>
    <x v="34"/>
    <x v="356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s v="food/food trucks"/>
    <n v="0"/>
    <n v="50"/>
    <x v="7"/>
    <x v="34"/>
    <x v="3565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s v="food/food trucks"/>
    <n v="0"/>
    <n v="0"/>
    <x v="7"/>
    <x v="34"/>
    <x v="356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s v="food/food trucks"/>
    <n v="0"/>
    <n v="1"/>
    <x v="7"/>
    <x v="34"/>
    <x v="3567"/>
    <d v="2014-08-07T23:13:48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s v="food/food trucks"/>
    <n v="12"/>
    <n v="96.05"/>
    <x v="7"/>
    <x v="34"/>
    <x v="3568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34"/>
    <x v="356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3"/>
    <s v="GBP"/>
    <n v="1466323917"/>
    <n v="1463731917"/>
    <b v="0"/>
    <n v="7"/>
    <b v="0"/>
    <s v="food/food trucks"/>
    <n v="6"/>
    <n v="12.14"/>
    <x v="7"/>
    <x v="34"/>
    <x v="3570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s v="food/food trucks"/>
    <n v="39"/>
    <n v="83.57"/>
    <x v="7"/>
    <x v="34"/>
    <x v="3571"/>
    <d v="2015-09-23T20:10:01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s v="food/food trucks"/>
    <n v="1"/>
    <n v="18"/>
    <x v="7"/>
    <x v="34"/>
    <x v="3572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s v="food/food trucks"/>
    <n v="7"/>
    <n v="115.53"/>
    <x v="7"/>
    <x v="34"/>
    <x v="3573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s v="food/food trucks"/>
    <n v="1"/>
    <n v="27.5"/>
    <x v="7"/>
    <x v="34"/>
    <x v="3574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s v="food/food trucks"/>
    <n v="28"/>
    <n v="84.9"/>
    <x v="7"/>
    <x v="34"/>
    <x v="3575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s v="food/food trucks"/>
    <n v="0"/>
    <n v="12"/>
    <x v="7"/>
    <x v="34"/>
    <x v="3576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s v="food/food trucks"/>
    <n v="1"/>
    <n v="200"/>
    <x v="7"/>
    <x v="34"/>
    <x v="3577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s v="food/food trucks"/>
    <n v="0"/>
    <n v="10"/>
    <x v="7"/>
    <x v="34"/>
    <x v="3578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s v="food/food trucks"/>
    <n v="0"/>
    <n v="0"/>
    <x v="7"/>
    <x v="34"/>
    <x v="3579"/>
    <d v="2014-09-30T23:23:43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s v="food/food trucks"/>
    <n v="0"/>
    <n v="0"/>
    <x v="7"/>
    <x v="34"/>
    <x v="3580"/>
    <d v="2015-06-29T15:21:58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s v="food/food trucks"/>
    <n v="0"/>
    <n v="5.29"/>
    <x v="7"/>
    <x v="34"/>
    <x v="358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s v="food/food trucks"/>
    <n v="0"/>
    <n v="1"/>
    <x v="7"/>
    <x v="34"/>
    <x v="358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s v="food/food trucks"/>
    <n v="11"/>
    <n v="72.760000000000005"/>
    <x v="7"/>
    <x v="34"/>
    <x v="3583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34"/>
    <x v="3584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s v="food/food trucks"/>
    <n v="1"/>
    <n v="25"/>
    <x v="7"/>
    <x v="34"/>
    <x v="3585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s v="food/food trucks"/>
    <n v="1"/>
    <n v="13.33"/>
    <x v="7"/>
    <x v="34"/>
    <x v="358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s v="food/food trucks"/>
    <n v="0"/>
    <n v="1"/>
    <x v="7"/>
    <x v="34"/>
    <x v="3587"/>
    <d v="2014-09-26T03:22:19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s v="food/food trucks"/>
    <n v="0"/>
    <n v="23.67"/>
    <x v="7"/>
    <x v="34"/>
    <x v="358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s v="food/food trucks"/>
    <n v="6"/>
    <n v="89.21"/>
    <x v="7"/>
    <x v="34"/>
    <x v="358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s v="food/food trucks"/>
    <n v="26"/>
    <n v="116.56"/>
    <x v="7"/>
    <x v="34"/>
    <x v="359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s v="food/food trucks"/>
    <n v="0"/>
    <n v="13.01"/>
    <x v="7"/>
    <x v="34"/>
    <x v="3591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34"/>
    <x v="359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s v="food/food trucks"/>
    <n v="1"/>
    <n v="17.5"/>
    <x v="7"/>
    <x v="34"/>
    <x v="3593"/>
    <d v="2014-09-18T20:59: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37"/>
    <n v="63.92"/>
    <x v="8"/>
    <x v="35"/>
    <x v="3594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43"/>
    <n v="185.48"/>
    <x v="8"/>
    <x v="35"/>
    <x v="3595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3"/>
    <s v="GBP"/>
    <n v="1455555083"/>
    <n v="1454691083"/>
    <b v="0"/>
    <n v="35"/>
    <b v="1"/>
    <s v="film &amp; video/television"/>
    <n v="105"/>
    <n v="15"/>
    <x v="8"/>
    <x v="35"/>
    <x v="3596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04"/>
    <n v="69.27"/>
    <x v="8"/>
    <x v="35"/>
    <x v="359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23"/>
    <n v="190.55"/>
    <x v="8"/>
    <x v="35"/>
    <x v="3598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10"/>
    <n v="93.4"/>
    <x v="8"/>
    <x v="35"/>
    <x v="3599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06"/>
    <n v="146.88"/>
    <x v="8"/>
    <x v="35"/>
    <x v="360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01"/>
    <n v="159.82"/>
    <x v="8"/>
    <x v="35"/>
    <x v="3601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00"/>
    <n v="291.79000000000002"/>
    <x v="8"/>
    <x v="35"/>
    <x v="360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26"/>
    <n v="31.5"/>
    <x v="8"/>
    <x v="35"/>
    <x v="3603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01"/>
    <n v="158.68"/>
    <x v="8"/>
    <x v="35"/>
    <x v="3604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21"/>
    <n v="80.33"/>
    <x v="8"/>
    <x v="35"/>
    <x v="3605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65"/>
    <n v="59.96"/>
    <x v="8"/>
    <x v="35"/>
    <x v="3606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60"/>
    <n v="109.78"/>
    <x v="8"/>
    <x v="35"/>
    <x v="3607"/>
    <d v="2016-06-23T20:27:00"/>
  </r>
  <r>
    <n v="14"/>
    <s v="3010 | Sci-fi Series"/>
    <s v="A highly charged post apocalyptic sci fi series that pulls no punches!"/>
    <n v="6000"/>
    <n v="6056"/>
    <x v="1"/>
    <x v="10"/>
    <s v="AUD"/>
    <n v="1405259940"/>
    <n v="1403051888"/>
    <b v="0"/>
    <n v="41"/>
    <b v="1"/>
    <s v="film &amp; video/television"/>
    <n v="101"/>
    <n v="147.71"/>
    <x v="8"/>
    <x v="35"/>
    <x v="36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7"/>
    <s v="EUR"/>
    <n v="1443384840"/>
    <n v="1441790658"/>
    <b v="0"/>
    <n v="98"/>
    <b v="1"/>
    <s v="film &amp; video/television"/>
    <n v="107"/>
    <n v="21.76"/>
    <x v="8"/>
    <x v="35"/>
    <x v="3609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00"/>
    <n v="171.84"/>
    <x v="8"/>
    <x v="35"/>
    <x v="361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3"/>
    <s v="GBP"/>
    <n v="1415126022"/>
    <n v="1412530422"/>
    <b v="0"/>
    <n v="36"/>
    <b v="1"/>
    <s v="film &amp; video/television"/>
    <n v="101"/>
    <n v="41.94"/>
    <x v="8"/>
    <x v="35"/>
    <x v="3611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06"/>
    <n v="93.26"/>
    <x v="8"/>
    <x v="35"/>
    <x v="3612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45"/>
    <n v="56.14"/>
    <x v="8"/>
    <x v="35"/>
    <x v="3613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00"/>
    <n v="80.16"/>
    <x v="8"/>
    <x v="35"/>
    <x v="3614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09"/>
    <n v="199.9"/>
    <x v="8"/>
    <x v="35"/>
    <x v="3615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17"/>
    <n v="51.25"/>
    <x v="8"/>
    <x v="35"/>
    <x v="3616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19"/>
    <n v="103.04"/>
    <x v="8"/>
    <x v="35"/>
    <x v="3617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09"/>
    <n v="66.349999999999994"/>
    <x v="8"/>
    <x v="35"/>
    <x v="361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33"/>
    <n v="57.14"/>
    <x v="8"/>
    <x v="35"/>
    <x v="3619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55"/>
    <n v="102.11"/>
    <x v="8"/>
    <x v="35"/>
    <x v="362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6"/>
    <s v="NZD"/>
    <n v="1416113833"/>
    <n v="1413518233"/>
    <b v="0"/>
    <n v="150"/>
    <b v="1"/>
    <s v="film &amp; video/television"/>
    <n v="112"/>
    <n v="148.97"/>
    <x v="8"/>
    <x v="35"/>
    <x v="3621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00"/>
    <n v="169.61"/>
    <x v="8"/>
    <x v="35"/>
    <x v="3622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3"/>
    <s v="GBP"/>
    <n v="1406045368"/>
    <n v="1403453368"/>
    <b v="0"/>
    <n v="117"/>
    <b v="1"/>
    <s v="film &amp; video/television"/>
    <n v="123"/>
    <n v="31.62"/>
    <x v="8"/>
    <x v="35"/>
    <x v="362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01"/>
    <n v="76.45"/>
    <x v="8"/>
    <x v="35"/>
    <x v="3624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00"/>
    <n v="13"/>
    <x v="8"/>
    <x v="35"/>
    <x v="3625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00"/>
    <n v="320.45"/>
    <x v="8"/>
    <x v="35"/>
    <x v="362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02"/>
    <n v="83.75"/>
    <x v="8"/>
    <x v="35"/>
    <x v="3627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30"/>
    <n v="49.88"/>
    <x v="8"/>
    <x v="35"/>
    <x v="3628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67"/>
    <n v="59.46"/>
    <x v="8"/>
    <x v="35"/>
    <x v="3629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42"/>
    <n v="193.84"/>
    <x v="8"/>
    <x v="35"/>
    <x v="363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83"/>
    <n v="159.51"/>
    <x v="8"/>
    <x v="35"/>
    <x v="3631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10"/>
    <n v="41.68"/>
    <x v="8"/>
    <x v="35"/>
    <x v="3632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3"/>
    <s v="GBP"/>
    <n v="1401058740"/>
    <n v="1398388068"/>
    <b v="0"/>
    <n v="217"/>
    <b v="1"/>
    <s v="film &amp; video/television"/>
    <n v="131"/>
    <n v="150.9"/>
    <x v="8"/>
    <x v="35"/>
    <x v="363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01"/>
    <n v="126.69"/>
    <x v="8"/>
    <x v="35"/>
    <x v="3634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00"/>
    <n v="105.26"/>
    <x v="8"/>
    <x v="35"/>
    <x v="3635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42"/>
    <n v="117.51"/>
    <x v="8"/>
    <x v="35"/>
    <x v="363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09"/>
    <n v="117.36"/>
    <x v="8"/>
    <x v="35"/>
    <x v="3637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00"/>
    <n v="133.33000000000001"/>
    <x v="8"/>
    <x v="35"/>
    <x v="3638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20"/>
    <n v="98.36"/>
    <x v="8"/>
    <x v="35"/>
    <x v="3639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10"/>
    <s v="AUD"/>
    <n v="1450220974"/>
    <n v="1447628974"/>
    <b v="0"/>
    <n v="45"/>
    <b v="1"/>
    <s v="film &amp; video/television"/>
    <n v="104"/>
    <n v="194.44"/>
    <x v="8"/>
    <x v="35"/>
    <x v="364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08"/>
    <n v="76.87"/>
    <x v="8"/>
    <x v="35"/>
    <x v="364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3"/>
    <s v="GBP"/>
    <n v="1425211200"/>
    <n v="1422534260"/>
    <b v="0"/>
    <n v="38"/>
    <b v="1"/>
    <s v="film &amp; video/television"/>
    <n v="108"/>
    <n v="56.82"/>
    <x v="8"/>
    <x v="35"/>
    <x v="3642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00"/>
    <n v="137.93"/>
    <x v="8"/>
    <x v="35"/>
    <x v="3643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3"/>
    <s v="GBP"/>
    <n v="1422637200"/>
    <n v="1419271458"/>
    <b v="0"/>
    <n v="22"/>
    <b v="1"/>
    <s v="film &amp; video/television"/>
    <n v="100"/>
    <n v="27.27"/>
    <x v="8"/>
    <x v="35"/>
    <x v="3644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28"/>
    <n v="118.34"/>
    <x v="8"/>
    <x v="35"/>
    <x v="3645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16"/>
    <n v="223.48"/>
    <x v="8"/>
    <x v="35"/>
    <x v="3646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10"/>
    <n v="28.11"/>
    <x v="8"/>
    <x v="35"/>
    <x v="364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01"/>
    <n v="194.23"/>
    <x v="8"/>
    <x v="35"/>
    <x v="3648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29"/>
    <n v="128.94999999999999"/>
    <x v="8"/>
    <x v="35"/>
    <x v="3649"/>
    <d v="2016-05-27T23:15:16"/>
  </r>
  <r>
    <n v="56"/>
    <s v="Voxwomen Cycling Show"/>
    <s v="We want to see more women's cycling on TV - and we need your help to make it happen!"/>
    <n v="8000"/>
    <n v="8581"/>
    <x v="1"/>
    <x v="3"/>
    <s v="GBP"/>
    <n v="1433779200"/>
    <n v="1432559424"/>
    <b v="0"/>
    <n v="174"/>
    <b v="1"/>
    <s v="film &amp; video/television"/>
    <n v="107"/>
    <n v="49.32"/>
    <x v="8"/>
    <x v="35"/>
    <x v="365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02"/>
    <n v="221.52"/>
    <x v="8"/>
    <x v="35"/>
    <x v="3651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03"/>
    <n v="137.21"/>
    <x v="8"/>
    <x v="35"/>
    <x v="36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00"/>
    <n v="606.82000000000005"/>
    <x v="8"/>
    <x v="35"/>
    <x v="3653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3"/>
    <s v="GBP"/>
    <n v="1395532800"/>
    <n v="1393882717"/>
    <b v="0"/>
    <n v="108"/>
    <b v="1"/>
    <s v="film &amp; video/shorts"/>
    <n v="103"/>
    <n v="43.04"/>
    <x v="8"/>
    <x v="36"/>
    <x v="3654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48"/>
    <n v="322.39"/>
    <x v="8"/>
    <x v="36"/>
    <x v="365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55"/>
    <n v="96.71"/>
    <x v="8"/>
    <x v="36"/>
    <x v="3656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14"/>
    <n v="35.47"/>
    <x v="8"/>
    <x v="36"/>
    <x v="3657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73"/>
    <n v="86.67"/>
    <x v="8"/>
    <x v="36"/>
    <x v="3658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5"/>
    <s v="CAD"/>
    <n v="1407736740"/>
    <n v="1405453354"/>
    <b v="0"/>
    <n v="57"/>
    <b v="1"/>
    <s v="film &amp; video/shorts"/>
    <n v="108"/>
    <n v="132.05000000000001"/>
    <x v="8"/>
    <x v="36"/>
    <x v="3659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19"/>
    <n v="91.23"/>
    <x v="8"/>
    <x v="36"/>
    <x v="366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16"/>
    <n v="116.25"/>
    <x v="8"/>
    <x v="36"/>
    <x v="366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3"/>
    <s v="GBP"/>
    <n v="1393162791"/>
    <n v="1390570791"/>
    <b v="0"/>
    <n v="36"/>
    <b v="1"/>
    <s v="film &amp; video/shorts"/>
    <n v="127"/>
    <n v="21.19"/>
    <x v="8"/>
    <x v="36"/>
    <x v="3662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11"/>
    <n v="62.33"/>
    <x v="8"/>
    <x v="36"/>
    <x v="3663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27"/>
    <n v="37.409999999999997"/>
    <x v="8"/>
    <x v="36"/>
    <x v="3664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24"/>
    <n v="69.72"/>
    <x v="8"/>
    <x v="36"/>
    <x v="366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08"/>
    <n v="58.17"/>
    <x v="8"/>
    <x v="36"/>
    <x v="3666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00"/>
    <n v="50"/>
    <x v="8"/>
    <x v="36"/>
    <x v="3667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8"/>
    <s v="EUR"/>
    <n v="1453376495"/>
    <n v="1450784495"/>
    <b v="0"/>
    <n v="29"/>
    <b v="1"/>
    <s v="film &amp; video/shorts"/>
    <n v="113"/>
    <n v="19.47"/>
    <x v="8"/>
    <x v="36"/>
    <x v="3668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15"/>
    <n v="85.96"/>
    <x v="8"/>
    <x v="36"/>
    <x v="3669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53"/>
    <n v="30.67"/>
    <x v="8"/>
    <x v="36"/>
    <x v="3670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93"/>
    <n v="60.38"/>
    <x v="8"/>
    <x v="36"/>
    <x v="367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8"/>
    <s v="EUR"/>
    <n v="1472751121"/>
    <n v="1471887121"/>
    <b v="0"/>
    <n v="35"/>
    <b v="1"/>
    <s v="film &amp; video/shorts"/>
    <n v="2702"/>
    <n v="38.6"/>
    <x v="8"/>
    <x v="36"/>
    <x v="367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3"/>
    <s v="GBP"/>
    <n v="1398451093"/>
    <n v="1395859093"/>
    <b v="0"/>
    <n v="41"/>
    <b v="1"/>
    <s v="film &amp; video/shorts"/>
    <n v="127"/>
    <n v="40.270000000000003"/>
    <x v="8"/>
    <x v="36"/>
    <x v="3673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07"/>
    <n v="273.83"/>
    <x v="8"/>
    <x v="36"/>
    <x v="367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98"/>
    <n v="53.04"/>
    <x v="8"/>
    <x v="36"/>
    <x v="367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00"/>
    <n v="40.01"/>
    <x v="8"/>
    <x v="36"/>
    <x v="367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3"/>
    <s v="GBP"/>
    <n v="1424604600"/>
    <n v="1423320389"/>
    <b v="0"/>
    <n v="13"/>
    <b v="1"/>
    <s v="film &amp; video/shorts"/>
    <n v="103"/>
    <n v="15.77"/>
    <x v="8"/>
    <x v="36"/>
    <x v="3677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00"/>
    <n v="71.430000000000007"/>
    <x v="8"/>
    <x v="36"/>
    <x v="3678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26"/>
    <n v="71.709999999999994"/>
    <x v="8"/>
    <x v="36"/>
    <x v="3679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8"/>
    <s v="EUR"/>
    <n v="1451226045"/>
    <n v="1444828845"/>
    <b v="0"/>
    <n v="17"/>
    <b v="1"/>
    <s v="film &amp; video/shorts"/>
    <n v="106"/>
    <n v="375.76"/>
    <x v="8"/>
    <x v="36"/>
    <x v="368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05"/>
    <n v="104.6"/>
    <x v="8"/>
    <x v="36"/>
    <x v="368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03"/>
    <n v="60"/>
    <x v="8"/>
    <x v="36"/>
    <x v="3682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15"/>
    <n v="123.29"/>
    <x v="8"/>
    <x v="36"/>
    <x v="3683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00"/>
    <n v="31.38"/>
    <x v="8"/>
    <x v="36"/>
    <x v="3684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20"/>
    <n v="78.260000000000005"/>
    <x v="8"/>
    <x v="36"/>
    <x v="3685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5"/>
    <s v="CAD"/>
    <n v="1485936000"/>
    <n v="1481949983"/>
    <b v="0"/>
    <n v="43"/>
    <b v="1"/>
    <s v="film &amp; video/shorts"/>
    <n v="105"/>
    <n v="122.33"/>
    <x v="8"/>
    <x v="36"/>
    <x v="3686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11"/>
    <n v="73.73"/>
    <x v="8"/>
    <x v="36"/>
    <x v="368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3"/>
    <s v="GBP"/>
    <n v="1396890822"/>
    <n v="1395162822"/>
    <b v="0"/>
    <n v="12"/>
    <b v="1"/>
    <s v="film &amp; video/shorts"/>
    <n v="104"/>
    <n v="21.67"/>
    <x v="8"/>
    <x v="36"/>
    <x v="3688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31"/>
    <n v="21.9"/>
    <x v="8"/>
    <x v="36"/>
    <x v="3689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15"/>
    <n v="50.59"/>
    <x v="8"/>
    <x v="36"/>
    <x v="369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06"/>
    <n v="53.13"/>
    <x v="8"/>
    <x v="36"/>
    <x v="369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06"/>
    <n v="56.67"/>
    <x v="8"/>
    <x v="36"/>
    <x v="3692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06"/>
    <n v="40.78"/>
    <x v="8"/>
    <x v="36"/>
    <x v="3693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00"/>
    <n v="192.31"/>
    <x v="8"/>
    <x v="36"/>
    <x v="369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00"/>
    <n v="100"/>
    <x v="8"/>
    <x v="36"/>
    <x v="3695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28"/>
    <n v="117.92"/>
    <x v="8"/>
    <x v="36"/>
    <x v="3696"/>
    <d v="2010-12-23T03:08:53"/>
  </r>
  <r>
    <n v="103"/>
    <s v="I'M TWENTY SOMETHING"/>
    <s v="Three friends in their twenties are trying to do the impossible - have fun on a casual Friday night."/>
    <n v="1300"/>
    <n v="1367"/>
    <x v="1"/>
    <x v="3"/>
    <s v="GBP"/>
    <n v="1394220030"/>
    <n v="1392232830"/>
    <b v="0"/>
    <n v="49"/>
    <b v="1"/>
    <s v="film &amp; video/shorts"/>
    <n v="105"/>
    <n v="27.9"/>
    <x v="8"/>
    <x v="36"/>
    <x v="3697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20"/>
    <n v="60"/>
    <x v="8"/>
    <x v="36"/>
    <x v="3698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07"/>
    <n v="39.380000000000003"/>
    <x v="8"/>
    <x v="36"/>
    <x v="3699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01"/>
    <n v="186.11"/>
    <x v="8"/>
    <x v="36"/>
    <x v="3700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02"/>
    <n v="111.38"/>
    <x v="8"/>
    <x v="36"/>
    <x v="3701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47"/>
    <n v="78.72"/>
    <x v="8"/>
    <x v="36"/>
    <x v="3702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20"/>
    <n v="46.7"/>
    <x v="8"/>
    <x v="36"/>
    <x v="3703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31"/>
    <n v="65.38"/>
    <x v="8"/>
    <x v="36"/>
    <x v="370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10"/>
    <s v="AUD"/>
    <n v="1433059187"/>
    <n v="1430467187"/>
    <b v="0"/>
    <n v="53"/>
    <b v="1"/>
    <s v="film &amp; video/shorts"/>
    <n v="155"/>
    <n v="102.08"/>
    <x v="8"/>
    <x v="36"/>
    <x v="370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04"/>
    <n v="64.2"/>
    <x v="8"/>
    <x v="36"/>
    <x v="3706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41"/>
    <n v="90.38"/>
    <x v="8"/>
    <x v="36"/>
    <x v="3707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03"/>
    <n v="88.57"/>
    <x v="8"/>
    <x v="36"/>
    <x v="3708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40"/>
    <n v="28.73"/>
    <x v="8"/>
    <x v="36"/>
    <x v="3709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14"/>
    <n v="69.790000000000006"/>
    <x v="8"/>
    <x v="36"/>
    <x v="3710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00"/>
    <n v="167.49"/>
    <x v="8"/>
    <x v="36"/>
    <x v="3711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13"/>
    <n v="144.91"/>
    <x v="8"/>
    <x v="36"/>
    <x v="3712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05"/>
    <n v="91.84"/>
    <x v="8"/>
    <x v="36"/>
    <x v="371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s v="film &amp; video/science fiction"/>
    <n v="0"/>
    <n v="10"/>
    <x v="8"/>
    <x v="37"/>
    <x v="3714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s v="film &amp; video/science fiction"/>
    <n v="0"/>
    <n v="1"/>
    <x v="8"/>
    <x v="37"/>
    <x v="3715"/>
    <d v="2015-04-18T10:16:00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s v="film &amp; video/science fiction"/>
    <n v="0"/>
    <n v="0"/>
    <x v="8"/>
    <x v="37"/>
    <x v="3716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s v="film &amp; video/science fiction"/>
    <n v="0"/>
    <n v="25.17"/>
    <x v="8"/>
    <x v="37"/>
    <x v="3717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s v="film &amp; video/science fiction"/>
    <n v="0"/>
    <n v="0"/>
    <x v="8"/>
    <x v="37"/>
    <x v="3718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7"/>
    <x v="8"/>
    <x v="37"/>
    <x v="3719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s v="film &amp; video/science fiction"/>
    <n v="6"/>
    <n v="106.69"/>
    <x v="8"/>
    <x v="37"/>
    <x v="37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s v="film &amp; video/science fiction"/>
    <n v="2"/>
    <n v="47.5"/>
    <x v="8"/>
    <x v="37"/>
    <x v="3721"/>
    <d v="2015-04-03T13:59:01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s v="film &amp; video/science fiction"/>
    <n v="2"/>
    <n v="311.17"/>
    <x v="8"/>
    <x v="37"/>
    <x v="372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s v="film &amp; video/science fiction"/>
    <n v="0"/>
    <n v="0"/>
    <x v="8"/>
    <x v="37"/>
    <x v="372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x v="3"/>
    <s v="GBP"/>
    <n v="1402949760"/>
    <n v="1400536692"/>
    <b v="0"/>
    <n v="0"/>
    <b v="0"/>
    <s v="film &amp; video/science fiction"/>
    <n v="0"/>
    <n v="0"/>
    <x v="8"/>
    <x v="37"/>
    <x v="3724"/>
    <d v="2014-06-16T20:16:00"/>
  </r>
  <r>
    <n v="131"/>
    <s v="I (Canceled)"/>
    <s v="I"/>
    <n v="1200"/>
    <n v="0"/>
    <x v="3"/>
    <x v="1"/>
    <s v="USD"/>
    <n v="1467763200"/>
    <n v="1466453161"/>
    <b v="0"/>
    <n v="0"/>
    <b v="0"/>
    <s v="film &amp; video/science fiction"/>
    <n v="0"/>
    <n v="0"/>
    <x v="8"/>
    <x v="37"/>
    <x v="3725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s v="film &amp; video/science fiction"/>
    <n v="10"/>
    <n v="94.51"/>
    <x v="8"/>
    <x v="37"/>
    <x v="3726"/>
    <d v="2014-11-07T20:30:0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s v="film &amp; video/science fiction"/>
    <n v="0"/>
    <n v="0"/>
    <x v="8"/>
    <x v="37"/>
    <x v="3727"/>
    <d v="2016-05-31T17:31:00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s v="film &amp; video/science fiction"/>
    <n v="0"/>
    <n v="0"/>
    <x v="8"/>
    <x v="37"/>
    <x v="372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s v="film &amp; video/science fiction"/>
    <n v="13"/>
    <n v="80.599999999999994"/>
    <x v="8"/>
    <x v="37"/>
    <x v="37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s v="film &amp; video/science fiction"/>
    <n v="0"/>
    <n v="0"/>
    <x v="8"/>
    <x v="37"/>
    <x v="373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8"/>
    <s v="DKK"/>
    <n v="1444657593"/>
    <n v="1440337593"/>
    <b v="0"/>
    <n v="0"/>
    <b v="0"/>
    <s v="film &amp; video/science fiction"/>
    <n v="0"/>
    <n v="0"/>
    <x v="8"/>
    <x v="37"/>
    <x v="3731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s v="film &amp; video/science fiction"/>
    <n v="3"/>
    <n v="81.239999999999995"/>
    <x v="8"/>
    <x v="37"/>
    <x v="3732"/>
    <d v="2015-08-01T04:59:00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s v="film &amp; video/science fiction"/>
    <n v="100"/>
    <n v="500"/>
    <x v="8"/>
    <x v="37"/>
    <x v="373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s v="film &amp; video/science fiction"/>
    <n v="0"/>
    <n v="0"/>
    <x v="8"/>
    <x v="37"/>
    <x v="3734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s v="film &amp; video/science fiction"/>
    <n v="11"/>
    <n v="46.18"/>
    <x v="8"/>
    <x v="37"/>
    <x v="3735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s v="film &amp; video/science fiction"/>
    <n v="0"/>
    <n v="10"/>
    <x v="8"/>
    <x v="37"/>
    <x v="37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10"/>
    <s v="AUD"/>
    <n v="1472882100"/>
    <n v="1467941542"/>
    <b v="0"/>
    <n v="0"/>
    <b v="0"/>
    <s v="film &amp; video/science fiction"/>
    <n v="0"/>
    <n v="0"/>
    <x v="8"/>
    <x v="37"/>
    <x v="3737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8"/>
    <x v="37"/>
    <x v="373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s v="film &amp; video/science fiction"/>
    <n v="8"/>
    <n v="37.56"/>
    <x v="8"/>
    <x v="37"/>
    <x v="3739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s v="film &amp; video/science fiction"/>
    <n v="1"/>
    <n v="38.33"/>
    <x v="8"/>
    <x v="37"/>
    <x v="3740"/>
    <d v="2017-01-18T00:23:18"/>
  </r>
  <r>
    <n v="147"/>
    <s v="Consumed (Static Air) (Canceled)"/>
    <s v="Film makers catch live footage beyond their wildest dreams."/>
    <n v="7000"/>
    <n v="0"/>
    <x v="3"/>
    <x v="3"/>
    <s v="GBP"/>
    <n v="1420741080"/>
    <n v="1417026340"/>
    <b v="0"/>
    <n v="0"/>
    <b v="0"/>
    <s v="film &amp; video/science fiction"/>
    <n v="0"/>
    <n v="0"/>
    <x v="8"/>
    <x v="37"/>
    <x v="3741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s v="film &amp; video/science fiction"/>
    <n v="0"/>
    <n v="20"/>
    <x v="8"/>
    <x v="37"/>
    <x v="374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s v="film &amp; video/science fiction"/>
    <n v="1"/>
    <n v="15.33"/>
    <x v="8"/>
    <x v="37"/>
    <x v="374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s v="film &amp; video/science fiction"/>
    <n v="23"/>
    <n v="449.43"/>
    <x v="8"/>
    <x v="37"/>
    <x v="3744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10"/>
    <s v="AUD"/>
    <n v="1434633191"/>
    <n v="1429449191"/>
    <b v="0"/>
    <n v="5"/>
    <b v="0"/>
    <s v="film &amp; video/science fiction"/>
    <n v="0"/>
    <n v="28"/>
    <x v="8"/>
    <x v="37"/>
    <x v="3745"/>
    <d v="2015-06-18T13:13:11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s v="film &amp; video/science fiction"/>
    <n v="0"/>
    <n v="15"/>
    <x v="8"/>
    <x v="37"/>
    <x v="3746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s v="film &amp; video/science fiction"/>
    <n v="1"/>
    <n v="35.9"/>
    <x v="8"/>
    <x v="37"/>
    <x v="3747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s v="film &amp; video/science fiction"/>
    <n v="3"/>
    <n v="13.33"/>
    <x v="8"/>
    <x v="37"/>
    <x v="3748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s v="film &amp; video/science fiction"/>
    <n v="0"/>
    <n v="20.25"/>
    <x v="8"/>
    <x v="37"/>
    <x v="3749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8"/>
    <x v="37"/>
    <x v="375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s v="film &amp; video/science fiction"/>
    <n v="0"/>
    <n v="4"/>
    <x v="8"/>
    <x v="37"/>
    <x v="375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s v="film &amp; video/science fiction"/>
    <n v="0"/>
    <n v="0"/>
    <x v="8"/>
    <x v="37"/>
    <x v="375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s v="film &amp; video/science fiction"/>
    <n v="0"/>
    <n v="10"/>
    <x v="8"/>
    <x v="37"/>
    <x v="3753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s v="film &amp; video/drama"/>
    <n v="0"/>
    <n v="0"/>
    <x v="8"/>
    <x v="38"/>
    <x v="3754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s v="film &amp; video/drama"/>
    <n v="0"/>
    <n v="5"/>
    <x v="8"/>
    <x v="38"/>
    <x v="37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s v="film &amp; video/drama"/>
    <n v="16"/>
    <n v="43.5"/>
    <x v="8"/>
    <x v="38"/>
    <x v="375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s v="film &amp; video/drama"/>
    <n v="0"/>
    <n v="0"/>
    <x v="8"/>
    <x v="38"/>
    <x v="3757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s v="film &amp; video/drama"/>
    <n v="1"/>
    <n v="91.43"/>
    <x v="8"/>
    <x v="38"/>
    <x v="3758"/>
    <d v="2014-09-19T18:18:21"/>
  </r>
  <r>
    <n v="165"/>
    <s v="NET"/>
    <s v="A teacher. A boy. The beach and a heatwave that drove them all insane."/>
    <n v="17000"/>
    <n v="0"/>
    <x v="2"/>
    <x v="3"/>
    <s v="GBP"/>
    <n v="1452613724"/>
    <n v="1450021724"/>
    <b v="0"/>
    <n v="0"/>
    <b v="0"/>
    <s v="film &amp; video/drama"/>
    <n v="0"/>
    <n v="0"/>
    <x v="8"/>
    <x v="38"/>
    <x v="3759"/>
    <d v="2016-01-12T15:48:44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s v="film &amp; video/drama"/>
    <n v="60"/>
    <n v="3000"/>
    <x v="8"/>
    <x v="38"/>
    <x v="3760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s v="film &amp; video/drama"/>
    <n v="0"/>
    <n v="5.5"/>
    <x v="8"/>
    <x v="38"/>
    <x v="3761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s v="film &amp; video/drama"/>
    <n v="4"/>
    <n v="108.33"/>
    <x v="8"/>
    <x v="38"/>
    <x v="376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P"/>
    <n v="1413634059"/>
    <n v="1411042059"/>
    <b v="0"/>
    <n v="10"/>
    <b v="0"/>
    <s v="film &amp; video/drama"/>
    <n v="22"/>
    <n v="56"/>
    <x v="8"/>
    <x v="38"/>
    <x v="376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s v="film &amp; video/drama"/>
    <n v="3"/>
    <n v="32.5"/>
    <x v="8"/>
    <x v="38"/>
    <x v="3764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s v="film &amp; video/drama"/>
    <n v="0"/>
    <n v="1"/>
    <x v="8"/>
    <x v="38"/>
    <x v="3765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s v="film &amp; video/drama"/>
    <n v="0"/>
    <n v="0"/>
    <x v="8"/>
    <x v="38"/>
    <x v="3766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3"/>
    <s v="GBP"/>
    <n v="1425131108"/>
    <n v="1422539108"/>
    <b v="0"/>
    <n v="0"/>
    <b v="0"/>
    <s v="film &amp; video/drama"/>
    <n v="0"/>
    <n v="0"/>
    <x v="8"/>
    <x v="38"/>
    <x v="376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s v="film &amp; video/drama"/>
    <n v="0"/>
    <n v="0"/>
    <x v="8"/>
    <x v="38"/>
    <x v="3768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P"/>
    <n v="1409337611"/>
    <n v="1407177611"/>
    <b v="0"/>
    <n v="26"/>
    <b v="0"/>
    <s v="film &amp; video/drama"/>
    <n v="6"/>
    <n v="49.88"/>
    <x v="8"/>
    <x v="38"/>
    <x v="3769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s v="film &amp; video/drama"/>
    <n v="0"/>
    <n v="0"/>
    <x v="8"/>
    <x v="38"/>
    <x v="3770"/>
    <d v="2015-08-05T19:46:39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s v="film &amp; video/drama"/>
    <n v="40"/>
    <n v="25.71"/>
    <x v="8"/>
    <x v="38"/>
    <x v="3771"/>
    <d v="2015-03-24T00:08:46"/>
  </r>
  <r>
    <n v="178"/>
    <s v="El viaje de LucÃ­a"/>
    <s v="El viaje de LucÃ­a es un largometraje de ficciÃ³n con temÃ¡tica sobre el cÃ¡ncer infantil."/>
    <n v="500000"/>
    <n v="0"/>
    <x v="2"/>
    <x v="7"/>
    <s v="EUR"/>
    <n v="1448582145"/>
    <n v="1445986545"/>
    <b v="0"/>
    <n v="0"/>
    <b v="0"/>
    <s v="film &amp; video/drama"/>
    <n v="0"/>
    <n v="0"/>
    <x v="8"/>
    <x v="38"/>
    <x v="3772"/>
    <d v="2015-11-26T23:55:45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s v="film &amp; video/drama"/>
    <n v="20"/>
    <n v="100"/>
    <x v="8"/>
    <x v="38"/>
    <x v="377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3"/>
    <s v="GBP"/>
    <n v="1428951600"/>
    <n v="1425512843"/>
    <b v="0"/>
    <n v="13"/>
    <b v="0"/>
    <s v="film &amp; video/drama"/>
    <n v="33"/>
    <n v="30.85"/>
    <x v="8"/>
    <x v="38"/>
    <x v="3774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3"/>
    <s v="GBP"/>
    <n v="1434995295"/>
    <n v="1432403295"/>
    <b v="0"/>
    <n v="4"/>
    <b v="0"/>
    <s v="film &amp; video/drama"/>
    <n v="21"/>
    <n v="180.5"/>
    <x v="8"/>
    <x v="38"/>
    <x v="377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s v="film &amp; video/drama"/>
    <n v="0"/>
    <n v="0"/>
    <x v="8"/>
    <x v="38"/>
    <x v="3776"/>
    <d v="2017-01-07T00:17:12"/>
  </r>
  <r>
    <n v="183"/>
    <s v="Three Little Words"/>
    <s v="Don't kill me until I meet my Dad"/>
    <n v="12500"/>
    <n v="4482"/>
    <x v="2"/>
    <x v="3"/>
    <s v="GBP"/>
    <n v="1417033610"/>
    <n v="1414438010"/>
    <b v="0"/>
    <n v="12"/>
    <b v="0"/>
    <s v="film &amp; video/drama"/>
    <n v="36"/>
    <n v="373.5"/>
    <x v="8"/>
    <x v="38"/>
    <x v="377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8"/>
    <x v="38"/>
    <x v="3778"/>
    <d v="2014-09-01T03:59:00"/>
  </r>
  <r>
    <n v="185"/>
    <s v="BLANK Short Movie"/>
    <s v="Love has no boundaries!"/>
    <n v="40000"/>
    <n v="2200"/>
    <x v="2"/>
    <x v="13"/>
    <s v="NOK"/>
    <n v="1471557139"/>
    <n v="1468965139"/>
    <b v="0"/>
    <n v="10"/>
    <b v="0"/>
    <s v="film &amp; video/drama"/>
    <n v="6"/>
    <n v="220"/>
    <x v="8"/>
    <x v="38"/>
    <x v="377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s v="film &amp; video/drama"/>
    <n v="0"/>
    <n v="0"/>
    <x v="8"/>
    <x v="38"/>
    <x v="378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s v="film &amp; video/drama"/>
    <n v="16"/>
    <n v="160"/>
    <x v="8"/>
    <x v="38"/>
    <x v="3781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s v="film &amp; video/drama"/>
    <n v="0"/>
    <n v="0"/>
    <x v="8"/>
    <x v="38"/>
    <x v="378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s v="film &amp; video/drama"/>
    <n v="0"/>
    <n v="69"/>
    <x v="8"/>
    <x v="38"/>
    <x v="3783"/>
    <d v="2016-09-03T16:34:37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s v="film &amp; video/drama"/>
    <n v="0"/>
    <n v="50"/>
    <x v="8"/>
    <x v="38"/>
    <x v="3784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10"/>
    <s v="AUD"/>
    <n v="1443782138"/>
    <n v="1440326138"/>
    <b v="0"/>
    <n v="3"/>
    <b v="0"/>
    <s v="film &amp; video/drama"/>
    <n v="5"/>
    <n v="83.33"/>
    <x v="8"/>
    <x v="38"/>
    <x v="3785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s v="film &amp; video/drama"/>
    <n v="0"/>
    <n v="5.67"/>
    <x v="8"/>
    <x v="38"/>
    <x v="3786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P"/>
    <n v="1417217166"/>
    <n v="1412029566"/>
    <b v="0"/>
    <n v="0"/>
    <b v="0"/>
    <s v="film &amp; video/drama"/>
    <n v="0"/>
    <n v="0"/>
    <x v="8"/>
    <x v="38"/>
    <x v="3787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3"/>
    <s v="GBP"/>
    <n v="1457308531"/>
    <n v="1452124531"/>
    <b v="0"/>
    <n v="3"/>
    <b v="0"/>
    <s v="film &amp; video/drama"/>
    <n v="0"/>
    <n v="1"/>
    <x v="8"/>
    <x v="38"/>
    <x v="3788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s v="film &amp; video/drama"/>
    <n v="0"/>
    <n v="0"/>
    <x v="8"/>
    <x v="38"/>
    <x v="3789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3"/>
    <s v="GBP"/>
    <n v="1444510800"/>
    <n v="1442062898"/>
    <b v="0"/>
    <n v="19"/>
    <b v="0"/>
    <s v="film &amp; video/drama"/>
    <n v="42"/>
    <n v="77.11"/>
    <x v="8"/>
    <x v="38"/>
    <x v="379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3"/>
    <s v="GBP"/>
    <n v="1487365200"/>
    <n v="1483734100"/>
    <b v="0"/>
    <n v="8"/>
    <b v="0"/>
    <s v="film &amp; video/drama"/>
    <n v="10"/>
    <n v="32.75"/>
    <x v="8"/>
    <x v="38"/>
    <x v="379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s v="film &amp; video/drama"/>
    <n v="1"/>
    <n v="46.5"/>
    <x v="8"/>
    <x v="38"/>
    <x v="379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s v="film &amp; video/drama"/>
    <n v="0"/>
    <n v="0"/>
    <x v="8"/>
    <x v="38"/>
    <x v="3793"/>
    <d v="2016-09-01T02:58:22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s v="film &amp; video/drama"/>
    <n v="26"/>
    <n v="87.31"/>
    <x v="8"/>
    <x v="38"/>
    <x v="379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s v="film &amp; video/drama"/>
    <n v="58"/>
    <n v="54.29"/>
    <x v="8"/>
    <x v="38"/>
    <x v="3795"/>
    <d v="2015-02-08T19:38:49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s v="film &amp; video/drama"/>
    <n v="0"/>
    <n v="0"/>
    <x v="8"/>
    <x v="38"/>
    <x v="3796"/>
    <d v="2015-10-08T20:59:00"/>
  </r>
  <r>
    <n v="203"/>
    <s v="TheM"/>
    <s v="We are aiming to make a Web Series based on Youth Culture and the misrepresentation of socially stereotyped people."/>
    <n v="2500"/>
    <n v="746"/>
    <x v="2"/>
    <x v="3"/>
    <s v="GBP"/>
    <n v="1422562864"/>
    <n v="1417378864"/>
    <b v="0"/>
    <n v="8"/>
    <b v="0"/>
    <s v="film &amp; video/drama"/>
    <n v="30"/>
    <n v="93.25"/>
    <x v="8"/>
    <x v="38"/>
    <x v="3797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10"/>
    <s v="AUD"/>
    <n v="1470319203"/>
    <n v="1467727203"/>
    <b v="0"/>
    <n v="1293"/>
    <b v="0"/>
    <s v="film &amp; video/drama"/>
    <n v="51"/>
    <n v="117.68"/>
    <x v="8"/>
    <x v="38"/>
    <x v="3798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s v="film &amp; video/drama"/>
    <n v="16"/>
    <n v="76.47"/>
    <x v="8"/>
    <x v="38"/>
    <x v="3799"/>
    <d v="2015-10-06T15:10:22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s v="film &amp; video/drama"/>
    <n v="0"/>
    <n v="0"/>
    <x v="8"/>
    <x v="38"/>
    <x v="3800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8"/>
    <x v="38"/>
    <x v="380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10"/>
    <s v="AUD"/>
    <n v="1418719967"/>
    <n v="1416127967"/>
    <b v="0"/>
    <n v="0"/>
    <b v="0"/>
    <s v="film &amp; video/drama"/>
    <n v="0"/>
    <n v="0"/>
    <x v="8"/>
    <x v="38"/>
    <x v="380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s v="film &amp; video/drama"/>
    <n v="0"/>
    <n v="0"/>
    <x v="8"/>
    <x v="38"/>
    <x v="380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s v="film &amp; video/drama"/>
    <n v="25"/>
    <n v="91.82"/>
    <x v="8"/>
    <x v="38"/>
    <x v="3804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s v="film &amp; video/drama"/>
    <n v="45"/>
    <n v="185.83"/>
    <x v="8"/>
    <x v="38"/>
    <x v="3805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s v="film &amp; video/drama"/>
    <n v="0"/>
    <n v="1"/>
    <x v="8"/>
    <x v="38"/>
    <x v="3806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s v="film &amp; video/drama"/>
    <n v="0"/>
    <n v="20"/>
    <x v="8"/>
    <x v="38"/>
    <x v="380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s v="film &amp; video/drama"/>
    <n v="0"/>
    <n v="1"/>
    <x v="8"/>
    <x v="38"/>
    <x v="3808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3"/>
    <s v="GBP"/>
    <n v="1455753540"/>
    <n v="1452058282"/>
    <b v="0"/>
    <n v="1"/>
    <b v="0"/>
    <s v="film &amp; video/drama"/>
    <n v="0"/>
    <n v="10"/>
    <x v="8"/>
    <x v="38"/>
    <x v="3809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s v="film &amp; video/drama"/>
    <n v="56"/>
    <n v="331.54"/>
    <x v="8"/>
    <x v="38"/>
    <x v="3810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8"/>
    <x v="38"/>
    <x v="3811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s v="film &amp; video/drama"/>
    <n v="2"/>
    <n v="100"/>
    <x v="8"/>
    <x v="38"/>
    <x v="3812"/>
    <d v="2015-05-15T15:04:49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s v="film &amp; video/drama"/>
    <n v="18"/>
    <n v="115.99"/>
    <x v="8"/>
    <x v="38"/>
    <x v="381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s v="film &amp; video/drama"/>
    <n v="1"/>
    <n v="120"/>
    <x v="8"/>
    <x v="38"/>
    <x v="3814"/>
    <d v="2015-08-20T20:06:00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s v="film &amp; video/drama"/>
    <n v="0"/>
    <n v="0"/>
    <x v="8"/>
    <x v="38"/>
    <x v="3815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s v="film &amp; video/drama"/>
    <n v="13"/>
    <n v="65"/>
    <x v="8"/>
    <x v="38"/>
    <x v="3816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s v="film &amp; video/drama"/>
    <n v="0"/>
    <n v="0"/>
    <x v="8"/>
    <x v="38"/>
    <x v="3817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10"/>
    <s v="AUD"/>
    <n v="1436506726"/>
    <n v="1431322726"/>
    <b v="0"/>
    <n v="0"/>
    <b v="0"/>
    <s v="film &amp; video/drama"/>
    <n v="0"/>
    <n v="0"/>
    <x v="8"/>
    <x v="38"/>
    <x v="3818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s v="film &amp; video/drama"/>
    <n v="0"/>
    <n v="0"/>
    <x v="8"/>
    <x v="38"/>
    <x v="3819"/>
    <d v="2016-04-08T22:04:14"/>
  </r>
  <r>
    <n v="226"/>
    <s v="MAGGIE Film"/>
    <s v="A TRUE STORY OF DOMESTIC VILOLENCE THAT SEEKS TO OFFER THE VIEWER OUTLEST OF SUPPORT."/>
    <n v="29000"/>
    <n v="250"/>
    <x v="2"/>
    <x v="3"/>
    <s v="GBP"/>
    <n v="1433064540"/>
    <n v="1428854344"/>
    <b v="0"/>
    <n v="2"/>
    <b v="0"/>
    <s v="film &amp; video/drama"/>
    <n v="1"/>
    <n v="125"/>
    <x v="8"/>
    <x v="38"/>
    <x v="382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s v="film &amp; video/drama"/>
    <n v="0"/>
    <n v="0"/>
    <x v="8"/>
    <x v="38"/>
    <x v="3821"/>
    <d v="2015-07-09T21:27:21"/>
  </r>
  <r>
    <n v="228"/>
    <s v="Facets of a Geek life"/>
    <s v="I am making a film from one one of my books called facets of a Geek life."/>
    <n v="8000"/>
    <n v="0"/>
    <x v="2"/>
    <x v="3"/>
    <s v="GBP"/>
    <n v="1433176105"/>
    <n v="1427992105"/>
    <b v="0"/>
    <n v="0"/>
    <b v="0"/>
    <s v="film &amp; video/drama"/>
    <n v="0"/>
    <n v="0"/>
    <x v="8"/>
    <x v="38"/>
    <x v="38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8"/>
    <x v="38"/>
    <x v="382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s v="film &amp; video/drama"/>
    <n v="0"/>
    <n v="30"/>
    <x v="8"/>
    <x v="38"/>
    <x v="3824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s v="film &amp; video/drama"/>
    <n v="0"/>
    <n v="0"/>
    <x v="8"/>
    <x v="38"/>
    <x v="3825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3"/>
    <s v="GBP"/>
    <n v="1425066546"/>
    <n v="1422474546"/>
    <b v="0"/>
    <n v="7"/>
    <b v="0"/>
    <s v="film &amp; video/drama"/>
    <n v="3"/>
    <n v="15.71"/>
    <x v="8"/>
    <x v="38"/>
    <x v="382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s v="film &amp; video/drama"/>
    <n v="0"/>
    <n v="0"/>
    <x v="8"/>
    <x v="38"/>
    <x v="3827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s v="film &amp; video/drama"/>
    <n v="40"/>
    <n v="80.2"/>
    <x v="8"/>
    <x v="38"/>
    <x v="3828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s v="film &amp; video/drama"/>
    <n v="0"/>
    <n v="0"/>
    <x v="8"/>
    <x v="38"/>
    <x v="3829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s v="film &amp; video/drama"/>
    <n v="0"/>
    <n v="0"/>
    <x v="8"/>
    <x v="38"/>
    <x v="3830"/>
    <d v="2016-01-05T00:00:00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s v="film &amp; video/drama"/>
    <n v="0"/>
    <n v="50"/>
    <x v="8"/>
    <x v="38"/>
    <x v="383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s v="film &amp; video/drama"/>
    <n v="0"/>
    <n v="0"/>
    <x v="8"/>
    <x v="38"/>
    <x v="383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10"/>
    <s v="AUD"/>
    <n v="1446984000"/>
    <n v="1445308730"/>
    <b v="0"/>
    <n v="5"/>
    <b v="0"/>
    <s v="film &amp; video/drama"/>
    <n v="25"/>
    <n v="50"/>
    <x v="8"/>
    <x v="38"/>
    <x v="383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08"/>
    <n v="117.85"/>
    <x v="8"/>
    <x v="39"/>
    <x v="383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13"/>
    <n v="109.04"/>
    <x v="8"/>
    <x v="39"/>
    <x v="3835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13"/>
    <n v="73.02"/>
    <x v="8"/>
    <x v="39"/>
    <x v="383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03"/>
    <n v="78.2"/>
    <x v="8"/>
    <x v="39"/>
    <x v="3837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14"/>
    <n v="47.4"/>
    <x v="8"/>
    <x v="39"/>
    <x v="3838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04"/>
    <n v="54.02"/>
    <x v="8"/>
    <x v="39"/>
    <x v="383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05"/>
    <n v="68.489999999999995"/>
    <x v="8"/>
    <x v="39"/>
    <x v="384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34"/>
    <n v="108.15"/>
    <x v="8"/>
    <x v="39"/>
    <x v="3841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01"/>
    <n v="589.95000000000005"/>
    <x v="8"/>
    <x v="39"/>
    <x v="384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13"/>
    <n v="48.05"/>
    <x v="8"/>
    <x v="39"/>
    <x v="3843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06"/>
    <n v="72.48"/>
    <x v="8"/>
    <x v="39"/>
    <x v="384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26"/>
    <n v="57.08"/>
    <x v="8"/>
    <x v="39"/>
    <x v="384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85"/>
    <n v="85.44"/>
    <x v="8"/>
    <x v="39"/>
    <x v="3846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01"/>
    <n v="215.86"/>
    <x v="8"/>
    <x v="39"/>
    <x v="3847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17"/>
    <n v="89.39"/>
    <x v="8"/>
    <x v="39"/>
    <x v="3848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07"/>
    <n v="45.42"/>
    <x v="8"/>
    <x v="39"/>
    <x v="3849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39"/>
    <n v="65.760000000000005"/>
    <x v="8"/>
    <x v="39"/>
    <x v="3850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07"/>
    <n v="66.7"/>
    <x v="8"/>
    <x v="39"/>
    <x v="3851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91"/>
    <n v="83.35"/>
    <x v="8"/>
    <x v="39"/>
    <x v="385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32"/>
    <n v="105.05"/>
    <x v="8"/>
    <x v="39"/>
    <x v="3853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06"/>
    <n v="120.91"/>
    <x v="8"/>
    <x v="39"/>
    <x v="3854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07"/>
    <n v="97.64"/>
    <x v="8"/>
    <x v="39"/>
    <x v="3855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40"/>
    <n v="41.38"/>
    <x v="8"/>
    <x v="39"/>
    <x v="385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18"/>
    <n v="30.65"/>
    <x v="8"/>
    <x v="39"/>
    <x v="3857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18"/>
    <n v="64.95"/>
    <x v="8"/>
    <x v="39"/>
    <x v="3858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11"/>
    <n v="95.78"/>
    <x v="8"/>
    <x v="39"/>
    <x v="385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46"/>
    <n v="40.42"/>
    <x v="8"/>
    <x v="39"/>
    <x v="38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3"/>
    <s v="GBP"/>
    <n v="1403693499"/>
    <n v="1401101499"/>
    <b v="1"/>
    <n v="165"/>
    <b v="1"/>
    <s v="film &amp; video/documentary"/>
    <n v="132"/>
    <n v="78.58"/>
    <x v="8"/>
    <x v="39"/>
    <x v="3861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11"/>
    <n v="50.18"/>
    <x v="8"/>
    <x v="39"/>
    <x v="386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10"/>
    <s v="AUD"/>
    <n v="1487738622"/>
    <n v="1485146622"/>
    <b v="1"/>
    <n v="1596"/>
    <b v="1"/>
    <s v="film &amp; video/documentary"/>
    <n v="147"/>
    <n v="92.25"/>
    <x v="8"/>
    <x v="39"/>
    <x v="3863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53"/>
    <n v="57.54"/>
    <x v="8"/>
    <x v="39"/>
    <x v="386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05"/>
    <n v="109.42"/>
    <x v="8"/>
    <x v="39"/>
    <x v="3865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77"/>
    <n v="81.89"/>
    <x v="8"/>
    <x v="39"/>
    <x v="3866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08"/>
    <n v="45.67"/>
    <x v="8"/>
    <x v="39"/>
    <x v="3867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56"/>
    <n v="55.22"/>
    <x v="8"/>
    <x v="39"/>
    <x v="3868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08"/>
    <n v="65.3"/>
    <x v="8"/>
    <x v="39"/>
    <x v="38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48"/>
    <n v="95.23"/>
    <x v="8"/>
    <x v="39"/>
    <x v="3870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10"/>
    <n v="75.44"/>
    <x v="8"/>
    <x v="39"/>
    <x v="3871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50"/>
    <n v="97.82"/>
    <x v="8"/>
    <x v="39"/>
    <x v="387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57"/>
    <n v="87.69"/>
    <x v="8"/>
    <x v="39"/>
    <x v="3873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56"/>
    <n v="54.75"/>
    <x v="8"/>
    <x v="39"/>
    <x v="387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21"/>
    <n v="83.95"/>
    <x v="8"/>
    <x v="39"/>
    <x v="387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01"/>
    <n v="254.39"/>
    <x v="8"/>
    <x v="39"/>
    <x v="3876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14"/>
    <n v="101.83"/>
    <x v="8"/>
    <x v="39"/>
    <x v="3877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05"/>
    <n v="55.07"/>
    <x v="8"/>
    <x v="39"/>
    <x v="3878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29"/>
    <n v="56.9"/>
    <x v="8"/>
    <x v="39"/>
    <x v="387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09"/>
    <n v="121.28"/>
    <x v="8"/>
    <x v="39"/>
    <x v="3880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76"/>
    <n v="91.19"/>
    <x v="8"/>
    <x v="39"/>
    <x v="388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03"/>
    <n v="115.45"/>
    <x v="8"/>
    <x v="39"/>
    <x v="388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3"/>
    <s v="GBP"/>
    <n v="1383389834"/>
    <n v="1380797834"/>
    <b v="1"/>
    <n v="232"/>
    <b v="1"/>
    <s v="film &amp; video/documentary"/>
    <n v="105"/>
    <n v="67.77"/>
    <x v="8"/>
    <x v="39"/>
    <x v="3883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07"/>
    <n v="28.58"/>
    <x v="8"/>
    <x v="39"/>
    <x v="388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20"/>
    <n v="46.88"/>
    <x v="8"/>
    <x v="39"/>
    <x v="3885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02"/>
    <n v="154.41999999999999"/>
    <x v="8"/>
    <x v="39"/>
    <x v="388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01"/>
    <n v="201.22"/>
    <x v="8"/>
    <x v="39"/>
    <x v="388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00"/>
    <n v="100"/>
    <x v="8"/>
    <x v="39"/>
    <x v="3888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33"/>
    <n v="100.08"/>
    <x v="8"/>
    <x v="39"/>
    <x v="3889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19"/>
    <n v="230.09"/>
    <x v="8"/>
    <x v="39"/>
    <x v="3890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01"/>
    <n v="141.75"/>
    <x v="8"/>
    <x v="39"/>
    <x v="3891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09"/>
    <n v="56.34"/>
    <x v="8"/>
    <x v="39"/>
    <x v="389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79"/>
    <n v="73.34"/>
    <x v="8"/>
    <x v="39"/>
    <x v="3893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02"/>
    <n v="85.34"/>
    <x v="8"/>
    <x v="39"/>
    <x v="3894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19"/>
    <n v="61.5"/>
    <x v="8"/>
    <x v="39"/>
    <x v="389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00"/>
    <n v="93.02"/>
    <x v="8"/>
    <x v="39"/>
    <x v="389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37"/>
    <n v="50.29"/>
    <x v="8"/>
    <x v="39"/>
    <x v="389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32"/>
    <n v="106.43"/>
    <x v="8"/>
    <x v="39"/>
    <x v="3898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30"/>
    <n v="51.72"/>
    <x v="8"/>
    <x v="39"/>
    <x v="3899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93"/>
    <n v="36.61"/>
    <x v="8"/>
    <x v="39"/>
    <x v="3900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11"/>
    <n v="42.52"/>
    <x v="8"/>
    <x v="39"/>
    <x v="39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06"/>
    <n v="62.71"/>
    <x v="8"/>
    <x v="39"/>
    <x v="390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19"/>
    <n v="89.96"/>
    <x v="8"/>
    <x v="39"/>
    <x v="3903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04"/>
    <n v="28.92"/>
    <x v="8"/>
    <x v="39"/>
    <x v="390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04"/>
    <n v="138.80000000000001"/>
    <x v="8"/>
    <x v="39"/>
    <x v="390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12"/>
    <n v="61.3"/>
    <x v="8"/>
    <x v="39"/>
    <x v="3906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05"/>
    <n v="80.2"/>
    <x v="8"/>
    <x v="39"/>
    <x v="390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85"/>
    <n v="32.1"/>
    <x v="8"/>
    <x v="39"/>
    <x v="390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01"/>
    <n v="200.89"/>
    <x v="8"/>
    <x v="39"/>
    <x v="3909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5"/>
    <s v="CAD"/>
    <n v="1418273940"/>
    <n v="1415398197"/>
    <b v="1"/>
    <n v="158"/>
    <b v="1"/>
    <s v="film &amp; video/documentary"/>
    <n v="114"/>
    <n v="108.01"/>
    <x v="8"/>
    <x v="39"/>
    <x v="391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01"/>
    <n v="95.7"/>
    <x v="8"/>
    <x v="39"/>
    <x v="3911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83"/>
    <n v="49.88"/>
    <x v="8"/>
    <x v="39"/>
    <x v="391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13"/>
    <n v="110.47"/>
    <x v="8"/>
    <x v="39"/>
    <x v="3913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3"/>
    <s v="GBP"/>
    <n v="1450825200"/>
    <n v="1448284433"/>
    <b v="1"/>
    <n v="158"/>
    <b v="1"/>
    <s v="film &amp; video/documentary"/>
    <n v="107"/>
    <n v="134.91"/>
    <x v="8"/>
    <x v="39"/>
    <x v="3914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4"/>
    <s v="EUR"/>
    <n v="1478605386"/>
    <n v="1475577786"/>
    <b v="1"/>
    <n v="337"/>
    <b v="1"/>
    <s v="film &amp; video/documentary"/>
    <n v="103"/>
    <n v="106.62"/>
    <x v="8"/>
    <x v="39"/>
    <x v="3915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08"/>
    <n v="145.04"/>
    <x v="8"/>
    <x v="39"/>
    <x v="391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23"/>
    <n v="114.59"/>
    <x v="8"/>
    <x v="39"/>
    <x v="3917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02"/>
    <n v="105.32"/>
    <x v="8"/>
    <x v="39"/>
    <x v="391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04"/>
    <n v="70.92"/>
    <x v="8"/>
    <x v="39"/>
    <x v="3919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13"/>
    <n v="147.16999999999999"/>
    <x v="8"/>
    <x v="39"/>
    <x v="39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36"/>
    <n v="160.47"/>
    <x v="8"/>
    <x v="39"/>
    <x v="3921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04"/>
    <n v="156.05000000000001"/>
    <x v="8"/>
    <x v="39"/>
    <x v="39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06"/>
    <n v="63.17"/>
    <x v="8"/>
    <x v="39"/>
    <x v="3923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02"/>
    <n v="104.82"/>
    <x v="8"/>
    <x v="39"/>
    <x v="392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07"/>
    <n v="97.36"/>
    <x v="8"/>
    <x v="39"/>
    <x v="392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13"/>
    <n v="203.63"/>
    <x v="8"/>
    <x v="39"/>
    <x v="3926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25"/>
    <n v="188.31"/>
    <x v="8"/>
    <x v="39"/>
    <x v="392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01"/>
    <n v="146.65"/>
    <x v="8"/>
    <x v="39"/>
    <x v="3928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03"/>
    <n v="109.19"/>
    <x v="8"/>
    <x v="39"/>
    <x v="3929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17"/>
    <n v="59.25"/>
    <x v="8"/>
    <x v="39"/>
    <x v="393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01"/>
    <n v="97.9"/>
    <x v="8"/>
    <x v="39"/>
    <x v="393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10"/>
    <n v="70"/>
    <x v="8"/>
    <x v="39"/>
    <x v="393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08"/>
    <n v="72.87"/>
    <x v="8"/>
    <x v="39"/>
    <x v="3933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25"/>
    <n v="146.35"/>
    <x v="8"/>
    <x v="39"/>
    <x v="393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07"/>
    <n v="67.91"/>
    <x v="8"/>
    <x v="39"/>
    <x v="3935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00"/>
    <n v="169.85"/>
    <x v="8"/>
    <x v="39"/>
    <x v="3936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02"/>
    <n v="58.41"/>
    <x v="8"/>
    <x v="39"/>
    <x v="393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02"/>
    <n v="119.99"/>
    <x v="8"/>
    <x v="39"/>
    <x v="3938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23"/>
    <n v="99.86"/>
    <x v="8"/>
    <x v="39"/>
    <x v="3939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70"/>
    <n v="90.58"/>
    <x v="8"/>
    <x v="39"/>
    <x v="394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12"/>
    <n v="117.77"/>
    <x v="8"/>
    <x v="39"/>
    <x v="3941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03"/>
    <n v="86.55"/>
    <x v="8"/>
    <x v="39"/>
    <x v="394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07"/>
    <n v="71.900000000000006"/>
    <x v="8"/>
    <x v="39"/>
    <x v="3943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15"/>
    <n v="129.82"/>
    <x v="8"/>
    <x v="39"/>
    <x v="394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7"/>
    <s v="EUR"/>
    <n v="1460066954"/>
    <n v="1456614554"/>
    <b v="1"/>
    <n v="964"/>
    <b v="1"/>
    <s v="film &amp; video/documentary"/>
    <n v="127"/>
    <n v="44.91"/>
    <x v="8"/>
    <x v="39"/>
    <x v="3945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17"/>
    <n v="40.76"/>
    <x v="8"/>
    <x v="39"/>
    <x v="3946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09"/>
    <n v="103.52"/>
    <x v="8"/>
    <x v="39"/>
    <x v="3947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04"/>
    <n v="125.45"/>
    <x v="8"/>
    <x v="39"/>
    <x v="3948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16"/>
    <n v="246.61"/>
    <x v="8"/>
    <x v="39"/>
    <x v="3949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03"/>
    <n v="79.400000000000006"/>
    <x v="8"/>
    <x v="39"/>
    <x v="3950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74"/>
    <n v="86.14"/>
    <x v="8"/>
    <x v="39"/>
    <x v="3951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03"/>
    <n v="193.05"/>
    <x v="8"/>
    <x v="39"/>
    <x v="395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05"/>
    <n v="84.02"/>
    <x v="8"/>
    <x v="39"/>
    <x v="395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01"/>
    <n v="139.83000000000001"/>
    <x v="8"/>
    <x v="39"/>
    <x v="395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11"/>
    <n v="109.82"/>
    <x v="8"/>
    <x v="39"/>
    <x v="3955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24"/>
    <n v="139.53"/>
    <x v="8"/>
    <x v="39"/>
    <x v="3956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01"/>
    <n v="347.85"/>
    <x v="8"/>
    <x v="39"/>
    <x v="395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10"/>
    <n v="68.239999999999995"/>
    <x v="8"/>
    <x v="39"/>
    <x v="3958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3"/>
    <s v="GBP"/>
    <n v="1393597999"/>
    <n v="1391005999"/>
    <b v="0"/>
    <n v="65"/>
    <b v="1"/>
    <s v="film &amp; video/documentary"/>
    <n v="104"/>
    <n v="239.94"/>
    <x v="8"/>
    <x v="39"/>
    <x v="3959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01"/>
    <n v="287.31"/>
    <x v="8"/>
    <x v="39"/>
    <x v="3960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03"/>
    <n v="86.85"/>
    <x v="8"/>
    <x v="39"/>
    <x v="3961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04"/>
    <n v="81.849999999999994"/>
    <x v="8"/>
    <x v="39"/>
    <x v="396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10"/>
    <n v="42.87"/>
    <x v="8"/>
    <x v="39"/>
    <x v="3963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22"/>
    <n v="709.42"/>
    <x v="8"/>
    <x v="39"/>
    <x v="3964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14"/>
    <n v="161.26"/>
    <x v="8"/>
    <x v="39"/>
    <x v="3965"/>
    <d v="2013-02-01T18:25:39"/>
  </r>
  <r>
    <n v="372"/>
    <s v="Wild Equus"/>
    <s v="A short documentary exploring the uses of 'Natural Horsemanship' across Europe"/>
    <n v="300"/>
    <n v="376"/>
    <x v="1"/>
    <x v="3"/>
    <s v="GBP"/>
    <n v="1459872000"/>
    <n v="1456408244"/>
    <b v="0"/>
    <n v="9"/>
    <b v="1"/>
    <s v="film &amp; video/documentary"/>
    <n v="125"/>
    <n v="41.78"/>
    <x v="8"/>
    <x v="39"/>
    <x v="3966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07"/>
    <n v="89.89"/>
    <x v="8"/>
    <x v="39"/>
    <x v="3967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31"/>
    <n v="45.05"/>
    <x v="8"/>
    <x v="39"/>
    <x v="3968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20"/>
    <n v="42.86"/>
    <x v="8"/>
    <x v="39"/>
    <x v="3969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3"/>
    <s v="GBP"/>
    <n v="1472122316"/>
    <n v="1469443916"/>
    <b v="0"/>
    <n v="48"/>
    <b v="1"/>
    <s v="film &amp; video/documentary"/>
    <n v="106"/>
    <n v="54.08"/>
    <x v="8"/>
    <x v="39"/>
    <x v="3970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14"/>
    <n v="103.22"/>
    <x v="8"/>
    <x v="39"/>
    <x v="3971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5"/>
    <s v="CAD"/>
    <n v="1453765920"/>
    <n v="1451655808"/>
    <b v="0"/>
    <n v="83"/>
    <b v="1"/>
    <s v="film &amp; video/documentary"/>
    <n v="112"/>
    <n v="40.4"/>
    <x v="8"/>
    <x v="39"/>
    <x v="397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16"/>
    <n v="116.86"/>
    <x v="8"/>
    <x v="39"/>
    <x v="3973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42"/>
    <n v="115.51"/>
    <x v="8"/>
    <x v="39"/>
    <x v="3974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05"/>
    <n v="104.31"/>
    <x v="8"/>
    <x v="39"/>
    <x v="397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56"/>
    <n v="69.77"/>
    <x v="8"/>
    <x v="39"/>
    <x v="3976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07"/>
    <n v="43.02"/>
    <x v="8"/>
    <x v="39"/>
    <x v="3977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12"/>
    <n v="58.54"/>
    <x v="8"/>
    <x v="39"/>
    <x v="3978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06"/>
    <n v="111.8"/>
    <x v="8"/>
    <x v="39"/>
    <x v="397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00"/>
    <n v="46.23"/>
    <x v="8"/>
    <x v="39"/>
    <x v="398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14"/>
    <n v="144.69"/>
    <x v="8"/>
    <x v="39"/>
    <x v="3981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26"/>
    <n v="88.85"/>
    <x v="8"/>
    <x v="39"/>
    <x v="398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82"/>
    <n v="81.75"/>
    <x v="8"/>
    <x v="39"/>
    <x v="398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00"/>
    <n v="71.430000000000007"/>
    <x v="8"/>
    <x v="39"/>
    <x v="398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01"/>
    <n v="104.26"/>
    <x v="8"/>
    <x v="39"/>
    <x v="3985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01"/>
    <n v="90.62"/>
    <x v="8"/>
    <x v="39"/>
    <x v="398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10"/>
    <n v="157.33000000000001"/>
    <x v="8"/>
    <x v="39"/>
    <x v="3987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7"/>
    <s v="EUR"/>
    <n v="1460918282"/>
    <n v="1455737882"/>
    <b v="0"/>
    <n v="50"/>
    <b v="1"/>
    <s v="film &amp; video/documentary"/>
    <n v="112"/>
    <n v="105.18"/>
    <x v="8"/>
    <x v="39"/>
    <x v="3988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08"/>
    <n v="58.72"/>
    <x v="8"/>
    <x v="39"/>
    <x v="3989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07"/>
    <n v="81.63"/>
    <x v="8"/>
    <x v="39"/>
    <x v="399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04"/>
    <n v="56.46"/>
    <x v="8"/>
    <x v="39"/>
    <x v="3991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25"/>
    <n v="140.1"/>
    <x v="8"/>
    <x v="39"/>
    <x v="399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3"/>
    <s v="GBP"/>
    <n v="1481716800"/>
    <n v="1479070867"/>
    <b v="0"/>
    <n v="95"/>
    <b v="1"/>
    <s v="film &amp; video/documentary"/>
    <n v="107"/>
    <n v="224.85"/>
    <x v="8"/>
    <x v="39"/>
    <x v="3993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12"/>
    <n v="181.13"/>
    <x v="8"/>
    <x v="39"/>
    <x v="399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04"/>
    <n v="711.04"/>
    <x v="8"/>
    <x v="39"/>
    <x v="3995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42"/>
    <n v="65.88"/>
    <x v="8"/>
    <x v="39"/>
    <x v="3996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05"/>
    <n v="75.19"/>
    <x v="8"/>
    <x v="39"/>
    <x v="3997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03"/>
    <n v="133.13999999999999"/>
    <x v="8"/>
    <x v="39"/>
    <x v="3998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08"/>
    <n v="55.2"/>
    <x v="8"/>
    <x v="39"/>
    <x v="39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08"/>
    <n v="86.16"/>
    <x v="8"/>
    <x v="39"/>
    <x v="4000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02"/>
    <n v="92.32"/>
    <x v="8"/>
    <x v="39"/>
    <x v="4001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01"/>
    <n v="160.16"/>
    <x v="8"/>
    <x v="39"/>
    <x v="4002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3"/>
    <s v="GBP"/>
    <n v="1469220144"/>
    <n v="1466628144"/>
    <b v="0"/>
    <n v="15"/>
    <b v="1"/>
    <s v="film &amp; video/documentary"/>
    <n v="137"/>
    <n v="45.6"/>
    <x v="8"/>
    <x v="39"/>
    <x v="4003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5"/>
    <s v="CAD"/>
    <n v="1434670397"/>
    <n v="1429486397"/>
    <b v="0"/>
    <n v="7"/>
    <b v="1"/>
    <s v="film &amp; video/documentary"/>
    <n v="128"/>
    <n v="183.29"/>
    <x v="8"/>
    <x v="39"/>
    <x v="400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01"/>
    <n v="125.79"/>
    <x v="8"/>
    <x v="39"/>
    <x v="4005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27"/>
    <n v="57.65"/>
    <x v="8"/>
    <x v="39"/>
    <x v="4006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05"/>
    <n v="78.66"/>
    <x v="8"/>
    <x v="39"/>
    <x v="4007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03"/>
    <n v="91.48"/>
    <x v="8"/>
    <x v="39"/>
    <x v="400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5"/>
    <s v="CAD"/>
    <n v="1413547200"/>
    <n v="1411417602"/>
    <b v="0"/>
    <n v="21"/>
    <b v="1"/>
    <s v="film &amp; video/documentary"/>
    <n v="102"/>
    <n v="68.099999999999994"/>
    <x v="8"/>
    <x v="39"/>
    <x v="4009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20"/>
    <n v="48.09"/>
    <x v="8"/>
    <x v="39"/>
    <x v="4010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00"/>
    <n v="202.42"/>
    <x v="8"/>
    <x v="39"/>
    <x v="4011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01"/>
    <n v="216.75"/>
    <x v="8"/>
    <x v="39"/>
    <x v="4012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00"/>
    <n v="110.07"/>
    <x v="8"/>
    <x v="39"/>
    <x v="4013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s v="film &amp; video/animation"/>
    <n v="0"/>
    <n v="4.83"/>
    <x v="8"/>
    <x v="40"/>
    <x v="4014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s v="film &amp; video/animation"/>
    <n v="2"/>
    <n v="50.17"/>
    <x v="8"/>
    <x v="40"/>
    <x v="401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s v="film &amp; video/animation"/>
    <n v="1"/>
    <n v="35.83"/>
    <x v="8"/>
    <x v="40"/>
    <x v="4016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s v="film &amp; video/animation"/>
    <n v="1"/>
    <n v="11.77"/>
    <x v="8"/>
    <x v="40"/>
    <x v="4017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s v="film &amp; video/animation"/>
    <n v="7"/>
    <n v="40.78"/>
    <x v="8"/>
    <x v="40"/>
    <x v="4018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s v="film &amp; video/animation"/>
    <n v="0"/>
    <n v="3"/>
    <x v="8"/>
    <x v="40"/>
    <x v="4019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s v="film &amp; video/animation"/>
    <n v="1"/>
    <n v="16.63"/>
    <x v="8"/>
    <x v="40"/>
    <x v="4020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s v="film &amp; video/animation"/>
    <n v="0"/>
    <n v="0"/>
    <x v="8"/>
    <x v="40"/>
    <x v="4021"/>
    <d v="2015-10-22T18:59:0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s v="film &amp; video/animation"/>
    <n v="6"/>
    <n v="52"/>
    <x v="8"/>
    <x v="40"/>
    <x v="40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s v="film &amp; video/animation"/>
    <n v="0"/>
    <n v="0"/>
    <x v="8"/>
    <x v="40"/>
    <x v="4023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s v="film &amp; video/animation"/>
    <n v="2"/>
    <n v="4.8"/>
    <x v="8"/>
    <x v="40"/>
    <x v="402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3"/>
    <s v="GBP"/>
    <n v="1467752083"/>
    <n v="1465160083"/>
    <b v="0"/>
    <n v="8"/>
    <b v="0"/>
    <s v="film &amp; video/animation"/>
    <n v="14"/>
    <n v="51.88"/>
    <x v="8"/>
    <x v="40"/>
    <x v="402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s v="film &amp; video/animation"/>
    <n v="10"/>
    <n v="71.25"/>
    <x v="8"/>
    <x v="40"/>
    <x v="4026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s v="film &amp; video/animation"/>
    <n v="0"/>
    <n v="0"/>
    <x v="8"/>
    <x v="40"/>
    <x v="4027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s v="film &amp; video/animation"/>
    <n v="5"/>
    <n v="62.5"/>
    <x v="8"/>
    <x v="40"/>
    <x v="4028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s v="film &amp; video/animation"/>
    <n v="0"/>
    <n v="1"/>
    <x v="8"/>
    <x v="40"/>
    <x v="4029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s v="film &amp; video/animation"/>
    <n v="0"/>
    <n v="0"/>
    <x v="8"/>
    <x v="40"/>
    <x v="403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8"/>
    <x v="40"/>
    <x v="4031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s v="film &amp; video/animation"/>
    <n v="9"/>
    <n v="170.55"/>
    <x v="8"/>
    <x v="40"/>
    <x v="403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s v="film &amp; video/animation"/>
    <n v="0"/>
    <n v="0"/>
    <x v="8"/>
    <x v="40"/>
    <x v="4033"/>
    <d v="2014-10-17T18:16:58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s v="film &amp; video/animation"/>
    <n v="0"/>
    <n v="5"/>
    <x v="8"/>
    <x v="40"/>
    <x v="4034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3"/>
    <s v="GBP"/>
    <n v="1383418996"/>
    <n v="1380826996"/>
    <b v="0"/>
    <n v="0"/>
    <b v="0"/>
    <s v="film &amp; video/animation"/>
    <n v="0"/>
    <n v="0"/>
    <x v="8"/>
    <x v="40"/>
    <x v="4035"/>
    <d v="2013-11-02T19:03:16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s v="film &amp; video/animation"/>
    <n v="39"/>
    <n v="393.59"/>
    <x v="8"/>
    <x v="40"/>
    <x v="4036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8"/>
    <x v="40"/>
    <x v="4037"/>
    <d v="2014-02-10T00:21:41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s v="film &amp; video/animation"/>
    <n v="5"/>
    <n v="50"/>
    <x v="8"/>
    <x v="40"/>
    <x v="4038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s v="film &amp; video/animation"/>
    <n v="0"/>
    <n v="1"/>
    <x v="8"/>
    <x v="40"/>
    <x v="4039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s v="film &amp; video/animation"/>
    <n v="7"/>
    <n v="47.88"/>
    <x v="8"/>
    <x v="40"/>
    <x v="404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3"/>
    <s v="GBP"/>
    <n v="1364041163"/>
    <n v="1361884763"/>
    <b v="0"/>
    <n v="1"/>
    <b v="0"/>
    <s v="film &amp; video/animation"/>
    <n v="0"/>
    <n v="5"/>
    <x v="8"/>
    <x v="40"/>
    <x v="4041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s v="film &amp; video/animation"/>
    <n v="3"/>
    <n v="20.5"/>
    <x v="8"/>
    <x v="40"/>
    <x v="404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3"/>
    <s v="GBP"/>
    <n v="1382017085"/>
    <n v="1379425085"/>
    <b v="0"/>
    <n v="5"/>
    <b v="0"/>
    <s v="film &amp; video/animation"/>
    <n v="2"/>
    <n v="9"/>
    <x v="8"/>
    <x v="40"/>
    <x v="4043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s v="film &amp; video/animation"/>
    <n v="1"/>
    <n v="56.57"/>
    <x v="8"/>
    <x v="40"/>
    <x v="4044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s v="film &amp; video/animation"/>
    <n v="0"/>
    <n v="0"/>
    <x v="8"/>
    <x v="40"/>
    <x v="4045"/>
    <d v="2014-01-25T17:09:51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s v="film &amp; video/animation"/>
    <n v="64"/>
    <n v="40"/>
    <x v="8"/>
    <x v="40"/>
    <x v="404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s v="film &amp; video/animation"/>
    <n v="0"/>
    <n v="13"/>
    <x v="8"/>
    <x v="40"/>
    <x v="4047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s v="film &amp; video/animation"/>
    <n v="1"/>
    <n v="16.399999999999999"/>
    <x v="8"/>
    <x v="40"/>
    <x v="4048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s v="film &amp; video/animation"/>
    <n v="0"/>
    <n v="22.5"/>
    <x v="8"/>
    <x v="40"/>
    <x v="4049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s v="film &amp; video/animation"/>
    <n v="1"/>
    <n v="20.329999999999998"/>
    <x v="8"/>
    <x v="40"/>
    <x v="405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8"/>
    <x v="40"/>
    <x v="4051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3"/>
    <s v="GBP"/>
    <n v="1368550060"/>
    <n v="1365958060"/>
    <b v="0"/>
    <n v="49"/>
    <b v="0"/>
    <s v="film &amp; video/animation"/>
    <n v="8"/>
    <n v="16.760000000000002"/>
    <x v="8"/>
    <x v="40"/>
    <x v="405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s v="film &amp; video/animation"/>
    <n v="0"/>
    <n v="25"/>
    <x v="8"/>
    <x v="40"/>
    <x v="4053"/>
    <d v="2011-11-13T16:22:07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s v="film &amp; video/animation"/>
    <n v="0"/>
    <n v="12.5"/>
    <x v="8"/>
    <x v="40"/>
    <x v="4054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3"/>
    <s v="GBP"/>
    <n v="1370204367"/>
    <n v="1368476367"/>
    <b v="0"/>
    <n v="0"/>
    <b v="0"/>
    <s v="film &amp; video/animation"/>
    <n v="0"/>
    <n v="0"/>
    <x v="8"/>
    <x v="40"/>
    <x v="405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s v="film &amp; video/animation"/>
    <n v="0"/>
    <n v="0"/>
    <x v="8"/>
    <x v="40"/>
    <x v="405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s v="film &amp; video/animation"/>
    <n v="2"/>
    <n v="113.64"/>
    <x v="8"/>
    <x v="40"/>
    <x v="4057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8"/>
    <x v="40"/>
    <x v="4058"/>
    <d v="2016-05-18T20:22:15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s v="film &amp; video/animation"/>
    <n v="27"/>
    <n v="17.25"/>
    <x v="8"/>
    <x v="40"/>
    <x v="4059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s v="film &amp; video/animation"/>
    <n v="1"/>
    <n v="15.2"/>
    <x v="8"/>
    <x v="40"/>
    <x v="406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s v="film &amp; video/animation"/>
    <n v="22"/>
    <n v="110.64"/>
    <x v="8"/>
    <x v="40"/>
    <x v="4061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s v="film &amp; video/animation"/>
    <n v="0"/>
    <n v="0"/>
    <x v="8"/>
    <x v="40"/>
    <x v="4062"/>
    <d v="2012-07-11T03:51:05"/>
  </r>
  <r>
    <n v="469"/>
    <s v="Dreamland PERSONALISED Animated Shorts Film"/>
    <s v="Create a personalised animation film using your child's name and photo."/>
    <n v="6000"/>
    <n v="0"/>
    <x v="2"/>
    <x v="3"/>
    <s v="GBP"/>
    <n v="1409960724"/>
    <n v="1404776724"/>
    <b v="0"/>
    <n v="0"/>
    <b v="0"/>
    <s v="film &amp; video/animation"/>
    <n v="0"/>
    <n v="0"/>
    <x v="8"/>
    <x v="40"/>
    <x v="406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s v="film &amp; video/animation"/>
    <n v="1"/>
    <n v="25.5"/>
    <x v="8"/>
    <x v="40"/>
    <x v="406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s v="film &amp; video/animation"/>
    <n v="12"/>
    <n v="38.479999999999997"/>
    <x v="8"/>
    <x v="40"/>
    <x v="40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s v="film &amp; video/animation"/>
    <n v="18"/>
    <n v="28.2"/>
    <x v="8"/>
    <x v="40"/>
    <x v="4066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s v="film &amp; video/animation"/>
    <n v="3"/>
    <n v="61.5"/>
    <x v="8"/>
    <x v="40"/>
    <x v="4067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s v="film &amp; video/animation"/>
    <n v="0"/>
    <n v="1"/>
    <x v="8"/>
    <x v="40"/>
    <x v="4068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s v="film &amp; video/animation"/>
    <n v="0"/>
    <n v="0"/>
    <x v="8"/>
    <x v="40"/>
    <x v="4069"/>
    <d v="2015-05-06T02:04:03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s v="film &amp; video/animation"/>
    <n v="2"/>
    <n v="39.57"/>
    <x v="8"/>
    <x v="40"/>
    <x v="407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s v="film &amp; video/animation"/>
    <n v="0"/>
    <n v="0"/>
    <x v="8"/>
    <x v="40"/>
    <x v="407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s v="film &amp; video/animation"/>
    <n v="0"/>
    <n v="0"/>
    <x v="8"/>
    <x v="40"/>
    <x v="407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s v="film &amp; video/animation"/>
    <n v="33"/>
    <n v="88.8"/>
    <x v="8"/>
    <x v="40"/>
    <x v="407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s v="film &amp; video/animation"/>
    <n v="19"/>
    <n v="55.46"/>
    <x v="8"/>
    <x v="40"/>
    <x v="407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s v="film &amp; video/animation"/>
    <n v="6"/>
    <n v="87.14"/>
    <x v="8"/>
    <x v="40"/>
    <x v="407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s v="film &amp; video/animation"/>
    <n v="0"/>
    <n v="10"/>
    <x v="8"/>
    <x v="40"/>
    <x v="4076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3"/>
    <s v="GBP"/>
    <n v="1359434672"/>
    <n v="1354250672"/>
    <b v="0"/>
    <n v="147"/>
    <b v="0"/>
    <s v="film &amp; video/animation"/>
    <n v="50"/>
    <n v="51.22"/>
    <x v="8"/>
    <x v="40"/>
    <x v="4077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3"/>
    <s v="GBP"/>
    <n v="1446766372"/>
    <n v="1443220372"/>
    <b v="0"/>
    <n v="11"/>
    <b v="0"/>
    <s v="film &amp; video/animation"/>
    <n v="0"/>
    <n v="13.55"/>
    <x v="8"/>
    <x v="40"/>
    <x v="407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3"/>
    <s v="GBP"/>
    <n v="1368792499"/>
    <n v="1366200499"/>
    <b v="0"/>
    <n v="125"/>
    <b v="0"/>
    <s v="film &amp; video/animation"/>
    <n v="22"/>
    <n v="66.52"/>
    <x v="8"/>
    <x v="40"/>
    <x v="407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10"/>
    <s v="AUD"/>
    <n v="1401662239"/>
    <n v="1399070239"/>
    <b v="0"/>
    <n v="1"/>
    <b v="0"/>
    <s v="film &amp; video/animation"/>
    <n v="0"/>
    <n v="50"/>
    <x v="8"/>
    <x v="40"/>
    <x v="408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8"/>
    <x v="40"/>
    <x v="4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s v="film &amp; video/animation"/>
    <n v="0"/>
    <n v="0"/>
    <x v="8"/>
    <x v="40"/>
    <x v="408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s v="film &amp; video/animation"/>
    <n v="0"/>
    <n v="71.67"/>
    <x v="8"/>
    <x v="40"/>
    <x v="4083"/>
    <d v="2012-01-05T11:33:00"/>
  </r>
  <r>
    <n v="490"/>
    <s v="PROJECT IS CANCELLED"/>
    <s v="Cancelled"/>
    <n v="1000"/>
    <n v="0"/>
    <x v="2"/>
    <x v="1"/>
    <s v="USD"/>
    <n v="1345677285"/>
    <n v="1343085285"/>
    <b v="0"/>
    <n v="0"/>
    <b v="0"/>
    <s v="film &amp; video/animation"/>
    <n v="0"/>
    <n v="0"/>
    <x v="8"/>
    <x v="40"/>
    <x v="408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s v="film &amp; video/animation"/>
    <n v="0"/>
    <n v="0"/>
    <x v="8"/>
    <x v="40"/>
    <x v="408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8"/>
    <x v="40"/>
    <x v="408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3"/>
    <s v="GBP"/>
    <n v="1432142738"/>
    <n v="1429550738"/>
    <b v="0"/>
    <n v="0"/>
    <b v="0"/>
    <s v="film &amp; video/animation"/>
    <n v="0"/>
    <n v="0"/>
    <x v="8"/>
    <x v="40"/>
    <x v="408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s v="film &amp; video/animation"/>
    <n v="0"/>
    <n v="10.33"/>
    <x v="8"/>
    <x v="40"/>
    <x v="408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s v="film &amp; video/animation"/>
    <n v="0"/>
    <n v="0"/>
    <x v="8"/>
    <x v="40"/>
    <x v="4089"/>
    <d v="2015-07-16T19:51:45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s v="film &amp; video/animation"/>
    <n v="0"/>
    <n v="1"/>
    <x v="8"/>
    <x v="40"/>
    <x v="4090"/>
    <d v="2014-02-10T22:21:14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s v="film &amp; video/animation"/>
    <n v="1"/>
    <n v="10"/>
    <x v="8"/>
    <x v="40"/>
    <x v="4091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s v="film &amp; video/animation"/>
    <n v="5"/>
    <n v="136.09"/>
    <x v="8"/>
    <x v="40"/>
    <x v="409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s v="film &amp; video/animation"/>
    <n v="10"/>
    <n v="73.459999999999994"/>
    <x v="8"/>
    <x v="40"/>
    <x v="4093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s v="film &amp; video/animation"/>
    <n v="3"/>
    <n v="53.75"/>
    <x v="8"/>
    <x v="40"/>
    <x v="4094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s v="film &amp; video/animation"/>
    <n v="0"/>
    <n v="0"/>
    <x v="8"/>
    <x v="40"/>
    <x v="409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s v="film &amp; video/animation"/>
    <n v="1"/>
    <n v="57.5"/>
    <x v="8"/>
    <x v="40"/>
    <x v="409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P"/>
    <n v="1421498303"/>
    <n v="1418906303"/>
    <b v="0"/>
    <n v="9"/>
    <b v="0"/>
    <s v="film &amp; video/animation"/>
    <n v="2"/>
    <n v="12.67"/>
    <x v="8"/>
    <x v="40"/>
    <x v="409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s v="film &amp; video/animation"/>
    <n v="1"/>
    <n v="67"/>
    <x v="8"/>
    <x v="40"/>
    <x v="409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s v="film &amp; video/animation"/>
    <n v="0"/>
    <n v="3.71"/>
    <x v="8"/>
    <x v="40"/>
    <x v="409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s v="film &amp; video/animation"/>
    <n v="0"/>
    <n v="250"/>
    <x v="8"/>
    <x v="40"/>
    <x v="410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s v="film &amp; video/animation"/>
    <n v="3"/>
    <n v="64"/>
    <x v="8"/>
    <x v="40"/>
    <x v="410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s v="film &amp; video/animation"/>
    <n v="1"/>
    <n v="133.33000000000001"/>
    <x v="8"/>
    <x v="40"/>
    <x v="410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3"/>
    <s v="GBP"/>
    <n v="1435504170"/>
    <n v="1432912170"/>
    <b v="0"/>
    <n v="1"/>
    <b v="0"/>
    <s v="film &amp; video/animation"/>
    <n v="0"/>
    <n v="10"/>
    <x v="8"/>
    <x v="40"/>
    <x v="410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s v="film &amp; video/animation"/>
    <n v="0"/>
    <n v="0"/>
    <x v="8"/>
    <x v="40"/>
    <x v="4104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s v="film &amp; video/animation"/>
    <n v="3"/>
    <n v="30"/>
    <x v="8"/>
    <x v="40"/>
    <x v="410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s v="film &amp; video/animation"/>
    <n v="0"/>
    <n v="5.5"/>
    <x v="8"/>
    <x v="40"/>
    <x v="4106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s v="film &amp; video/animation"/>
    <n v="14"/>
    <n v="102.38"/>
    <x v="8"/>
    <x v="40"/>
    <x v="4107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8"/>
    <x v="40"/>
    <x v="4108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s v="film &amp; video/animation"/>
    <n v="25"/>
    <n v="725.03"/>
    <x v="8"/>
    <x v="40"/>
    <x v="4109"/>
    <d v="2015-12-29T11:46:41"/>
  </r>
  <r>
    <n v="516"/>
    <s v="Shipmates"/>
    <s v="A big brother style comedy animation series starring famous seafarers"/>
    <n v="5000"/>
    <n v="0"/>
    <x v="2"/>
    <x v="3"/>
    <s v="GBP"/>
    <n v="1432752080"/>
    <n v="1427568080"/>
    <b v="0"/>
    <n v="0"/>
    <b v="0"/>
    <s v="film &amp; video/animation"/>
    <n v="0"/>
    <n v="0"/>
    <x v="8"/>
    <x v="40"/>
    <x v="411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s v="film &amp; video/animation"/>
    <n v="1"/>
    <n v="68.33"/>
    <x v="8"/>
    <x v="40"/>
    <x v="411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s v="film &amp; video/animation"/>
    <n v="0"/>
    <n v="0"/>
    <x v="8"/>
    <x v="40"/>
    <x v="411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s v="film &amp; video/animation"/>
    <n v="23"/>
    <n v="39.229999999999997"/>
    <x v="8"/>
    <x v="40"/>
    <x v="4113"/>
    <d v="2012-12-05T09:23: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68C88-BFFF-0E42-9FB4-950998DE91E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multipleItemSelectionAllowed="1" showAll="0">
      <items count="22">
        <item h="1" x="14"/>
        <item h="1" x="10"/>
        <item h="1" x="20"/>
        <item h="1" x="5"/>
        <item h="1" x="17"/>
        <item h="1" x="4"/>
        <item h="1" x="18"/>
        <item h="1" x="7"/>
        <item h="1" x="8"/>
        <item h="1" x="3"/>
        <item h="1" x="19"/>
        <item h="1" x="0"/>
        <item h="1" x="9"/>
        <item h="1" x="15"/>
        <item h="1" x="2"/>
        <item h="1" x="12"/>
        <item h="1" x="13"/>
        <item h="1" x="6"/>
        <item h="1" x="11"/>
        <item h="1"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8C42D-B072-8946-BDF5-4A0AACB55DE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axis="axisPage" multipleItemSelectionAllowed="1" showAll="0">
      <items count="22">
        <item h="1" x="14"/>
        <item h="1" x="10"/>
        <item h="1" x="20"/>
        <item h="1" x="5"/>
        <item h="1" x="17"/>
        <item h="1" x="4"/>
        <item h="1" x="18"/>
        <item h="1" x="7"/>
        <item h="1" x="8"/>
        <item x="3"/>
        <item h="1" x="19"/>
        <item h="1" x="0"/>
        <item h="1" x="9"/>
        <item h="1" x="15"/>
        <item h="1" x="2"/>
        <item h="1" x="12"/>
        <item h="1" x="13"/>
        <item h="1" x="6"/>
        <item h="1" x="11"/>
        <item h="1" x="16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40"/>
        <item h="1" x="14"/>
        <item h="1" x="28"/>
        <item h="1" x="13"/>
        <item h="1" x="27"/>
        <item h="1" x="39"/>
        <item h="1" x="38"/>
        <item h="1" x="26"/>
        <item h="1" x="25"/>
        <item h="1" x="12"/>
        <item h="1" x="34"/>
        <item h="1" x="8"/>
        <item h="1" x="7"/>
        <item h="1" x="24"/>
        <item h="1" x="23"/>
        <item h="1" x="6"/>
        <item h="1" x="22"/>
        <item h="1" x="31"/>
        <item h="1" x="2"/>
        <item h="1" x="18"/>
        <item h="1" x="11"/>
        <item h="1" x="17"/>
        <item h="1" x="16"/>
        <item h="1" x="15"/>
        <item x="1"/>
        <item h="1" x="21"/>
        <item h="1" x="10"/>
        <item h="1" x="33"/>
        <item h="1" x="20"/>
        <item h="1" x="37"/>
        <item h="1" x="36"/>
        <item h="1" x="32"/>
        <item h="1" x="5"/>
        <item h="1" x="0"/>
        <item h="1" x="30"/>
        <item h="1" x="35"/>
        <item h="1" x="9"/>
        <item h="1" x="29"/>
        <item h="1" x="4"/>
        <item h="1" x="3"/>
        <item h="1" x="19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49B1D-1AFB-C24D-8F7C-E2D3FB9F3B8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3B17B-91D6-1043-AC90-AB5AAC4D71C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69202A-5604-D24F-999A-EB40FFCFAE35}" name="Campaigns" displayName="Campaigns" ref="A1:U4115" headerRowDxfId="11">
  <autoFilter ref="A1:U4115" xr:uid="{9D69202A-5604-D24F-999A-EB40FFCFAE35}"/>
  <tableColumns count="21">
    <tableColumn id="1" xr3:uid="{93CED29B-210B-FE4E-AD4B-A559089C22D4}" name="id" totalsRowLabel="Total"/>
    <tableColumn id="2" xr3:uid="{E2252F89-6AD0-3D41-83B7-B492B99448CE}" name="name" dataDxfId="10" totalsRowDxfId="9"/>
    <tableColumn id="3" xr3:uid="{A9DC97F2-85EF-7A4F-AAC2-D581D0DA3F3C}" name="blurb" dataDxfId="8" totalsRowDxfId="7"/>
    <tableColumn id="4" xr3:uid="{2C4C100F-EFAF-0440-8E8C-1DB9E6C02A92}" name="goal" dataDxfId="6"/>
    <tableColumn id="5" xr3:uid="{388E863A-27E4-6A45-8A47-804168ACF44D}" name="pledged" dataDxfId="5"/>
    <tableColumn id="6" xr3:uid="{F54FB796-3210-3647-946B-AE40159B6E47}" name="outcomes"/>
    <tableColumn id="7" xr3:uid="{77A932EC-DC5F-5C4C-84EF-97178226C17A}" name="country"/>
    <tableColumn id="8" xr3:uid="{67CF55E6-DCE1-144C-95D3-E785A8F0E2C3}" name="currency"/>
    <tableColumn id="9" xr3:uid="{3C594F12-FBDF-104B-817A-846BB67F101D}" name="deadline"/>
    <tableColumn id="10" xr3:uid="{39B57FEE-3D0C-8145-B652-F87758FCE461}" name="launched_at"/>
    <tableColumn id="11" xr3:uid="{1183F368-83CB-574A-A100-08037EA04B32}" name="staff_pick"/>
    <tableColumn id="12" xr3:uid="{18CB1955-2630-244D-B820-CE613AABA4D9}" name="backers_count"/>
    <tableColumn id="13" xr3:uid="{E3F91445-9FFC-A549-AD34-C72CF8BFA6E5}" name="spotlight"/>
    <tableColumn id="14" xr3:uid="{EAAAD7F0-38C0-014B-AF83-5E6232F4BEAA}" name="Category and Subcategory"/>
    <tableColumn id="15" xr3:uid="{10639BC6-07BE-0B41-9303-266D3D729857}" name="Percentage Funded">
      <calculatedColumnFormula>ROUND(E2/D2*100,0)</calculatedColumnFormula>
    </tableColumn>
    <tableColumn id="16" xr3:uid="{974484D7-277A-4F4E-A550-EC39EE2D5A4A}" name="Average Donation" totalsRowFunction="count" dataDxfId="4">
      <calculatedColumnFormula>IFERROR(ROUND(E2/L2, 2),0)</calculatedColumnFormula>
    </tableColumn>
    <tableColumn id="17" xr3:uid="{FEDF497D-312B-6A40-87D0-ED618B9C884C}" name="Parent Category" dataDxfId="3"/>
    <tableColumn id="18" xr3:uid="{3D3FA418-DB58-2849-BF57-8528CA07970A}" name="Subcategory"/>
    <tableColumn id="19" xr3:uid="{B821C172-DAEF-F244-8F62-F4044C98B2D0}" name="Date Created Conversion" dataDxfId="2">
      <calculatedColumnFormula>(((J2/60)/60)/24)+DATE(1970,1,1)</calculatedColumnFormula>
    </tableColumn>
    <tableColumn id="20" xr3:uid="{637F0D6D-B36E-664E-AC11-4D9C3818D062}" name="Date Ended Conversion" dataDxfId="1">
      <calculatedColumnFormula>(((I2/60)/60)/24)+DATE(1970,1,1)</calculatedColumnFormula>
    </tableColumn>
    <tableColumn id="21" xr3:uid="{B0D19170-F883-D747-B17E-1060D3BB31D3}" name="Years" dataDxfId="0">
      <calculatedColumnFormula>YEAR(Campaigns[[#This Row],[Date Created Conversion]])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0" zoomScaleNormal="150" workbookViewId="0">
      <pane xSplit="5" ySplit="1" topLeftCell="F114" activePane="bottomRight" state="frozen"/>
      <selection pane="topRight" activeCell="F1" sqref="F1"/>
      <selection pane="bottomLeft" activeCell="A2" sqref="A2"/>
      <selection pane="bottomRight" activeCell="F115" sqref="F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20" bestFit="1" customWidth="1"/>
    <col min="17" max="17" width="18.5" bestFit="1" customWidth="1"/>
    <col min="18" max="18" width="15.6640625" bestFit="1" customWidth="1"/>
    <col min="19" max="19" width="25.5" style="16" bestFit="1" customWidth="1"/>
    <col min="20" max="20" width="24.1640625" style="16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8364</v>
      </c>
      <c r="T1" s="14" t="s">
        <v>8365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 2),0)</f>
        <v>63.92</v>
      </c>
      <c r="Q2" s="10" t="s">
        <v>8351</v>
      </c>
      <c r="R2" t="s">
        <v>8352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YEAR(Campaigns[[#This Row],[Date Created Conversion]])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8351</v>
      </c>
      <c r="R3" t="s">
        <v>8352</v>
      </c>
      <c r="S3" s="16">
        <f t="shared" si="2"/>
        <v>42766.600497685184</v>
      </c>
      <c r="T3" s="16">
        <f t="shared" si="3"/>
        <v>42796.600497685184</v>
      </c>
      <c r="U3">
        <f>YEAR(Campaigns[[#This Row],[Date Created Conversion]])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8351</v>
      </c>
      <c r="R4" t="s">
        <v>8352</v>
      </c>
      <c r="S4" s="16">
        <f t="shared" si="2"/>
        <v>42405.702349537038</v>
      </c>
      <c r="T4" s="16">
        <f t="shared" si="3"/>
        <v>42415.702349537038</v>
      </c>
      <c r="U4">
        <f>YEAR(Campaigns[[#This Row],[Date Created Conversion]])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8351</v>
      </c>
      <c r="R5" t="s">
        <v>8352</v>
      </c>
      <c r="S5" s="16">
        <f t="shared" si="2"/>
        <v>41828.515127314815</v>
      </c>
      <c r="T5" s="16">
        <f t="shared" si="3"/>
        <v>41858.515127314815</v>
      </c>
      <c r="U5">
        <f>YEAR(Campaigns[[#This Row],[Date Created Conversion]])</f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8351</v>
      </c>
      <c r="R6" t="s">
        <v>8352</v>
      </c>
      <c r="S6" s="16">
        <f t="shared" si="2"/>
        <v>42327.834247685183</v>
      </c>
      <c r="T6" s="16">
        <f t="shared" si="3"/>
        <v>42357.834247685183</v>
      </c>
      <c r="U6">
        <f>YEAR(Campaigns[[#This Row],[Date Created Conversion]])</f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8351</v>
      </c>
      <c r="R7" t="s">
        <v>8352</v>
      </c>
      <c r="S7" s="16">
        <f t="shared" si="2"/>
        <v>42563.932951388888</v>
      </c>
      <c r="T7" s="16">
        <f t="shared" si="3"/>
        <v>42580.232638888891</v>
      </c>
      <c r="U7">
        <f>YEAR(Campaigns[[#This Row],[Date Created Conversion]])</f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8351</v>
      </c>
      <c r="R8" t="s">
        <v>8352</v>
      </c>
      <c r="S8" s="16">
        <f t="shared" si="2"/>
        <v>41794.072337962964</v>
      </c>
      <c r="T8" s="16">
        <f t="shared" si="3"/>
        <v>41804.072337962964</v>
      </c>
      <c r="U8">
        <f>YEAR(Campaigns[[#This Row],[Date Created Conversion]])</f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8351</v>
      </c>
      <c r="R9" t="s">
        <v>8352</v>
      </c>
      <c r="S9" s="16">
        <f t="shared" si="2"/>
        <v>42516.047071759262</v>
      </c>
      <c r="T9" s="16">
        <f t="shared" si="3"/>
        <v>42556.047071759262</v>
      </c>
      <c r="U9">
        <f>YEAR(Campaigns[[#This Row],[Date Created Conversion]])</f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8351</v>
      </c>
      <c r="R10" t="s">
        <v>8352</v>
      </c>
      <c r="S10" s="16">
        <f t="shared" si="2"/>
        <v>42468.94458333333</v>
      </c>
      <c r="T10" s="16">
        <f t="shared" si="3"/>
        <v>42475.875</v>
      </c>
      <c r="U10">
        <f>YEAR(Campaigns[[#This Row],[Date Created Conversion]])</f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8351</v>
      </c>
      <c r="R11" t="s">
        <v>8352</v>
      </c>
      <c r="S11" s="16">
        <f t="shared" si="2"/>
        <v>42447.103518518517</v>
      </c>
      <c r="T11" s="16">
        <f t="shared" si="3"/>
        <v>42477.103518518517</v>
      </c>
      <c r="U11">
        <f>YEAR(Campaigns[[#This Row],[Date Created Conversion]])</f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8351</v>
      </c>
      <c r="R12" t="s">
        <v>8352</v>
      </c>
      <c r="S12" s="16">
        <f t="shared" si="2"/>
        <v>41780.068043981482</v>
      </c>
      <c r="T12" s="16">
        <f t="shared" si="3"/>
        <v>41815.068043981482</v>
      </c>
      <c r="U12">
        <f>YEAR(Campaigns[[#This Row],[Date Created Conversion]])</f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8351</v>
      </c>
      <c r="R13" t="s">
        <v>8352</v>
      </c>
      <c r="S13" s="16">
        <f t="shared" si="2"/>
        <v>42572.778495370367</v>
      </c>
      <c r="T13" s="16">
        <f t="shared" si="3"/>
        <v>42604.125</v>
      </c>
      <c r="U13">
        <f>YEAR(Campaigns[[#This Row],[Date Created Conversion]])</f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8351</v>
      </c>
      <c r="R14" t="s">
        <v>8352</v>
      </c>
      <c r="S14" s="16">
        <f t="shared" si="2"/>
        <v>41791.713252314818</v>
      </c>
      <c r="T14" s="16">
        <f t="shared" si="3"/>
        <v>41836.125</v>
      </c>
      <c r="U14">
        <f>YEAR(Campaigns[[#This Row],[Date Created Conversion]])</f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8351</v>
      </c>
      <c r="R15" t="s">
        <v>8352</v>
      </c>
      <c r="S15" s="16">
        <f t="shared" si="2"/>
        <v>42508.677187499998</v>
      </c>
      <c r="T15" s="16">
        <f t="shared" si="3"/>
        <v>42544.852083333331</v>
      </c>
      <c r="U15">
        <f>YEAR(Campaigns[[#This Row],[Date Created Conversion]])</f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8351</v>
      </c>
      <c r="R16" t="s">
        <v>8352</v>
      </c>
      <c r="S16" s="16">
        <f t="shared" si="2"/>
        <v>41808.02648148148</v>
      </c>
      <c r="T16" s="16">
        <f t="shared" si="3"/>
        <v>41833.582638888889</v>
      </c>
      <c r="U16">
        <f>YEAR(Campaigns[[#This Row],[Date Created Conversion]])</f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8351</v>
      </c>
      <c r="R17" t="s">
        <v>8352</v>
      </c>
      <c r="S17" s="16">
        <f t="shared" si="2"/>
        <v>42256.391875000001</v>
      </c>
      <c r="T17" s="16">
        <f t="shared" si="3"/>
        <v>42274.843055555553</v>
      </c>
      <c r="U17">
        <f>YEAR(Campaigns[[#This Row],[Date Created Conversion]])</f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8351</v>
      </c>
      <c r="R18" t="s">
        <v>8352</v>
      </c>
      <c r="S18" s="16">
        <f t="shared" si="2"/>
        <v>41760.796423611115</v>
      </c>
      <c r="T18" s="16">
        <f t="shared" si="3"/>
        <v>41806.229166666664</v>
      </c>
      <c r="U18">
        <f>YEAR(Campaigns[[#This Row],[Date Created Conversion]])</f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8351</v>
      </c>
      <c r="R19" t="s">
        <v>8352</v>
      </c>
      <c r="S19" s="16">
        <f t="shared" si="2"/>
        <v>41917.731736111113</v>
      </c>
      <c r="T19" s="16">
        <f t="shared" si="3"/>
        <v>41947.773402777777</v>
      </c>
      <c r="U19">
        <f>YEAR(Campaigns[[#This Row],[Date Created Conversion]])</f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8351</v>
      </c>
      <c r="R20" t="s">
        <v>8352</v>
      </c>
      <c r="S20" s="16">
        <f t="shared" si="2"/>
        <v>41869.542314814818</v>
      </c>
      <c r="T20" s="16">
        <f t="shared" si="3"/>
        <v>41899.542314814818</v>
      </c>
      <c r="U20">
        <f>YEAR(Campaigns[[#This Row],[Date Created Conversion]])</f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8351</v>
      </c>
      <c r="R21" t="s">
        <v>8352</v>
      </c>
      <c r="S21" s="16">
        <f t="shared" si="2"/>
        <v>42175.816365740742</v>
      </c>
      <c r="T21" s="16">
        <f t="shared" si="3"/>
        <v>42205.816365740742</v>
      </c>
      <c r="U21">
        <f>YEAR(Campaigns[[#This Row],[Date Created Conversion]])</f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8351</v>
      </c>
      <c r="R22" t="s">
        <v>8352</v>
      </c>
      <c r="S22" s="16">
        <f t="shared" si="2"/>
        <v>42200.758240740746</v>
      </c>
      <c r="T22" s="16">
        <f t="shared" si="3"/>
        <v>42260.758240740746</v>
      </c>
      <c r="U22">
        <f>YEAR(Campaigns[[#This Row],[Date Created Conversion]])</f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8351</v>
      </c>
      <c r="R23" t="s">
        <v>8352</v>
      </c>
      <c r="S23" s="16">
        <f t="shared" si="2"/>
        <v>41878.627187500002</v>
      </c>
      <c r="T23" s="16">
        <f t="shared" si="3"/>
        <v>41908.627187500002</v>
      </c>
      <c r="U23">
        <f>YEAR(Campaigns[[#This Row],[Date Created Conversion]])</f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8351</v>
      </c>
      <c r="R24" t="s">
        <v>8352</v>
      </c>
      <c r="S24" s="16">
        <f t="shared" si="2"/>
        <v>41989.91134259259</v>
      </c>
      <c r="T24" s="16">
        <f t="shared" si="3"/>
        <v>42005.332638888889</v>
      </c>
      <c r="U24">
        <f>YEAR(Campaigns[[#This Row],[Date Created Conversion]])</f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8351</v>
      </c>
      <c r="R25" t="s">
        <v>8352</v>
      </c>
      <c r="S25" s="16">
        <f t="shared" si="2"/>
        <v>42097.778946759259</v>
      </c>
      <c r="T25" s="16">
        <f t="shared" si="3"/>
        <v>42124.638888888891</v>
      </c>
      <c r="U25">
        <f>YEAR(Campaigns[[#This Row],[Date Created Conversion]])</f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8351</v>
      </c>
      <c r="R26" t="s">
        <v>8352</v>
      </c>
      <c r="S26" s="16">
        <f t="shared" si="2"/>
        <v>42229.820173611108</v>
      </c>
      <c r="T26" s="16">
        <f t="shared" si="3"/>
        <v>42262.818750000006</v>
      </c>
      <c r="U26">
        <f>YEAR(Campaigns[[#This Row],[Date Created Conversion]])</f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8351</v>
      </c>
      <c r="R27" t="s">
        <v>8352</v>
      </c>
      <c r="S27" s="16">
        <f t="shared" si="2"/>
        <v>42318.025011574078</v>
      </c>
      <c r="T27" s="16">
        <f t="shared" si="3"/>
        <v>42378.025011574078</v>
      </c>
      <c r="U27">
        <f>YEAR(Campaigns[[#This Row],[Date Created Conversion]])</f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8351</v>
      </c>
      <c r="R28" t="s">
        <v>8352</v>
      </c>
      <c r="S28" s="16">
        <f t="shared" si="2"/>
        <v>41828.515555555554</v>
      </c>
      <c r="T28" s="16">
        <f t="shared" si="3"/>
        <v>41868.515555555554</v>
      </c>
      <c r="U28">
        <f>YEAR(Campaigns[[#This Row],[Date Created Conversion]])</f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8351</v>
      </c>
      <c r="R29" t="s">
        <v>8352</v>
      </c>
      <c r="S29" s="16">
        <f t="shared" si="2"/>
        <v>41929.164733796293</v>
      </c>
      <c r="T29" s="16">
        <f t="shared" si="3"/>
        <v>41959.206400462965</v>
      </c>
      <c r="U29">
        <f>YEAR(Campaigns[[#This Row],[Date Created Conversion]])</f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8351</v>
      </c>
      <c r="R30" t="s">
        <v>8352</v>
      </c>
      <c r="S30" s="16">
        <f t="shared" si="2"/>
        <v>42324.96393518518</v>
      </c>
      <c r="T30" s="16">
        <f t="shared" si="3"/>
        <v>42354.96393518518</v>
      </c>
      <c r="U30">
        <f>YEAR(Campaigns[[#This Row],[Date Created Conversion]])</f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8351</v>
      </c>
      <c r="R31" t="s">
        <v>8352</v>
      </c>
      <c r="S31" s="16">
        <f t="shared" si="2"/>
        <v>41812.67324074074</v>
      </c>
      <c r="T31" s="16">
        <f t="shared" si="3"/>
        <v>41842.67324074074</v>
      </c>
      <c r="U31">
        <f>YEAR(Campaigns[[#This Row],[Date Created Conversion]])</f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8351</v>
      </c>
      <c r="R32" t="s">
        <v>8352</v>
      </c>
      <c r="S32" s="16">
        <f t="shared" si="2"/>
        <v>41842.292997685188</v>
      </c>
      <c r="T32" s="16">
        <f t="shared" si="3"/>
        <v>41872.292997685188</v>
      </c>
      <c r="U32">
        <f>YEAR(Campaigns[[#This Row],[Date Created Conversion]])</f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8351</v>
      </c>
      <c r="R33" t="s">
        <v>8352</v>
      </c>
      <c r="S33" s="16">
        <f t="shared" si="2"/>
        <v>42376.79206018518</v>
      </c>
      <c r="T33" s="16">
        <f t="shared" si="3"/>
        <v>42394.79206018518</v>
      </c>
      <c r="U33">
        <f>YEAR(Campaigns[[#This Row],[Date Created Conversion]])</f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8351</v>
      </c>
      <c r="R34" t="s">
        <v>8352</v>
      </c>
      <c r="S34" s="16">
        <f t="shared" si="2"/>
        <v>42461.627511574072</v>
      </c>
      <c r="T34" s="16">
        <f t="shared" si="3"/>
        <v>42503.165972222225</v>
      </c>
      <c r="U34">
        <f>YEAR(Campaigns[[#This Row],[Date Created Conversion]])</f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8351</v>
      </c>
      <c r="R35" t="s">
        <v>8352</v>
      </c>
      <c r="S35" s="16">
        <f t="shared" si="2"/>
        <v>42286.660891203705</v>
      </c>
      <c r="T35" s="16">
        <f t="shared" si="3"/>
        <v>42316.702557870376</v>
      </c>
      <c r="U35">
        <f>YEAR(Campaigns[[#This Row],[Date Created Conversion]])</f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8351</v>
      </c>
      <c r="R36" t="s">
        <v>8352</v>
      </c>
      <c r="S36" s="16">
        <f t="shared" si="2"/>
        <v>41841.321770833332</v>
      </c>
      <c r="T36" s="16">
        <f t="shared" si="3"/>
        <v>41856.321770833332</v>
      </c>
      <c r="U36">
        <f>YEAR(Campaigns[[#This Row],[Date Created Conversion]])</f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8351</v>
      </c>
      <c r="R37" t="s">
        <v>8352</v>
      </c>
      <c r="S37" s="16">
        <f t="shared" si="2"/>
        <v>42098.291828703703</v>
      </c>
      <c r="T37" s="16">
        <f t="shared" si="3"/>
        <v>42122</v>
      </c>
      <c r="U37">
        <f>YEAR(Campaigns[[#This Row],[Date Created Conversion]])</f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8351</v>
      </c>
      <c r="R38" t="s">
        <v>8352</v>
      </c>
      <c r="S38" s="16">
        <f t="shared" si="2"/>
        <v>42068.307002314818</v>
      </c>
      <c r="T38" s="16">
        <f t="shared" si="3"/>
        <v>42098.265335648146</v>
      </c>
      <c r="U38">
        <f>YEAR(Campaigns[[#This Row],[Date Created Conversion]])</f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8351</v>
      </c>
      <c r="R39" t="s">
        <v>8352</v>
      </c>
      <c r="S39" s="16">
        <f t="shared" si="2"/>
        <v>42032.693043981482</v>
      </c>
      <c r="T39" s="16">
        <f t="shared" si="3"/>
        <v>42062.693043981482</v>
      </c>
      <c r="U39">
        <f>YEAR(Campaigns[[#This Row],[Date Created Conversion]])</f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8351</v>
      </c>
      <c r="R40" t="s">
        <v>8352</v>
      </c>
      <c r="S40" s="16">
        <f t="shared" si="2"/>
        <v>41375.057222222218</v>
      </c>
      <c r="T40" s="16">
        <f t="shared" si="3"/>
        <v>41405.057222222218</v>
      </c>
      <c r="U40">
        <f>YEAR(Campaigns[[#This Row],[Date Created Conversion]])</f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8351</v>
      </c>
      <c r="R41" t="s">
        <v>8352</v>
      </c>
      <c r="S41" s="16">
        <f t="shared" si="2"/>
        <v>41754.047083333331</v>
      </c>
      <c r="T41" s="16">
        <f t="shared" si="3"/>
        <v>41784.957638888889</v>
      </c>
      <c r="U41">
        <f>YEAR(Campaigns[[#This Row],[Date Created Conversion]])</f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8351</v>
      </c>
      <c r="R42" t="s">
        <v>8352</v>
      </c>
      <c r="S42" s="16">
        <f t="shared" si="2"/>
        <v>41789.21398148148</v>
      </c>
      <c r="T42" s="16">
        <f t="shared" si="3"/>
        <v>41809.166666666664</v>
      </c>
      <c r="U42">
        <f>YEAR(Campaigns[[#This Row],[Date Created Conversion]])</f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8351</v>
      </c>
      <c r="R43" t="s">
        <v>8352</v>
      </c>
      <c r="S43" s="16">
        <f t="shared" si="2"/>
        <v>41887.568912037037</v>
      </c>
      <c r="T43" s="16">
        <f t="shared" si="3"/>
        <v>41917.568912037037</v>
      </c>
      <c r="U43">
        <f>YEAR(Campaigns[[#This Row],[Date Created Conversion]])</f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8351</v>
      </c>
      <c r="R44" t="s">
        <v>8352</v>
      </c>
      <c r="S44" s="16">
        <f t="shared" si="2"/>
        <v>41971.639189814814</v>
      </c>
      <c r="T44" s="16">
        <f t="shared" si="3"/>
        <v>42001.639189814814</v>
      </c>
      <c r="U44">
        <f>YEAR(Campaigns[[#This Row],[Date Created Conversion]])</f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8351</v>
      </c>
      <c r="R45" t="s">
        <v>8352</v>
      </c>
      <c r="S45" s="16">
        <f t="shared" si="2"/>
        <v>41802.790347222224</v>
      </c>
      <c r="T45" s="16">
        <f t="shared" si="3"/>
        <v>41833</v>
      </c>
      <c r="U45">
        <f>YEAR(Campaigns[[#This Row],[Date Created Conversion]])</f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8351</v>
      </c>
      <c r="R46" t="s">
        <v>8352</v>
      </c>
      <c r="S46" s="16">
        <f t="shared" si="2"/>
        <v>41874.098807870374</v>
      </c>
      <c r="T46" s="16">
        <f t="shared" si="3"/>
        <v>41919.098807870374</v>
      </c>
      <c r="U46">
        <f>YEAR(Campaigns[[#This Row],[Date Created Conversion]])</f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8351</v>
      </c>
      <c r="R47" t="s">
        <v>8352</v>
      </c>
      <c r="S47" s="16">
        <f t="shared" si="2"/>
        <v>42457.623923611114</v>
      </c>
      <c r="T47" s="16">
        <f t="shared" si="3"/>
        <v>42487.623923611114</v>
      </c>
      <c r="U47">
        <f>YEAR(Campaigns[[#This Row],[Date Created Conversion]])</f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8351</v>
      </c>
      <c r="R48" t="s">
        <v>8352</v>
      </c>
      <c r="S48" s="16">
        <f t="shared" si="2"/>
        <v>42323.964976851858</v>
      </c>
      <c r="T48" s="16">
        <f t="shared" si="3"/>
        <v>42353.964976851858</v>
      </c>
      <c r="U48">
        <f>YEAR(Campaigns[[#This Row],[Date Created Conversion]])</f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8351</v>
      </c>
      <c r="R49" t="s">
        <v>8352</v>
      </c>
      <c r="S49" s="16">
        <f t="shared" si="2"/>
        <v>41932.819525462961</v>
      </c>
      <c r="T49" s="16">
        <f t="shared" si="3"/>
        <v>41992.861192129625</v>
      </c>
      <c r="U49">
        <f>YEAR(Campaigns[[#This Row],[Date Created Conversion]])</f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8351</v>
      </c>
      <c r="R50" t="s">
        <v>8352</v>
      </c>
      <c r="S50" s="16">
        <f t="shared" si="2"/>
        <v>42033.516898148147</v>
      </c>
      <c r="T50" s="16">
        <f t="shared" si="3"/>
        <v>42064.5</v>
      </c>
      <c r="U50">
        <f>YEAR(Campaigns[[#This Row],[Date Created Conversion]])</f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8351</v>
      </c>
      <c r="R51" t="s">
        <v>8352</v>
      </c>
      <c r="S51" s="16">
        <f t="shared" si="2"/>
        <v>42271.176446759258</v>
      </c>
      <c r="T51" s="16">
        <f t="shared" si="3"/>
        <v>42301.176446759258</v>
      </c>
      <c r="U51">
        <f>YEAR(Campaigns[[#This Row],[Date Created Conversion]])</f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8351</v>
      </c>
      <c r="R52" t="s">
        <v>8352</v>
      </c>
      <c r="S52" s="16">
        <f t="shared" si="2"/>
        <v>41995.752986111111</v>
      </c>
      <c r="T52" s="16">
        <f t="shared" si="3"/>
        <v>42034.708333333328</v>
      </c>
      <c r="U52">
        <f>YEAR(Campaigns[[#This Row],[Date Created Conversion]])</f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8351</v>
      </c>
      <c r="R53" t="s">
        <v>8352</v>
      </c>
      <c r="S53" s="16">
        <f t="shared" si="2"/>
        <v>42196.928668981483</v>
      </c>
      <c r="T53" s="16">
        <f t="shared" si="3"/>
        <v>42226.928668981483</v>
      </c>
      <c r="U53">
        <f>YEAR(Campaigns[[#This Row],[Date Created Conversion]])</f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8351</v>
      </c>
      <c r="R54" t="s">
        <v>8352</v>
      </c>
      <c r="S54" s="16">
        <f t="shared" si="2"/>
        <v>41807.701921296299</v>
      </c>
      <c r="T54" s="16">
        <f t="shared" si="3"/>
        <v>41837.701921296299</v>
      </c>
      <c r="U54">
        <f>YEAR(Campaigns[[#This Row],[Date Created Conversion]])</f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8351</v>
      </c>
      <c r="R55" t="s">
        <v>8352</v>
      </c>
      <c r="S55" s="16">
        <f t="shared" si="2"/>
        <v>41719.549131944441</v>
      </c>
      <c r="T55" s="16">
        <f t="shared" si="3"/>
        <v>41733.916666666664</v>
      </c>
      <c r="U55">
        <f>YEAR(Campaigns[[#This Row],[Date Created Conversion]])</f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8351</v>
      </c>
      <c r="R56" t="s">
        <v>8352</v>
      </c>
      <c r="S56" s="16">
        <f t="shared" si="2"/>
        <v>42333.713206018518</v>
      </c>
      <c r="T56" s="16">
        <f t="shared" si="3"/>
        <v>42363.713206018518</v>
      </c>
      <c r="U56">
        <f>YEAR(Campaigns[[#This Row],[Date Created Conversion]])</f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8351</v>
      </c>
      <c r="R57" t="s">
        <v>8352</v>
      </c>
      <c r="S57" s="16">
        <f t="shared" si="2"/>
        <v>42496.968935185185</v>
      </c>
      <c r="T57" s="16">
        <f t="shared" si="3"/>
        <v>42517.968935185185</v>
      </c>
      <c r="U57">
        <f>YEAR(Campaigns[[#This Row],[Date Created Conversion]])</f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8351</v>
      </c>
      <c r="R58" t="s">
        <v>8352</v>
      </c>
      <c r="S58" s="16">
        <f t="shared" si="2"/>
        <v>42149.548888888887</v>
      </c>
      <c r="T58" s="16">
        <f t="shared" si="3"/>
        <v>42163.666666666672</v>
      </c>
      <c r="U58">
        <f>YEAR(Campaigns[[#This Row],[Date Created Conversion]])</f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8351</v>
      </c>
      <c r="R59" t="s">
        <v>8352</v>
      </c>
      <c r="S59" s="16">
        <f t="shared" si="2"/>
        <v>42089.83289351852</v>
      </c>
      <c r="T59" s="16">
        <f t="shared" si="3"/>
        <v>42119.83289351852</v>
      </c>
      <c r="U59">
        <f>YEAR(Campaigns[[#This Row],[Date Created Conversion]])</f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8351</v>
      </c>
      <c r="R60" t="s">
        <v>8352</v>
      </c>
      <c r="S60" s="16">
        <f t="shared" si="2"/>
        <v>41932.745046296295</v>
      </c>
      <c r="T60" s="16">
        <f t="shared" si="3"/>
        <v>41962.786712962959</v>
      </c>
      <c r="U60">
        <f>YEAR(Campaigns[[#This Row],[Date Created Conversion]])</f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8351</v>
      </c>
      <c r="R61" t="s">
        <v>8352</v>
      </c>
      <c r="S61" s="16">
        <f t="shared" si="2"/>
        <v>42230.23583333334</v>
      </c>
      <c r="T61" s="16">
        <f t="shared" si="3"/>
        <v>42261.875</v>
      </c>
      <c r="U61">
        <f>YEAR(Campaigns[[#This Row],[Date Created Conversion]])</f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8351</v>
      </c>
      <c r="R62" t="s">
        <v>8353</v>
      </c>
      <c r="S62" s="16">
        <f t="shared" si="2"/>
        <v>41701.901817129627</v>
      </c>
      <c r="T62" s="16">
        <f t="shared" si="3"/>
        <v>41721</v>
      </c>
      <c r="U62">
        <f>YEAR(Campaigns[[#This Row],[Date Created Conversion]])</f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8351</v>
      </c>
      <c r="R63" t="s">
        <v>8353</v>
      </c>
      <c r="S63" s="16">
        <f t="shared" si="2"/>
        <v>41409.814317129632</v>
      </c>
      <c r="T63" s="16">
        <f t="shared" si="3"/>
        <v>41431.814317129632</v>
      </c>
      <c r="U63">
        <f>YEAR(Campaigns[[#This Row],[Date Created Conversion]])</f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8351</v>
      </c>
      <c r="R64" t="s">
        <v>8353</v>
      </c>
      <c r="S64" s="16">
        <f t="shared" si="2"/>
        <v>41311.799513888887</v>
      </c>
      <c r="T64" s="16">
        <f t="shared" si="3"/>
        <v>41336.799513888887</v>
      </c>
      <c r="U64">
        <f>YEAR(Campaigns[[#This Row],[Date Created Conversion]])</f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8351</v>
      </c>
      <c r="R65" t="s">
        <v>8353</v>
      </c>
      <c r="S65" s="16">
        <f t="shared" si="2"/>
        <v>41612.912187499998</v>
      </c>
      <c r="T65" s="16">
        <f t="shared" si="3"/>
        <v>41636.207638888889</v>
      </c>
      <c r="U65">
        <f>YEAR(Campaigns[[#This Row],[Date Created Conversion]])</f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 2),0)</f>
        <v>86.67</v>
      </c>
      <c r="Q66" s="10" t="s">
        <v>8351</v>
      </c>
      <c r="R66" t="s">
        <v>8353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  <c r="U66">
        <f>YEAR(Campaigns[[#This Row],[Date Created Conversion]])</f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8351</v>
      </c>
      <c r="R67" t="s">
        <v>8353</v>
      </c>
      <c r="S67" s="16">
        <f t="shared" si="6"/>
        <v>41835.821226851855</v>
      </c>
      <c r="T67" s="16">
        <f t="shared" si="7"/>
        <v>41862.249305555553</v>
      </c>
      <c r="U67">
        <f>YEAR(Campaigns[[#This Row],[Date Created Conversion]])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8351</v>
      </c>
      <c r="R68" t="s">
        <v>8353</v>
      </c>
      <c r="S68" s="16">
        <f t="shared" si="6"/>
        <v>42539.849768518514</v>
      </c>
      <c r="T68" s="16">
        <f t="shared" si="7"/>
        <v>42569.849768518514</v>
      </c>
      <c r="U68">
        <f>YEAR(Campaigns[[#This Row],[Date Created Conversion]])</f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8351</v>
      </c>
      <c r="R69" t="s">
        <v>8353</v>
      </c>
      <c r="S69" s="16">
        <f t="shared" si="6"/>
        <v>41075.583379629628</v>
      </c>
      <c r="T69" s="16">
        <f t="shared" si="7"/>
        <v>41105.583379629628</v>
      </c>
      <c r="U69">
        <f>YEAR(Campaigns[[#This Row],[Date Created Conversion]])</f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8351</v>
      </c>
      <c r="R70" t="s">
        <v>8353</v>
      </c>
      <c r="S70" s="16">
        <f t="shared" si="6"/>
        <v>41663.569340277776</v>
      </c>
      <c r="T70" s="16">
        <f t="shared" si="7"/>
        <v>41693.569340277776</v>
      </c>
      <c r="U70">
        <f>YEAR(Campaigns[[#This Row],[Date Created Conversion]])</f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8351</v>
      </c>
      <c r="R71" t="s">
        <v>8353</v>
      </c>
      <c r="S71" s="16">
        <f t="shared" si="6"/>
        <v>40786.187789351854</v>
      </c>
      <c r="T71" s="16">
        <f t="shared" si="7"/>
        <v>40818.290972222225</v>
      </c>
      <c r="U71">
        <f>YEAR(Campaigns[[#This Row],[Date Created Conversion]])</f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8351</v>
      </c>
      <c r="R72" t="s">
        <v>8353</v>
      </c>
      <c r="S72" s="16">
        <f t="shared" si="6"/>
        <v>40730.896354166667</v>
      </c>
      <c r="T72" s="16">
        <f t="shared" si="7"/>
        <v>40790.896354166667</v>
      </c>
      <c r="U72">
        <f>YEAR(Campaigns[[#This Row],[Date Created Conversion]])</f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8351</v>
      </c>
      <c r="R73" t="s">
        <v>8353</v>
      </c>
      <c r="S73" s="16">
        <f t="shared" si="6"/>
        <v>40997.271493055552</v>
      </c>
      <c r="T73" s="16">
        <f t="shared" si="7"/>
        <v>41057.271493055552</v>
      </c>
      <c r="U73">
        <f>YEAR(Campaigns[[#This Row],[Date Created Conversion]])</f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8351</v>
      </c>
      <c r="R74" t="s">
        <v>8353</v>
      </c>
      <c r="S74" s="16">
        <f t="shared" si="6"/>
        <v>41208.010196759256</v>
      </c>
      <c r="T74" s="16">
        <f t="shared" si="7"/>
        <v>41228</v>
      </c>
      <c r="U74">
        <f>YEAR(Campaigns[[#This Row],[Date Created Conversion]])</f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8351</v>
      </c>
      <c r="R75" t="s">
        <v>8353</v>
      </c>
      <c r="S75" s="16">
        <f t="shared" si="6"/>
        <v>40587.75675925926</v>
      </c>
      <c r="T75" s="16">
        <f t="shared" si="7"/>
        <v>40666.165972222225</v>
      </c>
      <c r="U75">
        <f>YEAR(Campaigns[[#This Row],[Date Created Conversion]])</f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8351</v>
      </c>
      <c r="R76" t="s">
        <v>8353</v>
      </c>
      <c r="S76" s="16">
        <f t="shared" si="6"/>
        <v>42360.487210648149</v>
      </c>
      <c r="T76" s="16">
        <f t="shared" si="7"/>
        <v>42390.487210648149</v>
      </c>
      <c r="U76">
        <f>YEAR(Campaigns[[#This Row],[Date Created Conversion]])</f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8351</v>
      </c>
      <c r="R77" t="s">
        <v>8353</v>
      </c>
      <c r="S77" s="16">
        <f t="shared" si="6"/>
        <v>41357.209166666667</v>
      </c>
      <c r="T77" s="16">
        <f t="shared" si="7"/>
        <v>41387.209166666667</v>
      </c>
      <c r="U77">
        <f>YEAR(Campaigns[[#This Row],[Date Created Conversion]])</f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8351</v>
      </c>
      <c r="R78" t="s">
        <v>8353</v>
      </c>
      <c r="S78" s="16">
        <f t="shared" si="6"/>
        <v>40844.691643518519</v>
      </c>
      <c r="T78" s="16">
        <f t="shared" si="7"/>
        <v>40904.733310185184</v>
      </c>
      <c r="U78">
        <f>YEAR(Campaigns[[#This Row],[Date Created Conversion]])</f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8351</v>
      </c>
      <c r="R79" t="s">
        <v>8353</v>
      </c>
      <c r="S79" s="16">
        <f t="shared" si="6"/>
        <v>40997.144872685189</v>
      </c>
      <c r="T79" s="16">
        <f t="shared" si="7"/>
        <v>41050.124305555553</v>
      </c>
      <c r="U79">
        <f>YEAR(Campaigns[[#This Row],[Date Created Conversion]])</f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8351</v>
      </c>
      <c r="R80" t="s">
        <v>8353</v>
      </c>
      <c r="S80" s="16">
        <f t="shared" si="6"/>
        <v>42604.730567129634</v>
      </c>
      <c r="T80" s="16">
        <f t="shared" si="7"/>
        <v>42614.730567129634</v>
      </c>
      <c r="U80">
        <f>YEAR(Campaigns[[#This Row],[Date Created Conversion]])</f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8351</v>
      </c>
      <c r="R81" t="s">
        <v>8353</v>
      </c>
      <c r="S81" s="16">
        <f t="shared" si="6"/>
        <v>41724.776539351849</v>
      </c>
      <c r="T81" s="16">
        <f t="shared" si="7"/>
        <v>41754.776539351849</v>
      </c>
      <c r="U81">
        <f>YEAR(Campaigns[[#This Row],[Date Created Conversion]])</f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8351</v>
      </c>
      <c r="R82" t="s">
        <v>8353</v>
      </c>
      <c r="S82" s="16">
        <f t="shared" si="6"/>
        <v>41583.083981481483</v>
      </c>
      <c r="T82" s="16">
        <f t="shared" si="7"/>
        <v>41618.083981481483</v>
      </c>
      <c r="U82">
        <f>YEAR(Campaigns[[#This Row],[Date Created Conversion]])</f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8351</v>
      </c>
      <c r="R83" t="s">
        <v>8353</v>
      </c>
      <c r="S83" s="16">
        <f t="shared" si="6"/>
        <v>41100.158877314818</v>
      </c>
      <c r="T83" s="16">
        <f t="shared" si="7"/>
        <v>41104.126388888886</v>
      </c>
      <c r="U83">
        <f>YEAR(Campaigns[[#This Row],[Date Created Conversion]])</f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8351</v>
      </c>
      <c r="R84" t="s">
        <v>8353</v>
      </c>
      <c r="S84" s="16">
        <f t="shared" si="6"/>
        <v>40795.820150462961</v>
      </c>
      <c r="T84" s="16">
        <f t="shared" si="7"/>
        <v>40825.820150462961</v>
      </c>
      <c r="U84">
        <f>YEAR(Campaigns[[#This Row],[Date Created Conversion]])</f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8351</v>
      </c>
      <c r="R85" t="s">
        <v>8353</v>
      </c>
      <c r="S85" s="16">
        <f t="shared" si="6"/>
        <v>42042.615613425922</v>
      </c>
      <c r="T85" s="16">
        <f t="shared" si="7"/>
        <v>42057.479166666672</v>
      </c>
      <c r="U85">
        <f>YEAR(Campaigns[[#This Row],[Date Created Conversion]])</f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8351</v>
      </c>
      <c r="R86" t="s">
        <v>8353</v>
      </c>
      <c r="S86" s="16">
        <f t="shared" si="6"/>
        <v>40648.757939814815</v>
      </c>
      <c r="T86" s="16">
        <f t="shared" si="7"/>
        <v>40678.757939814815</v>
      </c>
      <c r="U86">
        <f>YEAR(Campaigns[[#This Row],[Date Created Conversion]])</f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8351</v>
      </c>
      <c r="R87" t="s">
        <v>8353</v>
      </c>
      <c r="S87" s="16">
        <f t="shared" si="6"/>
        <v>40779.125428240739</v>
      </c>
      <c r="T87" s="16">
        <f t="shared" si="7"/>
        <v>40809.125428240739</v>
      </c>
      <c r="U87">
        <f>YEAR(Campaigns[[#This Row],[Date Created Conversion]])</f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8351</v>
      </c>
      <c r="R88" t="s">
        <v>8353</v>
      </c>
      <c r="S88" s="16">
        <f t="shared" si="6"/>
        <v>42291.556076388893</v>
      </c>
      <c r="T88" s="16">
        <f t="shared" si="7"/>
        <v>42365.59774305555</v>
      </c>
      <c r="U88">
        <f>YEAR(Campaigns[[#This Row],[Date Created Conversion]])</f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8351</v>
      </c>
      <c r="R89" t="s">
        <v>8353</v>
      </c>
      <c r="S89" s="16">
        <f t="shared" si="6"/>
        <v>40322.53938657407</v>
      </c>
      <c r="T89" s="16">
        <f t="shared" si="7"/>
        <v>40332.070138888892</v>
      </c>
      <c r="U89">
        <f>YEAR(Campaigns[[#This Row],[Date Created Conversion]])</f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8351</v>
      </c>
      <c r="R90" t="s">
        <v>8353</v>
      </c>
      <c r="S90" s="16">
        <f t="shared" si="6"/>
        <v>41786.65892361111</v>
      </c>
      <c r="T90" s="16">
        <f t="shared" si="7"/>
        <v>41812.65892361111</v>
      </c>
      <c r="U90">
        <f>YEAR(Campaigns[[#This Row],[Date Created Conversion]])</f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8351</v>
      </c>
      <c r="R91" t="s">
        <v>8353</v>
      </c>
      <c r="S91" s="16">
        <f t="shared" si="6"/>
        <v>41402.752222222225</v>
      </c>
      <c r="T91" s="16">
        <f t="shared" si="7"/>
        <v>41427.752222222225</v>
      </c>
      <c r="U91">
        <f>YEAR(Campaigns[[#This Row],[Date Created Conversion]])</f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8351</v>
      </c>
      <c r="R92" t="s">
        <v>8353</v>
      </c>
      <c r="S92" s="16">
        <f t="shared" si="6"/>
        <v>40706.297442129631</v>
      </c>
      <c r="T92" s="16">
        <f t="shared" si="7"/>
        <v>40736.297442129631</v>
      </c>
      <c r="U92">
        <f>YEAR(Campaigns[[#This Row],[Date Created Conversion]])</f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8351</v>
      </c>
      <c r="R93" t="s">
        <v>8353</v>
      </c>
      <c r="S93" s="16">
        <f t="shared" si="6"/>
        <v>40619.402361111112</v>
      </c>
      <c r="T93" s="16">
        <f t="shared" si="7"/>
        <v>40680.402361111112</v>
      </c>
      <c r="U93">
        <f>YEAR(Campaigns[[#This Row],[Date Created Conversion]])</f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8351</v>
      </c>
      <c r="R94" t="s">
        <v>8353</v>
      </c>
      <c r="S94" s="16">
        <f t="shared" si="6"/>
        <v>42721.198877314819</v>
      </c>
      <c r="T94" s="16">
        <f t="shared" si="7"/>
        <v>42767.333333333328</v>
      </c>
      <c r="U94">
        <f>YEAR(Campaigns[[#This Row],[Date Created Conversion]])</f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8351</v>
      </c>
      <c r="R95" t="s">
        <v>8353</v>
      </c>
      <c r="S95" s="16">
        <f t="shared" si="6"/>
        <v>41065.858067129629</v>
      </c>
      <c r="T95" s="16">
        <f t="shared" si="7"/>
        <v>41093.875</v>
      </c>
      <c r="U95">
        <f>YEAR(Campaigns[[#This Row],[Date Created Conversion]])</f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8351</v>
      </c>
      <c r="R96" t="s">
        <v>8353</v>
      </c>
      <c r="S96" s="16">
        <f t="shared" si="6"/>
        <v>41716.717847222222</v>
      </c>
      <c r="T96" s="16">
        <f t="shared" si="7"/>
        <v>41736.717847222222</v>
      </c>
      <c r="U96">
        <f>YEAR(Campaigns[[#This Row],[Date Created Conversion]])</f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8351</v>
      </c>
      <c r="R97" t="s">
        <v>8353</v>
      </c>
      <c r="S97" s="16">
        <f t="shared" si="6"/>
        <v>40935.005104166667</v>
      </c>
      <c r="T97" s="16">
        <f t="shared" si="7"/>
        <v>40965.005104166667</v>
      </c>
      <c r="U97">
        <f>YEAR(Campaigns[[#This Row],[Date Created Conversion]])</f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8351</v>
      </c>
      <c r="R98" t="s">
        <v>8353</v>
      </c>
      <c r="S98" s="16">
        <f t="shared" si="6"/>
        <v>40324.662511574075</v>
      </c>
      <c r="T98" s="16">
        <f t="shared" si="7"/>
        <v>40391.125</v>
      </c>
      <c r="U98">
        <f>YEAR(Campaigns[[#This Row],[Date Created Conversion]])</f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8351</v>
      </c>
      <c r="R99" t="s">
        <v>8353</v>
      </c>
      <c r="S99" s="16">
        <f t="shared" si="6"/>
        <v>40706.135208333333</v>
      </c>
      <c r="T99" s="16">
        <f t="shared" si="7"/>
        <v>40736.135208333333</v>
      </c>
      <c r="U99">
        <f>YEAR(Campaigns[[#This Row],[Date Created Conversion]])</f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8351</v>
      </c>
      <c r="R100" t="s">
        <v>8353</v>
      </c>
      <c r="S100" s="16">
        <f t="shared" si="6"/>
        <v>41214.79483796296</v>
      </c>
      <c r="T100" s="16">
        <f t="shared" si="7"/>
        <v>41250.979166666664</v>
      </c>
      <c r="U100">
        <f>YEAR(Campaigns[[#This Row],[Date Created Conversion]])</f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8351</v>
      </c>
      <c r="R101" t="s">
        <v>8353</v>
      </c>
      <c r="S101" s="16">
        <f t="shared" si="6"/>
        <v>41631.902766203704</v>
      </c>
      <c r="T101" s="16">
        <f t="shared" si="7"/>
        <v>41661.902766203704</v>
      </c>
      <c r="U101">
        <f>YEAR(Campaigns[[#This Row],[Date Created Conversion]])</f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8351</v>
      </c>
      <c r="R102" t="s">
        <v>8353</v>
      </c>
      <c r="S102" s="16">
        <f t="shared" si="6"/>
        <v>41197.753310185188</v>
      </c>
      <c r="T102" s="16">
        <f t="shared" si="7"/>
        <v>41217.794976851852</v>
      </c>
      <c r="U102">
        <f>YEAR(Campaigns[[#This Row],[Date Created Conversion]])</f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8351</v>
      </c>
      <c r="R103" t="s">
        <v>8353</v>
      </c>
      <c r="S103" s="16">
        <f t="shared" si="6"/>
        <v>41274.776736111111</v>
      </c>
      <c r="T103" s="16">
        <f t="shared" si="7"/>
        <v>41298.776736111111</v>
      </c>
      <c r="U103">
        <f>YEAR(Campaigns[[#This Row],[Date Created Conversion]])</f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8351</v>
      </c>
      <c r="R104" t="s">
        <v>8353</v>
      </c>
      <c r="S104" s="16">
        <f t="shared" si="6"/>
        <v>40505.131168981483</v>
      </c>
      <c r="T104" s="16">
        <f t="shared" si="7"/>
        <v>40535.131168981483</v>
      </c>
      <c r="U104">
        <f>YEAR(Campaigns[[#This Row],[Date Created Conversion]])</f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8351</v>
      </c>
      <c r="R105" t="s">
        <v>8353</v>
      </c>
      <c r="S105" s="16">
        <f t="shared" si="6"/>
        <v>41682.805902777778</v>
      </c>
      <c r="T105" s="16">
        <f t="shared" si="7"/>
        <v>41705.805902777778</v>
      </c>
      <c r="U105">
        <f>YEAR(Campaigns[[#This Row],[Date Created Conversion]])</f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8351</v>
      </c>
      <c r="R106" t="s">
        <v>8353</v>
      </c>
      <c r="S106" s="16">
        <f t="shared" si="6"/>
        <v>40612.695208333331</v>
      </c>
      <c r="T106" s="16">
        <f t="shared" si="7"/>
        <v>40636.041666666664</v>
      </c>
      <c r="U106">
        <f>YEAR(Campaigns[[#This Row],[Date Created Conversion]])</f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8351</v>
      </c>
      <c r="R107" t="s">
        <v>8353</v>
      </c>
      <c r="S107" s="16">
        <f t="shared" si="6"/>
        <v>42485.724768518514</v>
      </c>
      <c r="T107" s="16">
        <f t="shared" si="7"/>
        <v>42504</v>
      </c>
      <c r="U107">
        <f>YEAR(Campaigns[[#This Row],[Date Created Conversion]])</f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8351</v>
      </c>
      <c r="R108" t="s">
        <v>8353</v>
      </c>
      <c r="S108" s="16">
        <f t="shared" si="6"/>
        <v>40987.776631944449</v>
      </c>
      <c r="T108" s="16">
        <f t="shared" si="7"/>
        <v>41001.776631944449</v>
      </c>
      <c r="U108">
        <f>YEAR(Campaigns[[#This Row],[Date Created Conversion]])</f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8351</v>
      </c>
      <c r="R109" t="s">
        <v>8353</v>
      </c>
      <c r="S109" s="16">
        <f t="shared" si="6"/>
        <v>40635.982488425929</v>
      </c>
      <c r="T109" s="16">
        <f t="shared" si="7"/>
        <v>40657.982488425929</v>
      </c>
      <c r="U109">
        <f>YEAR(Campaigns[[#This Row],[Date Created Conversion]])</f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8351</v>
      </c>
      <c r="R110" t="s">
        <v>8353</v>
      </c>
      <c r="S110" s="16">
        <f t="shared" si="6"/>
        <v>41365.613078703704</v>
      </c>
      <c r="T110" s="16">
        <f t="shared" si="7"/>
        <v>41425.613078703704</v>
      </c>
      <c r="U110">
        <f>YEAR(Campaigns[[#This Row],[Date Created Conversion]])</f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8351</v>
      </c>
      <c r="R111" t="s">
        <v>8353</v>
      </c>
      <c r="S111" s="16">
        <f t="shared" si="6"/>
        <v>40570.025810185187</v>
      </c>
      <c r="T111" s="16">
        <f t="shared" si="7"/>
        <v>40600.025810185187</v>
      </c>
      <c r="U111">
        <f>YEAR(Campaigns[[#This Row],[Date Created Conversion]])</f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8351</v>
      </c>
      <c r="R112" t="s">
        <v>8353</v>
      </c>
      <c r="S112" s="16">
        <f t="shared" si="6"/>
        <v>41557.949687500004</v>
      </c>
      <c r="T112" s="16">
        <f t="shared" si="7"/>
        <v>41592.249305555553</v>
      </c>
      <c r="U112">
        <f>YEAR(Campaigns[[#This Row],[Date Created Conversion]])</f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8351</v>
      </c>
      <c r="R113" t="s">
        <v>8353</v>
      </c>
      <c r="S113" s="16">
        <f t="shared" si="6"/>
        <v>42125.333182870367</v>
      </c>
      <c r="T113" s="16">
        <f t="shared" si="7"/>
        <v>42155.333182870367</v>
      </c>
      <c r="U113">
        <f>YEAR(Campaigns[[#This Row],[Date Created Conversion]])</f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8351</v>
      </c>
      <c r="R114" t="s">
        <v>8353</v>
      </c>
      <c r="S114" s="16">
        <f t="shared" si="6"/>
        <v>41718.043032407404</v>
      </c>
      <c r="T114" s="16">
        <f t="shared" si="7"/>
        <v>41742.083333333336</v>
      </c>
      <c r="U114">
        <f>YEAR(Campaigns[[#This Row],[Date Created Conversion]])</f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8351</v>
      </c>
      <c r="R115" t="s">
        <v>8353</v>
      </c>
      <c r="S115" s="16">
        <f t="shared" si="6"/>
        <v>40753.758425925924</v>
      </c>
      <c r="T115" s="16">
        <f t="shared" si="7"/>
        <v>40761.625</v>
      </c>
      <c r="U115">
        <f>YEAR(Campaigns[[#This Row],[Date Created Conversion]])</f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8351</v>
      </c>
      <c r="R116" t="s">
        <v>8353</v>
      </c>
      <c r="S116" s="16">
        <f t="shared" si="6"/>
        <v>40861.27416666667</v>
      </c>
      <c r="T116" s="16">
        <f t="shared" si="7"/>
        <v>40921.27416666667</v>
      </c>
      <c r="U116">
        <f>YEAR(Campaigns[[#This Row],[Date Created Conversion]])</f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8351</v>
      </c>
      <c r="R117" t="s">
        <v>8353</v>
      </c>
      <c r="S117" s="16">
        <f t="shared" si="6"/>
        <v>40918.738935185182</v>
      </c>
      <c r="T117" s="16">
        <f t="shared" si="7"/>
        <v>40943.738935185182</v>
      </c>
      <c r="U117">
        <f>YEAR(Campaigns[[#This Row],[Date Created Conversion]])</f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8351</v>
      </c>
      <c r="R118" t="s">
        <v>8353</v>
      </c>
      <c r="S118" s="16">
        <f t="shared" si="6"/>
        <v>40595.497164351851</v>
      </c>
      <c r="T118" s="16">
        <f t="shared" si="7"/>
        <v>40641.455497685187</v>
      </c>
      <c r="U118">
        <f>YEAR(Campaigns[[#This Row],[Date Created Conversion]])</f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8351</v>
      </c>
      <c r="R119" t="s">
        <v>8353</v>
      </c>
      <c r="S119" s="16">
        <f t="shared" si="6"/>
        <v>40248.834999999999</v>
      </c>
      <c r="T119" s="16">
        <f t="shared" si="7"/>
        <v>40338.791666666664</v>
      </c>
      <c r="U119">
        <f>YEAR(Campaigns[[#This Row],[Date Created Conversion]])</f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8351</v>
      </c>
      <c r="R120" t="s">
        <v>8353</v>
      </c>
      <c r="S120" s="16">
        <f t="shared" si="6"/>
        <v>40723.053657407407</v>
      </c>
      <c r="T120" s="16">
        <f t="shared" si="7"/>
        <v>40753.053657407407</v>
      </c>
      <c r="U120">
        <f>YEAR(Campaigns[[#This Row],[Date Created Conversion]])</f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8351</v>
      </c>
      <c r="R121" t="s">
        <v>8353</v>
      </c>
      <c r="S121" s="16">
        <f t="shared" si="6"/>
        <v>40739.069282407407</v>
      </c>
      <c r="T121" s="16">
        <f t="shared" si="7"/>
        <v>40768.958333333336</v>
      </c>
      <c r="U121">
        <f>YEAR(Campaigns[[#This Row],[Date Created Conversion]])</f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8351</v>
      </c>
      <c r="R122" t="s">
        <v>8354</v>
      </c>
      <c r="S122" s="16">
        <f t="shared" si="6"/>
        <v>42616.049849537041</v>
      </c>
      <c r="T122" s="16">
        <f t="shared" si="7"/>
        <v>42646.049849537041</v>
      </c>
      <c r="U122">
        <f>YEAR(Campaigns[[#This Row],[Date Created Conversion]])</f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8351</v>
      </c>
      <c r="R123" t="s">
        <v>8354</v>
      </c>
      <c r="S123" s="16">
        <f t="shared" si="6"/>
        <v>42096.704976851848</v>
      </c>
      <c r="T123" s="16">
        <f t="shared" si="7"/>
        <v>42112.427777777775</v>
      </c>
      <c r="U123">
        <f>YEAR(Campaigns[[#This Row],[Date Created Conversion]])</f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8351</v>
      </c>
      <c r="R124" t="s">
        <v>8354</v>
      </c>
      <c r="S124" s="16">
        <f t="shared" si="6"/>
        <v>42593.431793981479</v>
      </c>
      <c r="T124" s="16">
        <f t="shared" si="7"/>
        <v>42653.431793981479</v>
      </c>
      <c r="U124">
        <f>YEAR(Campaigns[[#This Row],[Date Created Conversion]])</f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8351</v>
      </c>
      <c r="R125" t="s">
        <v>8354</v>
      </c>
      <c r="S125" s="16">
        <f t="shared" si="6"/>
        <v>41904.781990740739</v>
      </c>
      <c r="T125" s="16">
        <f t="shared" si="7"/>
        <v>41940.916666666664</v>
      </c>
      <c r="U125">
        <f>YEAR(Campaigns[[#This Row],[Date Created Conversion]])</f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8351</v>
      </c>
      <c r="R126" t="s">
        <v>8354</v>
      </c>
      <c r="S126" s="16">
        <f t="shared" si="6"/>
        <v>42114.928726851853</v>
      </c>
      <c r="T126" s="16">
        <f t="shared" si="7"/>
        <v>42139.928726851853</v>
      </c>
      <c r="U126">
        <f>YEAR(Campaigns[[#This Row],[Date Created Conversion]])</f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8351</v>
      </c>
      <c r="R127" t="s">
        <v>8354</v>
      </c>
      <c r="S127" s="16">
        <f t="shared" si="6"/>
        <v>42709.993981481486</v>
      </c>
      <c r="T127" s="16">
        <f t="shared" si="7"/>
        <v>42769.993981481486</v>
      </c>
      <c r="U127">
        <f>YEAR(Campaigns[[#This Row],[Date Created Conversion]])</f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8351</v>
      </c>
      <c r="R128" t="s">
        <v>8354</v>
      </c>
      <c r="S128" s="16">
        <f t="shared" si="6"/>
        <v>42135.589548611111</v>
      </c>
      <c r="T128" s="16">
        <f t="shared" si="7"/>
        <v>42166.083333333328</v>
      </c>
      <c r="U128">
        <f>YEAR(Campaigns[[#This Row],[Date Created Conversion]])</f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8351</v>
      </c>
      <c r="R129" t="s">
        <v>8354</v>
      </c>
      <c r="S129" s="16">
        <f t="shared" si="6"/>
        <v>42067.62431712963</v>
      </c>
      <c r="T129" s="16">
        <f t="shared" si="7"/>
        <v>42097.582650462966</v>
      </c>
      <c r="U129">
        <f>YEAR(Campaigns[[#This Row],[Date Created Conversion]])</f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 2),0)</f>
        <v>311.17</v>
      </c>
      <c r="Q130" s="10" t="s">
        <v>8351</v>
      </c>
      <c r="R130" t="s">
        <v>8354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  <c r="U130">
        <f>YEAR(Campaigns[[#This Row],[Date Created Conversion]])</f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8351</v>
      </c>
      <c r="R131" t="s">
        <v>8354</v>
      </c>
      <c r="S131" s="16">
        <f t="shared" si="10"/>
        <v>41882.937303240738</v>
      </c>
      <c r="T131" s="16">
        <f t="shared" si="11"/>
        <v>41942.937303240738</v>
      </c>
      <c r="U131">
        <f>YEAR(Campaigns[[#This Row],[Date Created Conversion]])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8351</v>
      </c>
      <c r="R132" t="s">
        <v>8354</v>
      </c>
      <c r="S132" s="16">
        <f t="shared" si="10"/>
        <v>41778.915416666663</v>
      </c>
      <c r="T132" s="16">
        <f t="shared" si="11"/>
        <v>41806.844444444447</v>
      </c>
      <c r="U132">
        <f>YEAR(Campaigns[[#This Row],[Date Created Conversion]])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8351</v>
      </c>
      <c r="R133" t="s">
        <v>8354</v>
      </c>
      <c r="S133" s="16">
        <f t="shared" si="10"/>
        <v>42541.837511574078</v>
      </c>
      <c r="T133" s="16">
        <f t="shared" si="11"/>
        <v>42557</v>
      </c>
      <c r="U133">
        <f>YEAR(Campaigns[[#This Row],[Date Created Conversion]])</f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8351</v>
      </c>
      <c r="R134" t="s">
        <v>8354</v>
      </c>
      <c r="S134" s="16">
        <f t="shared" si="10"/>
        <v>41905.812581018516</v>
      </c>
      <c r="T134" s="16">
        <f t="shared" si="11"/>
        <v>41950.854247685187</v>
      </c>
      <c r="U134">
        <f>YEAR(Campaigns[[#This Row],[Date Created Conversion]])</f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8351</v>
      </c>
      <c r="R135" t="s">
        <v>8354</v>
      </c>
      <c r="S135" s="16">
        <f t="shared" si="10"/>
        <v>42491.80768518518</v>
      </c>
      <c r="T135" s="16">
        <f t="shared" si="11"/>
        <v>42521.729861111111</v>
      </c>
      <c r="U135">
        <f>YEAR(Campaigns[[#This Row],[Date Created Conversion]])</f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8351</v>
      </c>
      <c r="R136" t="s">
        <v>8354</v>
      </c>
      <c r="S136" s="16">
        <f t="shared" si="10"/>
        <v>42221.909930555557</v>
      </c>
      <c r="T136" s="16">
        <f t="shared" si="11"/>
        <v>42251.708333333328</v>
      </c>
      <c r="U136">
        <f>YEAR(Campaigns[[#This Row],[Date Created Conversion]])</f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8351</v>
      </c>
      <c r="R137" t="s">
        <v>8354</v>
      </c>
      <c r="S137" s="16">
        <f t="shared" si="10"/>
        <v>41788.381909722222</v>
      </c>
      <c r="T137" s="16">
        <f t="shared" si="11"/>
        <v>41821.791666666664</v>
      </c>
      <c r="U137">
        <f>YEAR(Campaigns[[#This Row],[Date Created Conversion]])</f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8351</v>
      </c>
      <c r="R138" t="s">
        <v>8354</v>
      </c>
      <c r="S138" s="16">
        <f t="shared" si="10"/>
        <v>42096.410115740742</v>
      </c>
      <c r="T138" s="16">
        <f t="shared" si="11"/>
        <v>42140.427777777775</v>
      </c>
      <c r="U138">
        <f>YEAR(Campaigns[[#This Row],[Date Created Conversion]])</f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8351</v>
      </c>
      <c r="R139" t="s">
        <v>8354</v>
      </c>
      <c r="S139" s="16">
        <f t="shared" si="10"/>
        <v>42239.573993055557</v>
      </c>
      <c r="T139" s="16">
        <f t="shared" si="11"/>
        <v>42289.573993055557</v>
      </c>
      <c r="U139">
        <f>YEAR(Campaigns[[#This Row],[Date Created Conversion]])</f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8351</v>
      </c>
      <c r="R140" t="s">
        <v>8354</v>
      </c>
      <c r="S140" s="16">
        <f t="shared" si="10"/>
        <v>42186.257418981477</v>
      </c>
      <c r="T140" s="16">
        <f t="shared" si="11"/>
        <v>42217.207638888889</v>
      </c>
      <c r="U140">
        <f>YEAR(Campaigns[[#This Row],[Date Created Conversion]])</f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8351</v>
      </c>
      <c r="R141" t="s">
        <v>8354</v>
      </c>
      <c r="S141" s="16">
        <f t="shared" si="10"/>
        <v>42187.920972222222</v>
      </c>
      <c r="T141" s="16">
        <f t="shared" si="11"/>
        <v>42197.920972222222</v>
      </c>
      <c r="U141">
        <f>YEAR(Campaigns[[#This Row],[Date Created Conversion]])</f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8351</v>
      </c>
      <c r="R142" t="s">
        <v>8354</v>
      </c>
      <c r="S142" s="16">
        <f t="shared" si="10"/>
        <v>42053.198287037041</v>
      </c>
      <c r="T142" s="16">
        <f t="shared" si="11"/>
        <v>42083.15662037037</v>
      </c>
      <c r="U142">
        <f>YEAR(Campaigns[[#This Row],[Date Created Conversion]])</f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8351</v>
      </c>
      <c r="R143" t="s">
        <v>8354</v>
      </c>
      <c r="S143" s="16">
        <f t="shared" si="10"/>
        <v>42110.153043981481</v>
      </c>
      <c r="T143" s="16">
        <f t="shared" si="11"/>
        <v>42155.153043981481</v>
      </c>
      <c r="U143">
        <f>YEAR(Campaigns[[#This Row],[Date Created Conversion]])</f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8351</v>
      </c>
      <c r="R144" t="s">
        <v>8354</v>
      </c>
      <c r="S144" s="16">
        <f t="shared" si="10"/>
        <v>41938.893263888887</v>
      </c>
      <c r="T144" s="16">
        <f t="shared" si="11"/>
        <v>41959.934930555552</v>
      </c>
      <c r="U144">
        <f>YEAR(Campaigns[[#This Row],[Date Created Conversion]])</f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8351</v>
      </c>
      <c r="R145" t="s">
        <v>8354</v>
      </c>
      <c r="S145" s="16">
        <f t="shared" si="10"/>
        <v>42559.064143518524</v>
      </c>
      <c r="T145" s="16">
        <f t="shared" si="11"/>
        <v>42616.246527777781</v>
      </c>
      <c r="U145">
        <f>YEAR(Campaigns[[#This Row],[Date Created Conversion]])</f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8351</v>
      </c>
      <c r="R146" t="s">
        <v>8354</v>
      </c>
      <c r="S146" s="16">
        <f t="shared" si="10"/>
        <v>42047.762407407412</v>
      </c>
      <c r="T146" s="16">
        <f t="shared" si="11"/>
        <v>42107.72074074074</v>
      </c>
      <c r="U146">
        <f>YEAR(Campaigns[[#This Row],[Date Created Conversion]])</f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8351</v>
      </c>
      <c r="R147" t="s">
        <v>8354</v>
      </c>
      <c r="S147" s="16">
        <f t="shared" si="10"/>
        <v>42200.542268518519</v>
      </c>
      <c r="T147" s="16">
        <f t="shared" si="11"/>
        <v>42227.542268518519</v>
      </c>
      <c r="U147">
        <f>YEAR(Campaigns[[#This Row],[Date Created Conversion]])</f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8351</v>
      </c>
      <c r="R148" t="s">
        <v>8354</v>
      </c>
      <c r="S148" s="16">
        <f t="shared" si="10"/>
        <v>42693.016180555554</v>
      </c>
      <c r="T148" s="16">
        <f t="shared" si="11"/>
        <v>42753.016180555554</v>
      </c>
      <c r="U148">
        <f>YEAR(Campaigns[[#This Row],[Date Created Conversion]])</f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8351</v>
      </c>
      <c r="R149" t="s">
        <v>8354</v>
      </c>
      <c r="S149" s="16">
        <f t="shared" si="10"/>
        <v>41969.767824074079</v>
      </c>
      <c r="T149" s="16">
        <f t="shared" si="11"/>
        <v>42012.762499999997</v>
      </c>
      <c r="U149">
        <f>YEAR(Campaigns[[#This Row],[Date Created Conversion]])</f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8351</v>
      </c>
      <c r="R150" t="s">
        <v>8354</v>
      </c>
      <c r="S150" s="16">
        <f t="shared" si="10"/>
        <v>42397.281666666662</v>
      </c>
      <c r="T150" s="16">
        <f t="shared" si="11"/>
        <v>42427.281666666662</v>
      </c>
      <c r="U150">
        <f>YEAR(Campaigns[[#This Row],[Date Created Conversion]])</f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8351</v>
      </c>
      <c r="R151" t="s">
        <v>8354</v>
      </c>
      <c r="S151" s="16">
        <f t="shared" si="10"/>
        <v>41968.172106481477</v>
      </c>
      <c r="T151" s="16">
        <f t="shared" si="11"/>
        <v>41998.333333333328</v>
      </c>
      <c r="U151">
        <f>YEAR(Campaigns[[#This Row],[Date Created Conversion]])</f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8351</v>
      </c>
      <c r="R152" t="s">
        <v>8354</v>
      </c>
      <c r="S152" s="16">
        <f t="shared" si="10"/>
        <v>42090.161828703705</v>
      </c>
      <c r="T152" s="16">
        <f t="shared" si="11"/>
        <v>42150.161828703705</v>
      </c>
      <c r="U152">
        <f>YEAR(Campaigns[[#This Row],[Date Created Conversion]])</f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8351</v>
      </c>
      <c r="R153" t="s">
        <v>8354</v>
      </c>
      <c r="S153" s="16">
        <f t="shared" si="10"/>
        <v>42113.550821759258</v>
      </c>
      <c r="T153" s="16">
        <f t="shared" si="11"/>
        <v>42173.550821759258</v>
      </c>
      <c r="U153">
        <f>YEAR(Campaigns[[#This Row],[Date Created Conversion]])</f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8351</v>
      </c>
      <c r="R154" t="s">
        <v>8354</v>
      </c>
      <c r="S154" s="16">
        <f t="shared" si="10"/>
        <v>41875.077546296299</v>
      </c>
      <c r="T154" s="16">
        <f t="shared" si="11"/>
        <v>41905.077546296299</v>
      </c>
      <c r="U154">
        <f>YEAR(Campaigns[[#This Row],[Date Created Conversion]])</f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8351</v>
      </c>
      <c r="R155" t="s">
        <v>8354</v>
      </c>
      <c r="S155" s="16">
        <f t="shared" si="10"/>
        <v>41933.586157407408</v>
      </c>
      <c r="T155" s="16">
        <f t="shared" si="11"/>
        <v>41975.627824074079</v>
      </c>
      <c r="U155">
        <f>YEAR(Campaigns[[#This Row],[Date Created Conversion]])</f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8351</v>
      </c>
      <c r="R156" t="s">
        <v>8354</v>
      </c>
      <c r="S156" s="16">
        <f t="shared" si="10"/>
        <v>42115.547395833331</v>
      </c>
      <c r="T156" s="16">
        <f t="shared" si="11"/>
        <v>42158.547395833331</v>
      </c>
      <c r="U156">
        <f>YEAR(Campaigns[[#This Row],[Date Created Conversion]])</f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8351</v>
      </c>
      <c r="R157" t="s">
        <v>8354</v>
      </c>
      <c r="S157" s="16">
        <f t="shared" si="10"/>
        <v>42168.559432870374</v>
      </c>
      <c r="T157" s="16">
        <f t="shared" si="11"/>
        <v>42208.559432870374</v>
      </c>
      <c r="U157">
        <f>YEAR(Campaigns[[#This Row],[Date Created Conversion]])</f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8351</v>
      </c>
      <c r="R158" t="s">
        <v>8354</v>
      </c>
      <c r="S158" s="16">
        <f t="shared" si="10"/>
        <v>41794.124953703707</v>
      </c>
      <c r="T158" s="16">
        <f t="shared" si="11"/>
        <v>41854.124953703707</v>
      </c>
      <c r="U158">
        <f>YEAR(Campaigns[[#This Row],[Date Created Conversion]])</f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8351</v>
      </c>
      <c r="R159" t="s">
        <v>8354</v>
      </c>
      <c r="S159" s="16">
        <f t="shared" si="10"/>
        <v>42396.911712962959</v>
      </c>
      <c r="T159" s="16">
        <f t="shared" si="11"/>
        <v>42426.911712962959</v>
      </c>
      <c r="U159">
        <f>YEAR(Campaigns[[#This Row],[Date Created Conversion]])</f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8351</v>
      </c>
      <c r="R160" t="s">
        <v>8354</v>
      </c>
      <c r="S160" s="16">
        <f t="shared" si="10"/>
        <v>41904.07671296296</v>
      </c>
      <c r="T160" s="16">
        <f t="shared" si="11"/>
        <v>41934.07671296296</v>
      </c>
      <c r="U160">
        <f>YEAR(Campaigns[[#This Row],[Date Created Conversion]])</f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8351</v>
      </c>
      <c r="R161" t="s">
        <v>8354</v>
      </c>
      <c r="S161" s="16">
        <f t="shared" si="10"/>
        <v>42514.434548611112</v>
      </c>
      <c r="T161" s="16">
        <f t="shared" si="11"/>
        <v>42554.434548611112</v>
      </c>
      <c r="U161">
        <f>YEAR(Campaigns[[#This Row],[Date Created Conversion]])</f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8351</v>
      </c>
      <c r="R162" t="s">
        <v>8355</v>
      </c>
      <c r="S162" s="16">
        <f t="shared" si="10"/>
        <v>42171.913090277783</v>
      </c>
      <c r="T162" s="16">
        <f t="shared" si="11"/>
        <v>42231.913090277783</v>
      </c>
      <c r="U162">
        <f>YEAR(Campaigns[[#This Row],[Date Created Conversion]])</f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8351</v>
      </c>
      <c r="R163" t="s">
        <v>8355</v>
      </c>
      <c r="S163" s="16">
        <f t="shared" si="10"/>
        <v>41792.687442129631</v>
      </c>
      <c r="T163" s="16">
        <f t="shared" si="11"/>
        <v>41822.687442129631</v>
      </c>
      <c r="U163">
        <f>YEAR(Campaigns[[#This Row],[Date Created Conversion]])</f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8351</v>
      </c>
      <c r="R164" t="s">
        <v>8355</v>
      </c>
      <c r="S164" s="16">
        <f t="shared" si="10"/>
        <v>41835.126805555556</v>
      </c>
      <c r="T164" s="16">
        <f t="shared" si="11"/>
        <v>41867.987500000003</v>
      </c>
      <c r="U164">
        <f>YEAR(Campaigns[[#This Row],[Date Created Conversion]])</f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8351</v>
      </c>
      <c r="R165" t="s">
        <v>8355</v>
      </c>
      <c r="S165" s="16">
        <f t="shared" si="10"/>
        <v>42243.961273148147</v>
      </c>
      <c r="T165" s="16">
        <f t="shared" si="11"/>
        <v>42278</v>
      </c>
      <c r="U165">
        <f>YEAR(Campaigns[[#This Row],[Date Created Conversion]])</f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8351</v>
      </c>
      <c r="R166" t="s">
        <v>8355</v>
      </c>
      <c r="S166" s="16">
        <f t="shared" si="10"/>
        <v>41841.762743055559</v>
      </c>
      <c r="T166" s="16">
        <f t="shared" si="11"/>
        <v>41901.762743055559</v>
      </c>
      <c r="U166">
        <f>YEAR(Campaigns[[#This Row],[Date Created Conversion]])</f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8351</v>
      </c>
      <c r="R167" t="s">
        <v>8355</v>
      </c>
      <c r="S167" s="16">
        <f t="shared" si="10"/>
        <v>42351.658842592587</v>
      </c>
      <c r="T167" s="16">
        <f t="shared" si="11"/>
        <v>42381.658842592587</v>
      </c>
      <c r="U167">
        <f>YEAR(Campaigns[[#This Row],[Date Created Conversion]])</f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8351</v>
      </c>
      <c r="R168" t="s">
        <v>8355</v>
      </c>
      <c r="S168" s="16">
        <f t="shared" si="10"/>
        <v>42721.075949074075</v>
      </c>
      <c r="T168" s="16">
        <f t="shared" si="11"/>
        <v>42751.075949074075</v>
      </c>
      <c r="U168">
        <f>YEAR(Campaigns[[#This Row],[Date Created Conversion]])</f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8351</v>
      </c>
      <c r="R169" t="s">
        <v>8355</v>
      </c>
      <c r="S169" s="16">
        <f t="shared" si="10"/>
        <v>42160.927488425921</v>
      </c>
      <c r="T169" s="16">
        <f t="shared" si="11"/>
        <v>42220.927488425921</v>
      </c>
      <c r="U169">
        <f>YEAR(Campaigns[[#This Row],[Date Created Conversion]])</f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8351</v>
      </c>
      <c r="R170" t="s">
        <v>8355</v>
      </c>
      <c r="S170" s="16">
        <f t="shared" si="10"/>
        <v>42052.83530092593</v>
      </c>
      <c r="T170" s="16">
        <f t="shared" si="11"/>
        <v>42082.793634259258</v>
      </c>
      <c r="U170">
        <f>YEAR(Campaigns[[#This Row],[Date Created Conversion]])</f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8351</v>
      </c>
      <c r="R171" t="s">
        <v>8355</v>
      </c>
      <c r="S171" s="16">
        <f t="shared" si="10"/>
        <v>41900.505312499998</v>
      </c>
      <c r="T171" s="16">
        <f t="shared" si="11"/>
        <v>41930.505312499998</v>
      </c>
      <c r="U171">
        <f>YEAR(Campaigns[[#This Row],[Date Created Conversion]])</f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8351</v>
      </c>
      <c r="R172" t="s">
        <v>8355</v>
      </c>
      <c r="S172" s="16">
        <f t="shared" si="10"/>
        <v>42216.977812500001</v>
      </c>
      <c r="T172" s="16">
        <f t="shared" si="11"/>
        <v>42246.227777777778</v>
      </c>
      <c r="U172">
        <f>YEAR(Campaigns[[#This Row],[Date Created Conversion]])</f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8351</v>
      </c>
      <c r="R173" t="s">
        <v>8355</v>
      </c>
      <c r="S173" s="16">
        <f t="shared" si="10"/>
        <v>42534.180717592593</v>
      </c>
      <c r="T173" s="16">
        <f t="shared" si="11"/>
        <v>42594.180717592593</v>
      </c>
      <c r="U173">
        <f>YEAR(Campaigns[[#This Row],[Date Created Conversion]])</f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8351</v>
      </c>
      <c r="R174" t="s">
        <v>8355</v>
      </c>
      <c r="S174" s="16">
        <f t="shared" si="10"/>
        <v>42047.394942129627</v>
      </c>
      <c r="T174" s="16">
        <f t="shared" si="11"/>
        <v>42082.353275462956</v>
      </c>
      <c r="U174">
        <f>YEAR(Campaigns[[#This Row],[Date Created Conversion]])</f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8351</v>
      </c>
      <c r="R175" t="s">
        <v>8355</v>
      </c>
      <c r="S175" s="16">
        <f t="shared" si="10"/>
        <v>42033.573009259257</v>
      </c>
      <c r="T175" s="16">
        <f t="shared" si="11"/>
        <v>42063.573009259257</v>
      </c>
      <c r="U175">
        <f>YEAR(Campaigns[[#This Row],[Date Created Conversion]])</f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8351</v>
      </c>
      <c r="R176" t="s">
        <v>8355</v>
      </c>
      <c r="S176" s="16">
        <f t="shared" si="10"/>
        <v>42072.758981481486</v>
      </c>
      <c r="T176" s="16">
        <f t="shared" si="11"/>
        <v>42132.758981481486</v>
      </c>
      <c r="U176">
        <f>YEAR(Campaigns[[#This Row],[Date Created Conversion]])</f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8351</v>
      </c>
      <c r="R177" t="s">
        <v>8355</v>
      </c>
      <c r="S177" s="16">
        <f t="shared" si="10"/>
        <v>41855.777905092589</v>
      </c>
      <c r="T177" s="16">
        <f t="shared" si="11"/>
        <v>41880.777905092589</v>
      </c>
      <c r="U177">
        <f>YEAR(Campaigns[[#This Row],[Date Created Conversion]])</f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8351</v>
      </c>
      <c r="R178" t="s">
        <v>8355</v>
      </c>
      <c r="S178" s="16">
        <f t="shared" si="10"/>
        <v>42191.824062500003</v>
      </c>
      <c r="T178" s="16">
        <f t="shared" si="11"/>
        <v>42221.824062500003</v>
      </c>
      <c r="U178">
        <f>YEAR(Campaigns[[#This Row],[Date Created Conversion]])</f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8351</v>
      </c>
      <c r="R179" t="s">
        <v>8355</v>
      </c>
      <c r="S179" s="16">
        <f t="shared" si="10"/>
        <v>42070.047754629632</v>
      </c>
      <c r="T179" s="16">
        <f t="shared" si="11"/>
        <v>42087.00608796296</v>
      </c>
      <c r="U179">
        <f>YEAR(Campaigns[[#This Row],[Date Created Conversion]])</f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8351</v>
      </c>
      <c r="R180" t="s">
        <v>8355</v>
      </c>
      <c r="S180" s="16">
        <f t="shared" si="10"/>
        <v>42304.955381944441</v>
      </c>
      <c r="T180" s="16">
        <f t="shared" si="11"/>
        <v>42334.997048611112</v>
      </c>
      <c r="U180">
        <f>YEAR(Campaigns[[#This Row],[Date Created Conversion]])</f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8351</v>
      </c>
      <c r="R181" t="s">
        <v>8355</v>
      </c>
      <c r="S181" s="16">
        <f t="shared" si="10"/>
        <v>42403.080497685187</v>
      </c>
      <c r="T181" s="16">
        <f t="shared" si="11"/>
        <v>42433.080497685187</v>
      </c>
      <c r="U181">
        <f>YEAR(Campaigns[[#This Row],[Date Created Conversion]])</f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8351</v>
      </c>
      <c r="R182" t="s">
        <v>8355</v>
      </c>
      <c r="S182" s="16">
        <f t="shared" si="10"/>
        <v>42067.991238425922</v>
      </c>
      <c r="T182" s="16">
        <f t="shared" si="11"/>
        <v>42107.791666666672</v>
      </c>
      <c r="U182">
        <f>YEAR(Campaigns[[#This Row],[Date Created Conversion]])</f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8351</v>
      </c>
      <c r="R183" t="s">
        <v>8355</v>
      </c>
      <c r="S183" s="16">
        <f t="shared" si="10"/>
        <v>42147.741840277777</v>
      </c>
      <c r="T183" s="16">
        <f t="shared" si="11"/>
        <v>42177.741840277777</v>
      </c>
      <c r="U183">
        <f>YEAR(Campaigns[[#This Row],[Date Created Conversion]])</f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8351</v>
      </c>
      <c r="R184" t="s">
        <v>8355</v>
      </c>
      <c r="S184" s="16">
        <f t="shared" si="10"/>
        <v>42712.011944444443</v>
      </c>
      <c r="T184" s="16">
        <f t="shared" si="11"/>
        <v>42742.011944444443</v>
      </c>
      <c r="U184">
        <f>YEAR(Campaigns[[#This Row],[Date Created Conversion]])</f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8351</v>
      </c>
      <c r="R185" t="s">
        <v>8355</v>
      </c>
      <c r="S185" s="16">
        <f t="shared" si="10"/>
        <v>41939.810300925928</v>
      </c>
      <c r="T185" s="16">
        <f t="shared" si="11"/>
        <v>41969.851967592593</v>
      </c>
      <c r="U185">
        <f>YEAR(Campaigns[[#This Row],[Date Created Conversion]])</f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8351</v>
      </c>
      <c r="R186" t="s">
        <v>8355</v>
      </c>
      <c r="S186" s="16">
        <f t="shared" si="10"/>
        <v>41825.791226851856</v>
      </c>
      <c r="T186" s="16">
        <f t="shared" si="11"/>
        <v>41883.165972222225</v>
      </c>
      <c r="U186">
        <f>YEAR(Campaigns[[#This Row],[Date Created Conversion]])</f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8351</v>
      </c>
      <c r="R187" t="s">
        <v>8355</v>
      </c>
      <c r="S187" s="16">
        <f t="shared" si="10"/>
        <v>42570.91133101852</v>
      </c>
      <c r="T187" s="16">
        <f t="shared" si="11"/>
        <v>42600.91133101852</v>
      </c>
      <c r="U187">
        <f>YEAR(Campaigns[[#This Row],[Date Created Conversion]])</f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8351</v>
      </c>
      <c r="R188" t="s">
        <v>8355</v>
      </c>
      <c r="S188" s="16">
        <f t="shared" si="10"/>
        <v>42767.812893518523</v>
      </c>
      <c r="T188" s="16">
        <f t="shared" si="11"/>
        <v>42797.833333333328</v>
      </c>
      <c r="U188">
        <f>YEAR(Campaigns[[#This Row],[Date Created Conversion]])</f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8351</v>
      </c>
      <c r="R189" t="s">
        <v>8355</v>
      </c>
      <c r="S189" s="16">
        <f t="shared" si="10"/>
        <v>42182.234456018516</v>
      </c>
      <c r="T189" s="16">
        <f t="shared" si="11"/>
        <v>42206.290972222225</v>
      </c>
      <c r="U189">
        <f>YEAR(Campaigns[[#This Row],[Date Created Conversion]])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8351</v>
      </c>
      <c r="R190" t="s">
        <v>8355</v>
      </c>
      <c r="S190" s="16">
        <f t="shared" si="10"/>
        <v>41857.18304398148</v>
      </c>
      <c r="T190" s="16">
        <f t="shared" si="11"/>
        <v>41887.18304398148</v>
      </c>
      <c r="U190">
        <f>YEAR(Campaigns[[#This Row],[Date Created Conversion]])</f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8351</v>
      </c>
      <c r="R191" t="s">
        <v>8355</v>
      </c>
      <c r="S191" s="16">
        <f t="shared" si="10"/>
        <v>42556.690706018519</v>
      </c>
      <c r="T191" s="16">
        <f t="shared" si="11"/>
        <v>42616.690706018519</v>
      </c>
      <c r="U191">
        <f>YEAR(Campaigns[[#This Row],[Date Created Conversion]])</f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8351</v>
      </c>
      <c r="R192" t="s">
        <v>8355</v>
      </c>
      <c r="S192" s="16">
        <f t="shared" si="10"/>
        <v>42527.650995370372</v>
      </c>
      <c r="T192" s="16">
        <f t="shared" si="11"/>
        <v>42537.650995370372</v>
      </c>
      <c r="U192">
        <f>YEAR(Campaigns[[#This Row],[Date Created Conversion]])</f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8351</v>
      </c>
      <c r="R193" t="s">
        <v>8355</v>
      </c>
      <c r="S193" s="16">
        <f t="shared" si="10"/>
        <v>42239.441412037035</v>
      </c>
      <c r="T193" s="16">
        <f t="shared" si="11"/>
        <v>42279.441412037035</v>
      </c>
      <c r="U193">
        <f>YEAR(Campaigns[[#This Row],[Date Created Conversion]])</f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 2),0)</f>
        <v>5.67</v>
      </c>
      <c r="Q194" s="10" t="s">
        <v>8351</v>
      </c>
      <c r="R194" t="s">
        <v>8355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  <c r="U194">
        <f>YEAR(Campaigns[[#This Row],[Date Created Conversion]])</f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8351</v>
      </c>
      <c r="R195" t="s">
        <v>8355</v>
      </c>
      <c r="S195" s="16">
        <f t="shared" si="14"/>
        <v>41911.934791666667</v>
      </c>
      <c r="T195" s="16">
        <f t="shared" si="15"/>
        <v>41971.976458333331</v>
      </c>
      <c r="U195">
        <f>YEAR(Campaigns[[#This Row],[Date Created Conversion]])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8351</v>
      </c>
      <c r="R196" t="s">
        <v>8355</v>
      </c>
      <c r="S196" s="16">
        <f t="shared" si="14"/>
        <v>42375.996886574074</v>
      </c>
      <c r="T196" s="16">
        <f t="shared" si="15"/>
        <v>42435.996886574074</v>
      </c>
      <c r="U196">
        <f>YEAR(Campaigns[[#This Row],[Date Created Conversion]])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8351</v>
      </c>
      <c r="R197" t="s">
        <v>8355</v>
      </c>
      <c r="S197" s="16">
        <f t="shared" si="14"/>
        <v>42135.67050925926</v>
      </c>
      <c r="T197" s="16">
        <f t="shared" si="15"/>
        <v>42195.67050925926</v>
      </c>
      <c r="U197">
        <f>YEAR(Campaigns[[#This Row],[Date Created Conversion]])</f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8351</v>
      </c>
      <c r="R198" t="s">
        <v>8355</v>
      </c>
      <c r="S198" s="16">
        <f t="shared" si="14"/>
        <v>42259.542800925927</v>
      </c>
      <c r="T198" s="16">
        <f t="shared" si="15"/>
        <v>42287.875</v>
      </c>
      <c r="U198">
        <f>YEAR(Campaigns[[#This Row],[Date Created Conversion]])</f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8351</v>
      </c>
      <c r="R199" t="s">
        <v>8355</v>
      </c>
      <c r="S199" s="16">
        <f t="shared" si="14"/>
        <v>42741.848379629635</v>
      </c>
      <c r="T199" s="16">
        <f t="shared" si="15"/>
        <v>42783.875</v>
      </c>
      <c r="U199">
        <f>YEAR(Campaigns[[#This Row],[Date Created Conversion]])</f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8351</v>
      </c>
      <c r="R200" t="s">
        <v>8355</v>
      </c>
      <c r="S200" s="16">
        <f t="shared" si="14"/>
        <v>41887.383356481485</v>
      </c>
      <c r="T200" s="16">
        <f t="shared" si="15"/>
        <v>41917.383356481485</v>
      </c>
      <c r="U200">
        <f>YEAR(Campaigns[[#This Row],[Date Created Conversion]])</f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8351</v>
      </c>
      <c r="R201" t="s">
        <v>8355</v>
      </c>
      <c r="S201" s="16">
        <f t="shared" si="14"/>
        <v>42584.123865740738</v>
      </c>
      <c r="T201" s="16">
        <f t="shared" si="15"/>
        <v>42614.123865740738</v>
      </c>
      <c r="U201">
        <f>YEAR(Campaigns[[#This Row],[Date Created Conversion]])</f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8351</v>
      </c>
      <c r="R202" t="s">
        <v>8355</v>
      </c>
      <c r="S202" s="16">
        <f t="shared" si="14"/>
        <v>41867.083368055559</v>
      </c>
      <c r="T202" s="16">
        <f t="shared" si="15"/>
        <v>41897.083368055559</v>
      </c>
      <c r="U202">
        <f>YEAR(Campaigns[[#This Row],[Date Created Conversion]])</f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8351</v>
      </c>
      <c r="R203" t="s">
        <v>8355</v>
      </c>
      <c r="S203" s="16">
        <f t="shared" si="14"/>
        <v>42023.818622685183</v>
      </c>
      <c r="T203" s="16">
        <f t="shared" si="15"/>
        <v>42043.818622685183</v>
      </c>
      <c r="U203">
        <f>YEAR(Campaigns[[#This Row],[Date Created Conversion]])</f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8351</v>
      </c>
      <c r="R204" t="s">
        <v>8355</v>
      </c>
      <c r="S204" s="16">
        <f t="shared" si="14"/>
        <v>42255.927824074075</v>
      </c>
      <c r="T204" s="16">
        <f t="shared" si="15"/>
        <v>42285.874305555553</v>
      </c>
      <c r="U204">
        <f>YEAR(Campaigns[[#This Row],[Date Created Conversion]])</f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8351</v>
      </c>
      <c r="R205" t="s">
        <v>8355</v>
      </c>
      <c r="S205" s="16">
        <f t="shared" si="14"/>
        <v>41973.847962962958</v>
      </c>
      <c r="T205" s="16">
        <f t="shared" si="15"/>
        <v>42033.847962962958</v>
      </c>
      <c r="U205">
        <f>YEAR(Campaigns[[#This Row],[Date Created Conversion]])</f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8351</v>
      </c>
      <c r="R206" t="s">
        <v>8355</v>
      </c>
      <c r="S206" s="16">
        <f t="shared" si="14"/>
        <v>42556.583368055552</v>
      </c>
      <c r="T206" s="16">
        <f t="shared" si="15"/>
        <v>42586.583368055552</v>
      </c>
      <c r="U206">
        <f>YEAR(Campaigns[[#This Row],[Date Created Conversion]])</f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8351</v>
      </c>
      <c r="R207" t="s">
        <v>8355</v>
      </c>
      <c r="S207" s="16">
        <f t="shared" si="14"/>
        <v>42248.632199074069</v>
      </c>
      <c r="T207" s="16">
        <f t="shared" si="15"/>
        <v>42283.632199074069</v>
      </c>
      <c r="U207">
        <f>YEAR(Campaigns[[#This Row],[Date Created Conversion]])</f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8351</v>
      </c>
      <c r="R208" t="s">
        <v>8355</v>
      </c>
      <c r="S208" s="16">
        <f t="shared" si="14"/>
        <v>42567.004432870366</v>
      </c>
      <c r="T208" s="16">
        <f t="shared" si="15"/>
        <v>42588.004432870366</v>
      </c>
      <c r="U208">
        <f>YEAR(Campaigns[[#This Row],[Date Created Conversion]])</f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8351</v>
      </c>
      <c r="R209" t="s">
        <v>8355</v>
      </c>
      <c r="S209" s="16">
        <f t="shared" si="14"/>
        <v>41978.197199074071</v>
      </c>
      <c r="T209" s="16">
        <f t="shared" si="15"/>
        <v>42008.197199074071</v>
      </c>
      <c r="U209">
        <f>YEAR(Campaigns[[#This Row],[Date Created Conversion]])</f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8351</v>
      </c>
      <c r="R210" t="s">
        <v>8355</v>
      </c>
      <c r="S210" s="16">
        <f t="shared" si="14"/>
        <v>41959.369988425926</v>
      </c>
      <c r="T210" s="16">
        <f t="shared" si="15"/>
        <v>41989.369988425926</v>
      </c>
      <c r="U210">
        <f>YEAR(Campaigns[[#This Row],[Date Created Conversion]])</f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8351</v>
      </c>
      <c r="R211" t="s">
        <v>8355</v>
      </c>
      <c r="S211" s="16">
        <f t="shared" si="14"/>
        <v>42165.922858796301</v>
      </c>
      <c r="T211" s="16">
        <f t="shared" si="15"/>
        <v>42195.922858796301</v>
      </c>
      <c r="U211">
        <f>YEAR(Campaigns[[#This Row],[Date Created Conversion]])</f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8351</v>
      </c>
      <c r="R212" t="s">
        <v>8355</v>
      </c>
      <c r="S212" s="16">
        <f t="shared" si="14"/>
        <v>42249.064722222218</v>
      </c>
      <c r="T212" s="16">
        <f t="shared" si="15"/>
        <v>42278.208333333328</v>
      </c>
      <c r="U212">
        <f>YEAR(Campaigns[[#This Row],[Date Created Conversion]])</f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8351</v>
      </c>
      <c r="R213" t="s">
        <v>8355</v>
      </c>
      <c r="S213" s="16">
        <f t="shared" si="14"/>
        <v>42236.159918981488</v>
      </c>
      <c r="T213" s="16">
        <f t="shared" si="15"/>
        <v>42266.159918981488</v>
      </c>
      <c r="U213">
        <f>YEAR(Campaigns[[#This Row],[Date Created Conversion]])</f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8351</v>
      </c>
      <c r="R214" t="s">
        <v>8355</v>
      </c>
      <c r="S214" s="16">
        <f t="shared" si="14"/>
        <v>42416.881018518514</v>
      </c>
      <c r="T214" s="16">
        <f t="shared" si="15"/>
        <v>42476.839351851857</v>
      </c>
      <c r="U214">
        <f>YEAR(Campaigns[[#This Row],[Date Created Conversion]])</f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8351</v>
      </c>
      <c r="R215" t="s">
        <v>8355</v>
      </c>
      <c r="S215" s="16">
        <f t="shared" si="14"/>
        <v>42202.594293981485</v>
      </c>
      <c r="T215" s="16">
        <f t="shared" si="15"/>
        <v>42232.587974537033</v>
      </c>
      <c r="U215">
        <f>YEAR(Campaigns[[#This Row],[Date Created Conversion]])</f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8351</v>
      </c>
      <c r="R216" t="s">
        <v>8355</v>
      </c>
      <c r="S216" s="16">
        <f t="shared" si="14"/>
        <v>42009.64061342593</v>
      </c>
      <c r="T216" s="16">
        <f t="shared" si="15"/>
        <v>42069.64061342593</v>
      </c>
      <c r="U216">
        <f>YEAR(Campaigns[[#This Row],[Date Created Conversion]])</f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8351</v>
      </c>
      <c r="R217" t="s">
        <v>8355</v>
      </c>
      <c r="S217" s="16">
        <f t="shared" si="14"/>
        <v>42375.230115740742</v>
      </c>
      <c r="T217" s="16">
        <f t="shared" si="15"/>
        <v>42417.999305555553</v>
      </c>
      <c r="U217">
        <f>YEAR(Campaigns[[#This Row],[Date Created Conversion]])</f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8351</v>
      </c>
      <c r="R218" t="s">
        <v>8355</v>
      </c>
      <c r="S218" s="16">
        <f t="shared" si="14"/>
        <v>42066.958761574075</v>
      </c>
      <c r="T218" s="16">
        <f t="shared" si="15"/>
        <v>42116.917094907403</v>
      </c>
      <c r="U218">
        <f>YEAR(Campaigns[[#This Row],[Date Created Conversion]])</f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8351</v>
      </c>
      <c r="R219" t="s">
        <v>8355</v>
      </c>
      <c r="S219" s="16">
        <f t="shared" si="14"/>
        <v>41970.64061342593</v>
      </c>
      <c r="T219" s="16">
        <f t="shared" si="15"/>
        <v>42001.64061342593</v>
      </c>
      <c r="U219">
        <f>YEAR(Campaigns[[#This Row],[Date Created Conversion]])</f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8351</v>
      </c>
      <c r="R220" t="s">
        <v>8355</v>
      </c>
      <c r="S220" s="16">
        <f t="shared" si="14"/>
        <v>42079.628344907411</v>
      </c>
      <c r="T220" s="16">
        <f t="shared" si="15"/>
        <v>42139.628344907411</v>
      </c>
      <c r="U220">
        <f>YEAR(Campaigns[[#This Row],[Date Created Conversion]])</f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8351</v>
      </c>
      <c r="R221" t="s">
        <v>8355</v>
      </c>
      <c r="S221" s="16">
        <f t="shared" si="14"/>
        <v>42429.326678240745</v>
      </c>
      <c r="T221" s="16">
        <f t="shared" si="15"/>
        <v>42461.290972222225</v>
      </c>
      <c r="U221">
        <f>YEAR(Campaigns[[#This Row],[Date Created Conversion]])</f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8351</v>
      </c>
      <c r="R222" t="s">
        <v>8355</v>
      </c>
      <c r="S222" s="16">
        <f t="shared" si="14"/>
        <v>42195.643865740742</v>
      </c>
      <c r="T222" s="16">
        <f t="shared" si="15"/>
        <v>42236.837499999994</v>
      </c>
      <c r="U222">
        <f>YEAR(Campaigns[[#This Row],[Date Created Conversion]])</f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8351</v>
      </c>
      <c r="R223" t="s">
        <v>8355</v>
      </c>
      <c r="S223" s="16">
        <f t="shared" si="14"/>
        <v>42031.837546296301</v>
      </c>
      <c r="T223" s="16">
        <f t="shared" si="15"/>
        <v>42091.79587962963</v>
      </c>
      <c r="U223">
        <f>YEAR(Campaigns[[#This Row],[Date Created Conversion]])</f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8351</v>
      </c>
      <c r="R224" t="s">
        <v>8355</v>
      </c>
      <c r="S224" s="16">
        <f t="shared" si="14"/>
        <v>42031.769884259258</v>
      </c>
      <c r="T224" s="16">
        <f t="shared" si="15"/>
        <v>42090.110416666663</v>
      </c>
      <c r="U224">
        <f>YEAR(Campaigns[[#This Row],[Date Created Conversion]])</f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8351</v>
      </c>
      <c r="R225" t="s">
        <v>8355</v>
      </c>
      <c r="S225" s="16">
        <f t="shared" si="14"/>
        <v>42482.048032407409</v>
      </c>
      <c r="T225" s="16">
        <f t="shared" si="15"/>
        <v>42512.045138888891</v>
      </c>
      <c r="U225">
        <f>YEAR(Campaigns[[#This Row],[Date Created Conversion]])</f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8351</v>
      </c>
      <c r="R226" t="s">
        <v>8355</v>
      </c>
      <c r="S226" s="16">
        <f t="shared" si="14"/>
        <v>42135.235254629632</v>
      </c>
      <c r="T226" s="16">
        <f t="shared" si="15"/>
        <v>42195.235254629632</v>
      </c>
      <c r="U226">
        <f>YEAR(Campaigns[[#This Row],[Date Created Conversion]])</f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8351</v>
      </c>
      <c r="R227" t="s">
        <v>8355</v>
      </c>
      <c r="S227" s="16">
        <f t="shared" si="14"/>
        <v>42438.961273148147</v>
      </c>
      <c r="T227" s="16">
        <f t="shared" si="15"/>
        <v>42468.919606481482</v>
      </c>
      <c r="U227">
        <f>YEAR(Campaigns[[#This Row],[Date Created Conversion]])</f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8351</v>
      </c>
      <c r="R228" t="s">
        <v>8355</v>
      </c>
      <c r="S228" s="16">
        <f t="shared" si="14"/>
        <v>42106.666018518517</v>
      </c>
      <c r="T228" s="16">
        <f t="shared" si="15"/>
        <v>42155.395138888889</v>
      </c>
      <c r="U228">
        <f>YEAR(Campaigns[[#This Row],[Date Created Conversion]])</f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8351</v>
      </c>
      <c r="R229" t="s">
        <v>8355</v>
      </c>
      <c r="S229" s="16">
        <f t="shared" si="14"/>
        <v>42164.893993055557</v>
      </c>
      <c r="T229" s="16">
        <f t="shared" si="15"/>
        <v>42194.893993055557</v>
      </c>
      <c r="U229">
        <f>YEAR(Campaigns[[#This Row],[Date Created Conversion]])</f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8351</v>
      </c>
      <c r="R230" t="s">
        <v>8355</v>
      </c>
      <c r="S230" s="16">
        <f t="shared" si="14"/>
        <v>42096.686400462961</v>
      </c>
      <c r="T230" s="16">
        <f t="shared" si="15"/>
        <v>42156.686400462961</v>
      </c>
      <c r="U230">
        <f>YEAR(Campaigns[[#This Row],[Date Created Conversion]])</f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8351</v>
      </c>
      <c r="R231" t="s">
        <v>8355</v>
      </c>
      <c r="S231" s="16">
        <f t="shared" si="14"/>
        <v>42383.933993055558</v>
      </c>
      <c r="T231" s="16">
        <f t="shared" si="15"/>
        <v>42413.933993055558</v>
      </c>
      <c r="U231">
        <f>YEAR(Campaigns[[#This Row],[Date Created Conversion]])</f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8351</v>
      </c>
      <c r="R232" t="s">
        <v>8355</v>
      </c>
      <c r="S232" s="16">
        <f t="shared" si="14"/>
        <v>42129.777210648142</v>
      </c>
      <c r="T232" s="16">
        <f t="shared" si="15"/>
        <v>42159.777210648142</v>
      </c>
      <c r="U232">
        <f>YEAR(Campaigns[[#This Row],[Date Created Conversion]])</f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8351</v>
      </c>
      <c r="R233" t="s">
        <v>8355</v>
      </c>
      <c r="S233" s="16">
        <f t="shared" si="14"/>
        <v>42341.958923611113</v>
      </c>
      <c r="T233" s="16">
        <f t="shared" si="15"/>
        <v>42371.958923611113</v>
      </c>
      <c r="U233">
        <f>YEAR(Campaigns[[#This Row],[Date Created Conversion]])</f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8351</v>
      </c>
      <c r="R234" t="s">
        <v>8355</v>
      </c>
      <c r="S234" s="16">
        <f t="shared" si="14"/>
        <v>42032.82576388889</v>
      </c>
      <c r="T234" s="16">
        <f t="shared" si="15"/>
        <v>42062.82576388889</v>
      </c>
      <c r="U234">
        <f>YEAR(Campaigns[[#This Row],[Date Created Conversion]])</f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8351</v>
      </c>
      <c r="R235" t="s">
        <v>8355</v>
      </c>
      <c r="S235" s="16">
        <f t="shared" si="14"/>
        <v>42612.911712962959</v>
      </c>
      <c r="T235" s="16">
        <f t="shared" si="15"/>
        <v>42642.911712962959</v>
      </c>
      <c r="U235">
        <f>YEAR(Campaigns[[#This Row],[Date Created Conversion]])</f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8351</v>
      </c>
      <c r="R236" t="s">
        <v>8355</v>
      </c>
      <c r="S236" s="16">
        <f t="shared" si="14"/>
        <v>42136.035405092596</v>
      </c>
      <c r="T236" s="16">
        <f t="shared" si="15"/>
        <v>42176.035405092596</v>
      </c>
      <c r="U236">
        <f>YEAR(Campaigns[[#This Row],[Date Created Conversion]])</f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8351</v>
      </c>
      <c r="R237" t="s">
        <v>8355</v>
      </c>
      <c r="S237" s="16">
        <f t="shared" si="14"/>
        <v>42164.908530092594</v>
      </c>
      <c r="T237" s="16">
        <f t="shared" si="15"/>
        <v>42194.908530092594</v>
      </c>
      <c r="U237">
        <f>YEAR(Campaigns[[#This Row],[Date Created Conversion]])</f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8351</v>
      </c>
      <c r="R238" t="s">
        <v>8355</v>
      </c>
      <c r="S238" s="16">
        <f t="shared" si="14"/>
        <v>42321.08447916666</v>
      </c>
      <c r="T238" s="16">
        <f t="shared" si="15"/>
        <v>42374</v>
      </c>
      <c r="U238">
        <f>YEAR(Campaigns[[#This Row],[Date Created Conversion]])</f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8351</v>
      </c>
      <c r="R239" t="s">
        <v>8355</v>
      </c>
      <c r="S239" s="16">
        <f t="shared" si="14"/>
        <v>42377.577187499999</v>
      </c>
      <c r="T239" s="16">
        <f t="shared" si="15"/>
        <v>42437.577187499999</v>
      </c>
      <c r="U239">
        <f>YEAR(Campaigns[[#This Row],[Date Created Conversion]])</f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8351</v>
      </c>
      <c r="R240" t="s">
        <v>8355</v>
      </c>
      <c r="S240" s="16">
        <f t="shared" si="14"/>
        <v>42713.962499999994</v>
      </c>
      <c r="T240" s="16">
        <f t="shared" si="15"/>
        <v>42734.375</v>
      </c>
      <c r="U240">
        <f>YEAR(Campaigns[[#This Row],[Date Created Conversion]])</f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8351</v>
      </c>
      <c r="R241" t="s">
        <v>8355</v>
      </c>
      <c r="S241" s="16">
        <f t="shared" si="14"/>
        <v>42297.110300925924</v>
      </c>
      <c r="T241" s="16">
        <f t="shared" si="15"/>
        <v>42316.5</v>
      </c>
      <c r="U241">
        <f>YEAR(Campaigns[[#This Row],[Date Created Conversion]])</f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8351</v>
      </c>
      <c r="R242" t="s">
        <v>8356</v>
      </c>
      <c r="S242" s="16">
        <f t="shared" si="14"/>
        <v>41354.708460648151</v>
      </c>
      <c r="T242" s="16">
        <f t="shared" si="15"/>
        <v>41399.708460648151</v>
      </c>
      <c r="U242">
        <f>YEAR(Campaigns[[#This Row],[Date Created Conversion]])</f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8351</v>
      </c>
      <c r="R243" t="s">
        <v>8356</v>
      </c>
      <c r="S243" s="16">
        <f t="shared" si="14"/>
        <v>41949.697962962964</v>
      </c>
      <c r="T243" s="16">
        <f t="shared" si="15"/>
        <v>41994.697962962964</v>
      </c>
      <c r="U243">
        <f>YEAR(Campaigns[[#This Row],[Date Created Conversion]])</f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8351</v>
      </c>
      <c r="R244" t="s">
        <v>8356</v>
      </c>
      <c r="S244" s="16">
        <f t="shared" si="14"/>
        <v>40862.492939814816</v>
      </c>
      <c r="T244" s="16">
        <f t="shared" si="15"/>
        <v>40897.492939814816</v>
      </c>
      <c r="U244">
        <f>YEAR(Campaigns[[#This Row],[Date Created Conversion]])</f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8351</v>
      </c>
      <c r="R245" t="s">
        <v>8356</v>
      </c>
      <c r="S245" s="16">
        <f t="shared" si="14"/>
        <v>41662.047500000001</v>
      </c>
      <c r="T245" s="16">
        <f t="shared" si="15"/>
        <v>41692.047500000001</v>
      </c>
      <c r="U245">
        <f>YEAR(Campaigns[[#This Row],[Date Created Conversion]])</f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8351</v>
      </c>
      <c r="R246" t="s">
        <v>8356</v>
      </c>
      <c r="S246" s="16">
        <f t="shared" si="14"/>
        <v>40213.323599537034</v>
      </c>
      <c r="T246" s="16">
        <f t="shared" si="15"/>
        <v>40253.29583333333</v>
      </c>
      <c r="U246">
        <f>YEAR(Campaigns[[#This Row],[Date Created Conversion]])</f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8351</v>
      </c>
      <c r="R247" t="s">
        <v>8356</v>
      </c>
      <c r="S247" s="16">
        <f t="shared" si="14"/>
        <v>41107.053067129629</v>
      </c>
      <c r="T247" s="16">
        <f t="shared" si="15"/>
        <v>41137.053067129629</v>
      </c>
      <c r="U247">
        <f>YEAR(Campaigns[[#This Row],[Date Created Conversion]])</f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8351</v>
      </c>
      <c r="R248" t="s">
        <v>8356</v>
      </c>
      <c r="S248" s="16">
        <f t="shared" si="14"/>
        <v>40480.363483796296</v>
      </c>
      <c r="T248" s="16">
        <f t="shared" si="15"/>
        <v>40530.405150462961</v>
      </c>
      <c r="U248">
        <f>YEAR(Campaigns[[#This Row],[Date Created Conversion]])</f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8351</v>
      </c>
      <c r="R249" t="s">
        <v>8356</v>
      </c>
      <c r="S249" s="16">
        <f t="shared" si="14"/>
        <v>40430.604328703703</v>
      </c>
      <c r="T249" s="16">
        <f t="shared" si="15"/>
        <v>40467.152083333334</v>
      </c>
      <c r="U249">
        <f>YEAR(Campaigns[[#This Row],[Date Created Conversion]])</f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8351</v>
      </c>
      <c r="R250" t="s">
        <v>8356</v>
      </c>
      <c r="S250" s="16">
        <f t="shared" si="14"/>
        <v>40870.774409722224</v>
      </c>
      <c r="T250" s="16">
        <f t="shared" si="15"/>
        <v>40915.774409722224</v>
      </c>
      <c r="U250">
        <f>YEAR(Campaigns[[#This Row],[Date Created Conversion]])</f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8351</v>
      </c>
      <c r="R251" t="s">
        <v>8356</v>
      </c>
      <c r="S251" s="16">
        <f t="shared" si="14"/>
        <v>40332.923842592594</v>
      </c>
      <c r="T251" s="16">
        <f t="shared" si="15"/>
        <v>40412.736111111109</v>
      </c>
      <c r="U251">
        <f>YEAR(Campaigns[[#This Row],[Date Created Conversion]])</f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8351</v>
      </c>
      <c r="R252" t="s">
        <v>8356</v>
      </c>
      <c r="S252" s="16">
        <f t="shared" si="14"/>
        <v>41401.565868055557</v>
      </c>
      <c r="T252" s="16">
        <f t="shared" si="15"/>
        <v>41431.565868055557</v>
      </c>
      <c r="U252">
        <f>YEAR(Campaigns[[#This Row],[Date Created Conversion]])</f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8351</v>
      </c>
      <c r="R253" t="s">
        <v>8356</v>
      </c>
      <c r="S253" s="16">
        <f t="shared" si="14"/>
        <v>41013.787569444445</v>
      </c>
      <c r="T253" s="16">
        <f t="shared" si="15"/>
        <v>41045.791666666664</v>
      </c>
      <c r="U253">
        <f>YEAR(Campaigns[[#This Row],[Date Created Conversion]])</f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8351</v>
      </c>
      <c r="R254" t="s">
        <v>8356</v>
      </c>
      <c r="S254" s="16">
        <f t="shared" si="14"/>
        <v>40266.662708333337</v>
      </c>
      <c r="T254" s="16">
        <f t="shared" si="15"/>
        <v>40330.165972222225</v>
      </c>
      <c r="U254">
        <f>YEAR(Campaigns[[#This Row],[Date Created Conversion]])</f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8351</v>
      </c>
      <c r="R255" t="s">
        <v>8356</v>
      </c>
      <c r="S255" s="16">
        <f t="shared" si="14"/>
        <v>40924.650868055556</v>
      </c>
      <c r="T255" s="16">
        <f t="shared" si="15"/>
        <v>40954.650868055556</v>
      </c>
      <c r="U255">
        <f>YEAR(Campaigns[[#This Row],[Date Created Conversion]])</f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8351</v>
      </c>
      <c r="R256" t="s">
        <v>8356</v>
      </c>
      <c r="S256" s="16">
        <f t="shared" si="14"/>
        <v>42263.952662037031</v>
      </c>
      <c r="T256" s="16">
        <f t="shared" si="15"/>
        <v>42294.083333333328</v>
      </c>
      <c r="U256">
        <f>YEAR(Campaigns[[#This Row],[Date Created Conversion]])</f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8351</v>
      </c>
      <c r="R257" t="s">
        <v>8356</v>
      </c>
      <c r="S257" s="16">
        <f t="shared" si="14"/>
        <v>40588.526412037041</v>
      </c>
      <c r="T257" s="16">
        <f t="shared" si="15"/>
        <v>40618.48474537037</v>
      </c>
      <c r="U257">
        <f>YEAR(Campaigns[[#This Row],[Date Created Conversion]])</f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 2),0)</f>
        <v>65.760000000000005</v>
      </c>
      <c r="Q258" s="10" t="s">
        <v>8351</v>
      </c>
      <c r="R258" t="s">
        <v>8356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  <c r="U258">
        <f>YEAR(Campaigns[[#This Row],[Date Created Conversion]])</f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8351</v>
      </c>
      <c r="R259" t="s">
        <v>8356</v>
      </c>
      <c r="S259" s="16">
        <f t="shared" si="18"/>
        <v>42479.626875000002</v>
      </c>
      <c r="T259" s="16">
        <f t="shared" si="19"/>
        <v>42509.626875000002</v>
      </c>
      <c r="U259">
        <f>YEAR(Campaigns[[#This Row],[Date Created Conversion]])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8351</v>
      </c>
      <c r="R260" t="s">
        <v>8356</v>
      </c>
      <c r="S260" s="16">
        <f t="shared" si="18"/>
        <v>40682.051689814813</v>
      </c>
      <c r="T260" s="16">
        <f t="shared" si="19"/>
        <v>40712.051689814813</v>
      </c>
      <c r="U260">
        <f>YEAR(Campaigns[[#This Row],[Date Created Conversion]])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8351</v>
      </c>
      <c r="R261" t="s">
        <v>8356</v>
      </c>
      <c r="S261" s="16">
        <f t="shared" si="18"/>
        <v>42072.738067129627</v>
      </c>
      <c r="T261" s="16">
        <f t="shared" si="19"/>
        <v>42102.738067129627</v>
      </c>
      <c r="U261">
        <f>YEAR(Campaigns[[#This Row],[Date Created Conversion]])</f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8351</v>
      </c>
      <c r="R262" t="s">
        <v>8356</v>
      </c>
      <c r="S262" s="16">
        <f t="shared" si="18"/>
        <v>40330.755543981482</v>
      </c>
      <c r="T262" s="16">
        <f t="shared" si="19"/>
        <v>40376.415972222225</v>
      </c>
      <c r="U262">
        <f>YEAR(Campaigns[[#This Row],[Date Created Conversion]])</f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8351</v>
      </c>
      <c r="R263" t="s">
        <v>8356</v>
      </c>
      <c r="S263" s="16">
        <f t="shared" si="18"/>
        <v>41017.885462962964</v>
      </c>
      <c r="T263" s="16">
        <f t="shared" si="19"/>
        <v>41067.621527777781</v>
      </c>
      <c r="U263">
        <f>YEAR(Campaigns[[#This Row],[Date Created Conversion]])</f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8351</v>
      </c>
      <c r="R264" t="s">
        <v>8356</v>
      </c>
      <c r="S264" s="16">
        <f t="shared" si="18"/>
        <v>40555.24800925926</v>
      </c>
      <c r="T264" s="16">
        <f t="shared" si="19"/>
        <v>40600.24800925926</v>
      </c>
      <c r="U264">
        <f>YEAR(Campaigns[[#This Row],[Date Created Conversion]])</f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8351</v>
      </c>
      <c r="R265" t="s">
        <v>8356</v>
      </c>
      <c r="S265" s="16">
        <f t="shared" si="18"/>
        <v>41149.954791666663</v>
      </c>
      <c r="T265" s="16">
        <f t="shared" si="19"/>
        <v>41179.954791666663</v>
      </c>
      <c r="U265">
        <f>YEAR(Campaigns[[#This Row],[Date Created Conversion]])</f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8351</v>
      </c>
      <c r="R266" t="s">
        <v>8356</v>
      </c>
      <c r="S266" s="16">
        <f t="shared" si="18"/>
        <v>41010.620312500003</v>
      </c>
      <c r="T266" s="16">
        <f t="shared" si="19"/>
        <v>41040.620312500003</v>
      </c>
      <c r="U266">
        <f>YEAR(Campaigns[[#This Row],[Date Created Conversion]])</f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8351</v>
      </c>
      <c r="R267" t="s">
        <v>8356</v>
      </c>
      <c r="S267" s="16">
        <f t="shared" si="18"/>
        <v>40267.245717592588</v>
      </c>
      <c r="T267" s="16">
        <f t="shared" si="19"/>
        <v>40308.844444444447</v>
      </c>
      <c r="U267">
        <f>YEAR(Campaigns[[#This Row],[Date Created Conversion]])</f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8351</v>
      </c>
      <c r="R268" t="s">
        <v>8356</v>
      </c>
      <c r="S268" s="16">
        <f t="shared" si="18"/>
        <v>40205.174849537041</v>
      </c>
      <c r="T268" s="16">
        <f t="shared" si="19"/>
        <v>40291.160416666666</v>
      </c>
      <c r="U268">
        <f>YEAR(Campaigns[[#This Row],[Date Created Conversion]])</f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8351</v>
      </c>
      <c r="R269" t="s">
        <v>8356</v>
      </c>
      <c r="S269" s="16">
        <f t="shared" si="18"/>
        <v>41785.452534722222</v>
      </c>
      <c r="T269" s="16">
        <f t="shared" si="19"/>
        <v>41815.452534722222</v>
      </c>
      <c r="U269">
        <f>YEAR(Campaigns[[#This Row],[Date Created Conversion]])</f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8351</v>
      </c>
      <c r="R270" t="s">
        <v>8356</v>
      </c>
      <c r="S270" s="16">
        <f t="shared" si="18"/>
        <v>40809.15252314815</v>
      </c>
      <c r="T270" s="16">
        <f t="shared" si="19"/>
        <v>40854.194189814814</v>
      </c>
      <c r="U270">
        <f>YEAR(Campaigns[[#This Row],[Date Created Conversion]])</f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8351</v>
      </c>
      <c r="R271" t="s">
        <v>8356</v>
      </c>
      <c r="S271" s="16">
        <f t="shared" si="18"/>
        <v>42758.197013888886</v>
      </c>
      <c r="T271" s="16">
        <f t="shared" si="19"/>
        <v>42788.197013888886</v>
      </c>
      <c r="U271">
        <f>YEAR(Campaigns[[#This Row],[Date Created Conversion]])</f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8351</v>
      </c>
      <c r="R272" t="s">
        <v>8356</v>
      </c>
      <c r="S272" s="16">
        <f t="shared" si="18"/>
        <v>40637.866550925923</v>
      </c>
      <c r="T272" s="16">
        <f t="shared" si="19"/>
        <v>40688.166666666664</v>
      </c>
      <c r="U272">
        <f>YEAR(Campaigns[[#This Row],[Date Created Conversion]])</f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8351</v>
      </c>
      <c r="R273" t="s">
        <v>8356</v>
      </c>
      <c r="S273" s="16">
        <f t="shared" si="18"/>
        <v>41612.10024305556</v>
      </c>
      <c r="T273" s="16">
        <f t="shared" si="19"/>
        <v>41641.333333333336</v>
      </c>
      <c r="U273">
        <f>YEAR(Campaigns[[#This Row],[Date Created Conversion]])</f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8351</v>
      </c>
      <c r="R274" t="s">
        <v>8356</v>
      </c>
      <c r="S274" s="16">
        <f t="shared" si="18"/>
        <v>40235.900358796294</v>
      </c>
      <c r="T274" s="16">
        <f t="shared" si="19"/>
        <v>40296.78402777778</v>
      </c>
      <c r="U274">
        <f>YEAR(Campaigns[[#This Row],[Date Created Conversion]])</f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8351</v>
      </c>
      <c r="R275" t="s">
        <v>8356</v>
      </c>
      <c r="S275" s="16">
        <f t="shared" si="18"/>
        <v>40697.498449074075</v>
      </c>
      <c r="T275" s="16">
        <f t="shared" si="19"/>
        <v>40727.498449074075</v>
      </c>
      <c r="U275">
        <f>YEAR(Campaigns[[#This Row],[Date Created Conversion]])</f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8351</v>
      </c>
      <c r="R276" t="s">
        <v>8356</v>
      </c>
      <c r="S276" s="16">
        <f t="shared" si="18"/>
        <v>40969.912372685183</v>
      </c>
      <c r="T276" s="16">
        <f t="shared" si="19"/>
        <v>41004.290972222225</v>
      </c>
      <c r="U276">
        <f>YEAR(Campaigns[[#This Row],[Date Created Conversion]])</f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8351</v>
      </c>
      <c r="R277" t="s">
        <v>8356</v>
      </c>
      <c r="S277" s="16">
        <f t="shared" si="18"/>
        <v>41193.032013888893</v>
      </c>
      <c r="T277" s="16">
        <f t="shared" si="19"/>
        <v>41223.073680555557</v>
      </c>
      <c r="U277">
        <f>YEAR(Campaigns[[#This Row],[Date Created Conversion]])</f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8351</v>
      </c>
      <c r="R278" t="s">
        <v>8356</v>
      </c>
      <c r="S278" s="16">
        <f t="shared" si="18"/>
        <v>40967.081874999996</v>
      </c>
      <c r="T278" s="16">
        <f t="shared" si="19"/>
        <v>41027.040208333332</v>
      </c>
      <c r="U278">
        <f>YEAR(Campaigns[[#This Row],[Date Created Conversion]])</f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8351</v>
      </c>
      <c r="R279" t="s">
        <v>8356</v>
      </c>
      <c r="S279" s="16">
        <f t="shared" si="18"/>
        <v>42117.891423611116</v>
      </c>
      <c r="T279" s="16">
        <f t="shared" si="19"/>
        <v>42147.891423611116</v>
      </c>
      <c r="U279">
        <f>YEAR(Campaigns[[#This Row],[Date Created Conversion]])</f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8351</v>
      </c>
      <c r="R280" t="s">
        <v>8356</v>
      </c>
      <c r="S280" s="16">
        <f t="shared" si="18"/>
        <v>41164.040960648148</v>
      </c>
      <c r="T280" s="16">
        <f t="shared" si="19"/>
        <v>41194.040960648148</v>
      </c>
      <c r="U280">
        <f>YEAR(Campaigns[[#This Row],[Date Created Conversion]])</f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8351</v>
      </c>
      <c r="R281" t="s">
        <v>8356</v>
      </c>
      <c r="S281" s="16">
        <f t="shared" si="18"/>
        <v>42759.244166666671</v>
      </c>
      <c r="T281" s="16">
        <f t="shared" si="19"/>
        <v>42793.084027777775</v>
      </c>
      <c r="U281">
        <f>YEAR(Campaigns[[#This Row],[Date Created Conversion]])</f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8351</v>
      </c>
      <c r="R282" t="s">
        <v>8356</v>
      </c>
      <c r="S282" s="16">
        <f t="shared" si="18"/>
        <v>41744.590682870366</v>
      </c>
      <c r="T282" s="16">
        <f t="shared" si="19"/>
        <v>41789.590682870366</v>
      </c>
      <c r="U282">
        <f>YEAR(Campaigns[[#This Row],[Date Created Conversion]])</f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8351</v>
      </c>
      <c r="R283" t="s">
        <v>8356</v>
      </c>
      <c r="S283" s="16">
        <f t="shared" si="18"/>
        <v>39950.163344907407</v>
      </c>
      <c r="T283" s="16">
        <f t="shared" si="19"/>
        <v>40035.80972222222</v>
      </c>
      <c r="U283">
        <f>YEAR(Campaigns[[#This Row],[Date Created Conversion]])</f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8351</v>
      </c>
      <c r="R284" t="s">
        <v>8356</v>
      </c>
      <c r="S284" s="16">
        <f t="shared" si="18"/>
        <v>40194.920046296298</v>
      </c>
      <c r="T284" s="16">
        <f t="shared" si="19"/>
        <v>40231.916666666664</v>
      </c>
      <c r="U284">
        <f>YEAR(Campaigns[[#This Row],[Date Created Conversion]])</f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8351</v>
      </c>
      <c r="R285" t="s">
        <v>8356</v>
      </c>
      <c r="S285" s="16">
        <f t="shared" si="18"/>
        <v>40675.71</v>
      </c>
      <c r="T285" s="16">
        <f t="shared" si="19"/>
        <v>40695.207638888889</v>
      </c>
      <c r="U285">
        <f>YEAR(Campaigns[[#This Row],[Date Created Conversion]])</f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8351</v>
      </c>
      <c r="R286" t="s">
        <v>8356</v>
      </c>
      <c r="S286" s="16">
        <f t="shared" si="18"/>
        <v>40904.738194444442</v>
      </c>
      <c r="T286" s="16">
        <f t="shared" si="19"/>
        <v>40929.738194444442</v>
      </c>
      <c r="U286">
        <f>YEAR(Campaigns[[#This Row],[Date Created Conversion]])</f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8351</v>
      </c>
      <c r="R287" t="s">
        <v>8356</v>
      </c>
      <c r="S287" s="16">
        <f t="shared" si="18"/>
        <v>41506.756111111114</v>
      </c>
      <c r="T287" s="16">
        <f t="shared" si="19"/>
        <v>41536.756111111114</v>
      </c>
      <c r="U287">
        <f>YEAR(Campaigns[[#This Row],[Date Created Conversion]])</f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8351</v>
      </c>
      <c r="R288" t="s">
        <v>8356</v>
      </c>
      <c r="S288" s="16">
        <f t="shared" si="18"/>
        <v>41313.816249999996</v>
      </c>
      <c r="T288" s="16">
        <f t="shared" si="19"/>
        <v>41358.774583333332</v>
      </c>
      <c r="U288">
        <f>YEAR(Campaigns[[#This Row],[Date Created Conversion]])</f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8351</v>
      </c>
      <c r="R289" t="s">
        <v>8356</v>
      </c>
      <c r="S289" s="16">
        <f t="shared" si="18"/>
        <v>41184.277986111112</v>
      </c>
      <c r="T289" s="16">
        <f t="shared" si="19"/>
        <v>41215.166666666664</v>
      </c>
      <c r="U289">
        <f>YEAR(Campaigns[[#This Row],[Date Created Conversion]])</f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8351</v>
      </c>
      <c r="R290" t="s">
        <v>8356</v>
      </c>
      <c r="S290" s="16">
        <f t="shared" si="18"/>
        <v>41051.168900462959</v>
      </c>
      <c r="T290" s="16">
        <f t="shared" si="19"/>
        <v>41086.168900462959</v>
      </c>
      <c r="U290">
        <f>YEAR(Campaigns[[#This Row],[Date Created Conversion]])</f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8351</v>
      </c>
      <c r="R291" t="s">
        <v>8356</v>
      </c>
      <c r="S291" s="16">
        <f t="shared" si="18"/>
        <v>41550.456412037034</v>
      </c>
      <c r="T291" s="16">
        <f t="shared" si="19"/>
        <v>41580.456412037034</v>
      </c>
      <c r="U291">
        <f>YEAR(Campaigns[[#This Row],[Date Created Conversion]])</f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8351</v>
      </c>
      <c r="R292" t="s">
        <v>8356</v>
      </c>
      <c r="S292" s="16">
        <f t="shared" si="18"/>
        <v>40526.36917824074</v>
      </c>
      <c r="T292" s="16">
        <f t="shared" si="19"/>
        <v>40576.332638888889</v>
      </c>
      <c r="U292">
        <f>YEAR(Campaigns[[#This Row],[Date Created Conversion]])</f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8351</v>
      </c>
      <c r="R293" t="s">
        <v>8356</v>
      </c>
      <c r="S293" s="16">
        <f t="shared" si="18"/>
        <v>41376.769050925926</v>
      </c>
      <c r="T293" s="16">
        <f t="shared" si="19"/>
        <v>41395.000694444447</v>
      </c>
      <c r="U293">
        <f>YEAR(Campaigns[[#This Row],[Date Created Conversion]])</f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8351</v>
      </c>
      <c r="R294" t="s">
        <v>8356</v>
      </c>
      <c r="S294" s="16">
        <f t="shared" si="18"/>
        <v>40812.803229166668</v>
      </c>
      <c r="T294" s="16">
        <f t="shared" si="19"/>
        <v>40845.165972222225</v>
      </c>
      <c r="U294">
        <f>YEAR(Campaigns[[#This Row],[Date Created Conversion]])</f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8351</v>
      </c>
      <c r="R295" t="s">
        <v>8356</v>
      </c>
      <c r="S295" s="16">
        <f t="shared" si="18"/>
        <v>41719.667986111112</v>
      </c>
      <c r="T295" s="16">
        <f t="shared" si="19"/>
        <v>41749.667986111112</v>
      </c>
      <c r="U295">
        <f>YEAR(Campaigns[[#This Row],[Date Created Conversion]])</f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8351</v>
      </c>
      <c r="R296" t="s">
        <v>8356</v>
      </c>
      <c r="S296" s="16">
        <f t="shared" si="18"/>
        <v>40343.084421296298</v>
      </c>
      <c r="T296" s="16">
        <f t="shared" si="19"/>
        <v>40378.666666666664</v>
      </c>
      <c r="U296">
        <f>YEAR(Campaigns[[#This Row],[Date Created Conversion]])</f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8351</v>
      </c>
      <c r="R297" t="s">
        <v>8356</v>
      </c>
      <c r="S297" s="16">
        <f t="shared" si="18"/>
        <v>41519.004733796297</v>
      </c>
      <c r="T297" s="16">
        <f t="shared" si="19"/>
        <v>41579</v>
      </c>
      <c r="U297">
        <f>YEAR(Campaigns[[#This Row],[Date Created Conversion]])</f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8351</v>
      </c>
      <c r="R298" t="s">
        <v>8356</v>
      </c>
      <c r="S298" s="16">
        <f t="shared" si="18"/>
        <v>41134.475497685184</v>
      </c>
      <c r="T298" s="16">
        <f t="shared" si="19"/>
        <v>41159.475497685184</v>
      </c>
      <c r="U298">
        <f>YEAR(Campaigns[[#This Row],[Date Created Conversion]])</f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8351</v>
      </c>
      <c r="R299" t="s">
        <v>8356</v>
      </c>
      <c r="S299" s="16">
        <f t="shared" si="18"/>
        <v>42089.72802083334</v>
      </c>
      <c r="T299" s="16">
        <f t="shared" si="19"/>
        <v>42125.165972222225</v>
      </c>
      <c r="U299">
        <f>YEAR(Campaigns[[#This Row],[Date Created Conversion]])</f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8351</v>
      </c>
      <c r="R300" t="s">
        <v>8356</v>
      </c>
      <c r="S300" s="16">
        <f t="shared" si="18"/>
        <v>41709.463518518518</v>
      </c>
      <c r="T300" s="16">
        <f t="shared" si="19"/>
        <v>41768.875</v>
      </c>
      <c r="U300">
        <f>YEAR(Campaigns[[#This Row],[Date Created Conversion]])</f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8351</v>
      </c>
      <c r="R301" t="s">
        <v>8356</v>
      </c>
      <c r="S301" s="16">
        <f t="shared" si="18"/>
        <v>40469.225231481483</v>
      </c>
      <c r="T301" s="16">
        <f t="shared" si="19"/>
        <v>40499.266898148147</v>
      </c>
      <c r="U301">
        <f>YEAR(Campaigns[[#This Row],[Date Created Conversion]])</f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8351</v>
      </c>
      <c r="R302" t="s">
        <v>8356</v>
      </c>
      <c r="S302" s="16">
        <f t="shared" si="18"/>
        <v>40626.959930555553</v>
      </c>
      <c r="T302" s="16">
        <f t="shared" si="19"/>
        <v>40657.959930555553</v>
      </c>
      <c r="U302">
        <f>YEAR(Campaigns[[#This Row],[Date Created Conversion]])</f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8351</v>
      </c>
      <c r="R303" t="s">
        <v>8356</v>
      </c>
      <c r="S303" s="16">
        <f t="shared" si="18"/>
        <v>41312.737673611111</v>
      </c>
      <c r="T303" s="16">
        <f t="shared" si="19"/>
        <v>41352.696006944447</v>
      </c>
      <c r="U303">
        <f>YEAR(Campaigns[[#This Row],[Date Created Conversion]])</f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8351</v>
      </c>
      <c r="R304" t="s">
        <v>8356</v>
      </c>
      <c r="S304" s="16">
        <f t="shared" si="18"/>
        <v>40933.856921296298</v>
      </c>
      <c r="T304" s="16">
        <f t="shared" si="19"/>
        <v>40963.856921296298</v>
      </c>
      <c r="U304">
        <f>YEAR(Campaigns[[#This Row],[Date Created Conversion]])</f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8351</v>
      </c>
      <c r="R305" t="s">
        <v>8356</v>
      </c>
      <c r="S305" s="16">
        <f t="shared" si="18"/>
        <v>41032.071134259262</v>
      </c>
      <c r="T305" s="16">
        <f t="shared" si="19"/>
        <v>41062.071134259262</v>
      </c>
      <c r="U305">
        <f>YEAR(Campaigns[[#This Row],[Date Created Conversion]])</f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8351</v>
      </c>
      <c r="R306" t="s">
        <v>8356</v>
      </c>
      <c r="S306" s="16">
        <f t="shared" si="18"/>
        <v>41114.094872685186</v>
      </c>
      <c r="T306" s="16">
        <f t="shared" si="19"/>
        <v>41153.083333333336</v>
      </c>
      <c r="U306">
        <f>YEAR(Campaigns[[#This Row],[Date Created Conversion]])</f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8351</v>
      </c>
      <c r="R307" t="s">
        <v>8356</v>
      </c>
      <c r="S307" s="16">
        <f t="shared" si="18"/>
        <v>40948.630196759259</v>
      </c>
      <c r="T307" s="16">
        <f t="shared" si="19"/>
        <v>40978.630196759259</v>
      </c>
      <c r="U307">
        <f>YEAR(Campaigns[[#This Row],[Date Created Conversion]])</f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8351</v>
      </c>
      <c r="R308" t="s">
        <v>8356</v>
      </c>
      <c r="S308" s="16">
        <f t="shared" si="18"/>
        <v>41333.837187500001</v>
      </c>
      <c r="T308" s="16">
        <f t="shared" si="19"/>
        <v>41353.795520833337</v>
      </c>
      <c r="U308">
        <f>YEAR(Campaigns[[#This Row],[Date Created Conversion]])</f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8351</v>
      </c>
      <c r="R309" t="s">
        <v>8356</v>
      </c>
      <c r="S309" s="16">
        <f t="shared" si="18"/>
        <v>41282.944456018515</v>
      </c>
      <c r="T309" s="16">
        <f t="shared" si="19"/>
        <v>41312.944456018515</v>
      </c>
      <c r="U309">
        <f>YEAR(Campaigns[[#This Row],[Date Created Conversion]])</f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8351</v>
      </c>
      <c r="R310" t="s">
        <v>8356</v>
      </c>
      <c r="S310" s="16">
        <f t="shared" si="18"/>
        <v>40567.694560185184</v>
      </c>
      <c r="T310" s="16">
        <f t="shared" si="19"/>
        <v>40612.694560185184</v>
      </c>
      <c r="U310">
        <f>YEAR(Campaigns[[#This Row],[Date Created Conversion]])</f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8351</v>
      </c>
      <c r="R311" t="s">
        <v>8356</v>
      </c>
      <c r="S311" s="16">
        <f t="shared" si="18"/>
        <v>41134.751550925925</v>
      </c>
      <c r="T311" s="16">
        <f t="shared" si="19"/>
        <v>41155.751550925925</v>
      </c>
      <c r="U311">
        <f>YEAR(Campaigns[[#This Row],[Date Created Conversion]])</f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8351</v>
      </c>
      <c r="R312" t="s">
        <v>8356</v>
      </c>
      <c r="S312" s="16">
        <f t="shared" si="18"/>
        <v>40821.183136574073</v>
      </c>
      <c r="T312" s="16">
        <f t="shared" si="19"/>
        <v>40836.083333333336</v>
      </c>
      <c r="U312">
        <f>YEAR(Campaigns[[#This Row],[Date Created Conversion]])</f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8351</v>
      </c>
      <c r="R313" t="s">
        <v>8356</v>
      </c>
      <c r="S313" s="16">
        <f t="shared" si="18"/>
        <v>40868.219814814816</v>
      </c>
      <c r="T313" s="16">
        <f t="shared" si="19"/>
        <v>40909.332638888889</v>
      </c>
      <c r="U313">
        <f>YEAR(Campaigns[[#This Row],[Date Created Conversion]])</f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8351</v>
      </c>
      <c r="R314" t="s">
        <v>8356</v>
      </c>
      <c r="S314" s="16">
        <f t="shared" si="18"/>
        <v>41348.877685185187</v>
      </c>
      <c r="T314" s="16">
        <f t="shared" si="19"/>
        <v>41378.877685185187</v>
      </c>
      <c r="U314">
        <f>YEAR(Campaigns[[#This Row],[Date Created Conversion]])</f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8351</v>
      </c>
      <c r="R315" t="s">
        <v>8356</v>
      </c>
      <c r="S315" s="16">
        <f t="shared" si="18"/>
        <v>40357.227939814817</v>
      </c>
      <c r="T315" s="16">
        <f t="shared" si="19"/>
        <v>40401.665972222225</v>
      </c>
      <c r="U315">
        <f>YEAR(Campaigns[[#This Row],[Date Created Conversion]])</f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8351</v>
      </c>
      <c r="R316" t="s">
        <v>8356</v>
      </c>
      <c r="S316" s="16">
        <f t="shared" si="18"/>
        <v>41304.833194444444</v>
      </c>
      <c r="T316" s="16">
        <f t="shared" si="19"/>
        <v>41334.833194444444</v>
      </c>
      <c r="U316">
        <f>YEAR(Campaigns[[#This Row],[Date Created Conversion]])</f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8351</v>
      </c>
      <c r="R317" t="s">
        <v>8356</v>
      </c>
      <c r="S317" s="16">
        <f t="shared" si="18"/>
        <v>41113.77238425926</v>
      </c>
      <c r="T317" s="16">
        <f t="shared" si="19"/>
        <v>41143.77238425926</v>
      </c>
      <c r="U317">
        <f>YEAR(Campaigns[[#This Row],[Date Created Conversion]])</f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8351</v>
      </c>
      <c r="R318" t="s">
        <v>8356</v>
      </c>
      <c r="S318" s="16">
        <f t="shared" si="18"/>
        <v>41950.923576388886</v>
      </c>
      <c r="T318" s="16">
        <f t="shared" si="19"/>
        <v>41984.207638888889</v>
      </c>
      <c r="U318">
        <f>YEAR(Campaigns[[#This Row],[Date Created Conversion]])</f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8351</v>
      </c>
      <c r="R319" t="s">
        <v>8356</v>
      </c>
      <c r="S319" s="16">
        <f t="shared" si="18"/>
        <v>41589.676886574074</v>
      </c>
      <c r="T319" s="16">
        <f t="shared" si="19"/>
        <v>41619.676886574074</v>
      </c>
      <c r="U319">
        <f>YEAR(Campaigns[[#This Row],[Date Created Conversion]])</f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8351</v>
      </c>
      <c r="R320" t="s">
        <v>8356</v>
      </c>
      <c r="S320" s="16">
        <f t="shared" si="18"/>
        <v>41330.038784722223</v>
      </c>
      <c r="T320" s="16">
        <f t="shared" si="19"/>
        <v>41359.997118055559</v>
      </c>
      <c r="U320">
        <f>YEAR(Campaigns[[#This Row],[Date Created Conversion]])</f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8351</v>
      </c>
      <c r="R321" t="s">
        <v>8356</v>
      </c>
      <c r="S321" s="16">
        <f t="shared" si="18"/>
        <v>40123.83829861111</v>
      </c>
      <c r="T321" s="16">
        <f t="shared" si="19"/>
        <v>40211.332638888889</v>
      </c>
      <c r="U321">
        <f>YEAR(Campaigns[[#This Row],[Date Created Conversion]])</f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 2),0)</f>
        <v>134.91</v>
      </c>
      <c r="Q322" s="10" t="s">
        <v>8351</v>
      </c>
      <c r="R322" t="s">
        <v>8356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  <c r="U322">
        <f>YEAR(Campaigns[[#This Row],[Date Created Conversion]])</f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8351</v>
      </c>
      <c r="R323" t="s">
        <v>8356</v>
      </c>
      <c r="S323" s="16">
        <f t="shared" si="22"/>
        <v>42647.446597222224</v>
      </c>
      <c r="T323" s="16">
        <f t="shared" si="23"/>
        <v>42682.488263888896</v>
      </c>
      <c r="U323">
        <f>YEAR(Campaigns[[#This Row],[Date Created Conversion]])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8351</v>
      </c>
      <c r="R324" t="s">
        <v>8356</v>
      </c>
      <c r="S324" s="16">
        <f t="shared" si="22"/>
        <v>42473.57</v>
      </c>
      <c r="T324" s="16">
        <f t="shared" si="23"/>
        <v>42503.57</v>
      </c>
      <c r="U324">
        <f>YEAR(Campaigns[[#This Row],[Date Created Conversion]])</f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8351</v>
      </c>
      <c r="R325" t="s">
        <v>8356</v>
      </c>
      <c r="S325" s="16">
        <f t="shared" si="22"/>
        <v>42697.32136574074</v>
      </c>
      <c r="T325" s="16">
        <f t="shared" si="23"/>
        <v>42725.332638888889</v>
      </c>
      <c r="U325">
        <f>YEAR(Campaigns[[#This Row],[Date Created Conversion]])</f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8351</v>
      </c>
      <c r="R326" t="s">
        <v>8356</v>
      </c>
      <c r="S326" s="16">
        <f t="shared" si="22"/>
        <v>42184.626250000001</v>
      </c>
      <c r="T326" s="16">
        <f t="shared" si="23"/>
        <v>42217.626250000001</v>
      </c>
      <c r="U326">
        <f>YEAR(Campaigns[[#This Row],[Date Created Conversion]])</f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8351</v>
      </c>
      <c r="R327" t="s">
        <v>8356</v>
      </c>
      <c r="S327" s="16">
        <f t="shared" si="22"/>
        <v>42689.187881944439</v>
      </c>
      <c r="T327" s="16">
        <f t="shared" si="23"/>
        <v>42724.187881944439</v>
      </c>
      <c r="U327">
        <f>YEAR(Campaigns[[#This Row],[Date Created Conversion]])</f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8351</v>
      </c>
      <c r="R328" t="s">
        <v>8356</v>
      </c>
      <c r="S328" s="16">
        <f t="shared" si="22"/>
        <v>42775.314884259264</v>
      </c>
      <c r="T328" s="16">
        <f t="shared" si="23"/>
        <v>42808.956250000003</v>
      </c>
      <c r="U328">
        <f>YEAR(Campaigns[[#This Row],[Date Created Conversion]])</f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8351</v>
      </c>
      <c r="R329" t="s">
        <v>8356</v>
      </c>
      <c r="S329" s="16">
        <f t="shared" si="22"/>
        <v>42058.235289351855</v>
      </c>
      <c r="T329" s="16">
        <f t="shared" si="23"/>
        <v>42085.333333333328</v>
      </c>
      <c r="U329">
        <f>YEAR(Campaigns[[#This Row],[Date Created Conversion]])</f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8351</v>
      </c>
      <c r="R330" t="s">
        <v>8356</v>
      </c>
      <c r="S330" s="16">
        <f t="shared" si="22"/>
        <v>42278.946620370371</v>
      </c>
      <c r="T330" s="16">
        <f t="shared" si="23"/>
        <v>42309.166666666672</v>
      </c>
      <c r="U330">
        <f>YEAR(Campaigns[[#This Row],[Date Created Conversion]])</f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8351</v>
      </c>
      <c r="R331" t="s">
        <v>8356</v>
      </c>
      <c r="S331" s="16">
        <f t="shared" si="22"/>
        <v>42291.46674768519</v>
      </c>
      <c r="T331" s="16">
        <f t="shared" si="23"/>
        <v>42315.166666666672</v>
      </c>
      <c r="U331">
        <f>YEAR(Campaigns[[#This Row],[Date Created Conversion]])</f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8351</v>
      </c>
      <c r="R332" t="s">
        <v>8356</v>
      </c>
      <c r="S332" s="16">
        <f t="shared" si="22"/>
        <v>41379.515775462962</v>
      </c>
      <c r="T332" s="16">
        <f t="shared" si="23"/>
        <v>41411.165972222225</v>
      </c>
      <c r="U332">
        <f>YEAR(Campaigns[[#This Row],[Date Created Conversion]])</f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8351</v>
      </c>
      <c r="R333" t="s">
        <v>8356</v>
      </c>
      <c r="S333" s="16">
        <f t="shared" si="22"/>
        <v>42507.581412037034</v>
      </c>
      <c r="T333" s="16">
        <f t="shared" si="23"/>
        <v>42538.581412037034</v>
      </c>
      <c r="U333">
        <f>YEAR(Campaigns[[#This Row],[Date Created Conversion]])</f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8351</v>
      </c>
      <c r="R334" t="s">
        <v>8356</v>
      </c>
      <c r="S334" s="16">
        <f t="shared" si="22"/>
        <v>42263.680289351847</v>
      </c>
      <c r="T334" s="16">
        <f t="shared" si="23"/>
        <v>42305.333333333328</v>
      </c>
      <c r="U334">
        <f>YEAR(Campaigns[[#This Row],[Date Created Conversion]])</f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8351</v>
      </c>
      <c r="R335" t="s">
        <v>8356</v>
      </c>
      <c r="S335" s="16">
        <f t="shared" si="22"/>
        <v>42437.636469907404</v>
      </c>
      <c r="T335" s="16">
        <f t="shared" si="23"/>
        <v>42467.59480324074</v>
      </c>
      <c r="U335">
        <f>YEAR(Campaigns[[#This Row],[Date Created Conversion]])</f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8351</v>
      </c>
      <c r="R336" t="s">
        <v>8356</v>
      </c>
      <c r="S336" s="16">
        <f t="shared" si="22"/>
        <v>42101.682372685187</v>
      </c>
      <c r="T336" s="16">
        <f t="shared" si="23"/>
        <v>42139.791666666672</v>
      </c>
      <c r="U336">
        <f>YEAR(Campaigns[[#This Row],[Date Created Conversion]])</f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8351</v>
      </c>
      <c r="R337" t="s">
        <v>8356</v>
      </c>
      <c r="S337" s="16">
        <f t="shared" si="22"/>
        <v>42101.737442129626</v>
      </c>
      <c r="T337" s="16">
        <f t="shared" si="23"/>
        <v>42132.916666666672</v>
      </c>
      <c r="U337">
        <f>YEAR(Campaigns[[#This Row],[Date Created Conversion]])</f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8351</v>
      </c>
      <c r="R338" t="s">
        <v>8356</v>
      </c>
      <c r="S338" s="16">
        <f t="shared" si="22"/>
        <v>42291.596273148149</v>
      </c>
      <c r="T338" s="16">
        <f t="shared" si="23"/>
        <v>42321.637939814813</v>
      </c>
      <c r="U338">
        <f>YEAR(Campaigns[[#This Row],[Date Created Conversion]])</f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8351</v>
      </c>
      <c r="R339" t="s">
        <v>8356</v>
      </c>
      <c r="S339" s="16">
        <f t="shared" si="22"/>
        <v>42047.128564814819</v>
      </c>
      <c r="T339" s="16">
        <f t="shared" si="23"/>
        <v>42077.086898148147</v>
      </c>
      <c r="U339">
        <f>YEAR(Campaigns[[#This Row],[Date Created Conversion]])</f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8351</v>
      </c>
      <c r="R340" t="s">
        <v>8356</v>
      </c>
      <c r="S340" s="16">
        <f t="shared" si="22"/>
        <v>42559.755671296298</v>
      </c>
      <c r="T340" s="16">
        <f t="shared" si="23"/>
        <v>42616.041666666672</v>
      </c>
      <c r="U340">
        <f>YEAR(Campaigns[[#This Row],[Date Created Conversion]])</f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8351</v>
      </c>
      <c r="R341" t="s">
        <v>8356</v>
      </c>
      <c r="S341" s="16">
        <f t="shared" si="22"/>
        <v>42093.760046296295</v>
      </c>
      <c r="T341" s="16">
        <f t="shared" si="23"/>
        <v>42123.760046296295</v>
      </c>
      <c r="U341">
        <f>YEAR(Campaigns[[#This Row],[Date Created Conversion]])</f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8351</v>
      </c>
      <c r="R342" t="s">
        <v>8356</v>
      </c>
      <c r="S342" s="16">
        <f t="shared" si="22"/>
        <v>42772.669062500005</v>
      </c>
      <c r="T342" s="16">
        <f t="shared" si="23"/>
        <v>42802.875</v>
      </c>
      <c r="U342">
        <f>YEAR(Campaigns[[#This Row],[Date Created Conversion]])</f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8351</v>
      </c>
      <c r="R343" t="s">
        <v>8356</v>
      </c>
      <c r="S343" s="16">
        <f t="shared" si="22"/>
        <v>41894.879606481481</v>
      </c>
      <c r="T343" s="16">
        <f t="shared" si="23"/>
        <v>41913.165972222225</v>
      </c>
      <c r="U343">
        <f>YEAR(Campaigns[[#This Row],[Date Created Conversion]])</f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8351</v>
      </c>
      <c r="R344" t="s">
        <v>8356</v>
      </c>
      <c r="S344" s="16">
        <f t="shared" si="22"/>
        <v>42459.780844907407</v>
      </c>
      <c r="T344" s="16">
        <f t="shared" si="23"/>
        <v>42489.780844907407</v>
      </c>
      <c r="U344">
        <f>YEAR(Campaigns[[#This Row],[Date Created Conversion]])</f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8351</v>
      </c>
      <c r="R345" t="s">
        <v>8356</v>
      </c>
      <c r="S345" s="16">
        <f t="shared" si="22"/>
        <v>41926.73778935185</v>
      </c>
      <c r="T345" s="16">
        <f t="shared" si="23"/>
        <v>41957.125</v>
      </c>
      <c r="U345">
        <f>YEAR(Campaigns[[#This Row],[Date Created Conversion]])</f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8351</v>
      </c>
      <c r="R346" t="s">
        <v>8356</v>
      </c>
      <c r="S346" s="16">
        <f t="shared" si="22"/>
        <v>42111.970995370371</v>
      </c>
      <c r="T346" s="16">
        <f t="shared" si="23"/>
        <v>42156.097222222219</v>
      </c>
      <c r="U346">
        <f>YEAR(Campaigns[[#This Row],[Date Created Conversion]])</f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8351</v>
      </c>
      <c r="R347" t="s">
        <v>8356</v>
      </c>
      <c r="S347" s="16">
        <f t="shared" si="22"/>
        <v>42114.944328703699</v>
      </c>
      <c r="T347" s="16">
        <f t="shared" si="23"/>
        <v>42144.944328703699</v>
      </c>
      <c r="U347">
        <f>YEAR(Campaigns[[#This Row],[Date Created Conversion]])</f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8351</v>
      </c>
      <c r="R348" t="s">
        <v>8356</v>
      </c>
      <c r="S348" s="16">
        <f t="shared" si="22"/>
        <v>42261.500243055561</v>
      </c>
      <c r="T348" s="16">
        <f t="shared" si="23"/>
        <v>42291.500243055561</v>
      </c>
      <c r="U348">
        <f>YEAR(Campaigns[[#This Row],[Date Created Conversion]])</f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8351</v>
      </c>
      <c r="R349" t="s">
        <v>8356</v>
      </c>
      <c r="S349" s="16">
        <f t="shared" si="22"/>
        <v>42292.495474537034</v>
      </c>
      <c r="T349" s="16">
        <f t="shared" si="23"/>
        <v>42322.537141203706</v>
      </c>
      <c r="U349">
        <f>YEAR(Campaigns[[#This Row],[Date Created Conversion]])</f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8351</v>
      </c>
      <c r="R350" t="s">
        <v>8356</v>
      </c>
      <c r="S350" s="16">
        <f t="shared" si="22"/>
        <v>42207.58699074074</v>
      </c>
      <c r="T350" s="16">
        <f t="shared" si="23"/>
        <v>42237.58699074074</v>
      </c>
      <c r="U350">
        <f>YEAR(Campaigns[[#This Row],[Date Created Conversion]])</f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8351</v>
      </c>
      <c r="R351" t="s">
        <v>8356</v>
      </c>
      <c r="S351" s="16">
        <f t="shared" si="22"/>
        <v>42760.498935185184</v>
      </c>
      <c r="T351" s="16">
        <f t="shared" si="23"/>
        <v>42790.498935185184</v>
      </c>
      <c r="U351">
        <f>YEAR(Campaigns[[#This Row],[Date Created Conversion]])</f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8351</v>
      </c>
      <c r="R352" t="s">
        <v>8356</v>
      </c>
      <c r="S352" s="16">
        <f t="shared" si="22"/>
        <v>42586.066076388888</v>
      </c>
      <c r="T352" s="16">
        <f t="shared" si="23"/>
        <v>42624.165972222225</v>
      </c>
      <c r="U352">
        <f>YEAR(Campaigns[[#This Row],[Date Created Conversion]])</f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8351</v>
      </c>
      <c r="R353" t="s">
        <v>8356</v>
      </c>
      <c r="S353" s="16">
        <f t="shared" si="22"/>
        <v>42427.964745370366</v>
      </c>
      <c r="T353" s="16">
        <f t="shared" si="23"/>
        <v>42467.923078703709</v>
      </c>
      <c r="U353">
        <f>YEAR(Campaigns[[#This Row],[Date Created Conversion]])</f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8351</v>
      </c>
      <c r="R354" t="s">
        <v>8356</v>
      </c>
      <c r="S354" s="16">
        <f t="shared" si="22"/>
        <v>41890.167453703703</v>
      </c>
      <c r="T354" s="16">
        <f t="shared" si="23"/>
        <v>41920.167453703703</v>
      </c>
      <c r="U354">
        <f>YEAR(Campaigns[[#This Row],[Date Created Conversion]])</f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8351</v>
      </c>
      <c r="R355" t="s">
        <v>8356</v>
      </c>
      <c r="S355" s="16">
        <f t="shared" si="22"/>
        <v>42297.791886574079</v>
      </c>
      <c r="T355" s="16">
        <f t="shared" si="23"/>
        <v>42327.833553240736</v>
      </c>
      <c r="U355">
        <f>YEAR(Campaigns[[#This Row],[Date Created Conversion]])</f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8351</v>
      </c>
      <c r="R356" t="s">
        <v>8356</v>
      </c>
      <c r="S356" s="16">
        <f t="shared" si="22"/>
        <v>42438.827789351853</v>
      </c>
      <c r="T356" s="16">
        <f t="shared" si="23"/>
        <v>42468.786122685182</v>
      </c>
      <c r="U356">
        <f>YEAR(Campaigns[[#This Row],[Date Created Conversion]])</f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8351</v>
      </c>
      <c r="R357" t="s">
        <v>8356</v>
      </c>
      <c r="S357" s="16">
        <f t="shared" si="22"/>
        <v>41943.293912037036</v>
      </c>
      <c r="T357" s="16">
        <f t="shared" si="23"/>
        <v>41974.3355787037</v>
      </c>
      <c r="U357">
        <f>YEAR(Campaigns[[#This Row],[Date Created Conversion]])</f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8351</v>
      </c>
      <c r="R358" t="s">
        <v>8356</v>
      </c>
      <c r="S358" s="16">
        <f t="shared" si="22"/>
        <v>42415.803159722222</v>
      </c>
      <c r="T358" s="16">
        <f t="shared" si="23"/>
        <v>42445.761493055557</v>
      </c>
      <c r="U358">
        <f>YEAR(Campaigns[[#This Row],[Date Created Conversion]])</f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8351</v>
      </c>
      <c r="R359" t="s">
        <v>8356</v>
      </c>
      <c r="S359" s="16">
        <f t="shared" si="22"/>
        <v>42078.222187499996</v>
      </c>
      <c r="T359" s="16">
        <f t="shared" si="23"/>
        <v>42118.222187499996</v>
      </c>
      <c r="U359">
        <f>YEAR(Campaigns[[#This Row],[Date Created Conversion]])</f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8351</v>
      </c>
      <c r="R360" t="s">
        <v>8356</v>
      </c>
      <c r="S360" s="16">
        <f t="shared" si="22"/>
        <v>42507.860196759255</v>
      </c>
      <c r="T360" s="16">
        <f t="shared" si="23"/>
        <v>42536.625</v>
      </c>
      <c r="U360">
        <f>YEAR(Campaigns[[#This Row],[Date Created Conversion]])</f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8351</v>
      </c>
      <c r="R361" t="s">
        <v>8356</v>
      </c>
      <c r="S361" s="16">
        <f t="shared" si="22"/>
        <v>41935.070486111108</v>
      </c>
      <c r="T361" s="16">
        <f t="shared" si="23"/>
        <v>41957.216666666667</v>
      </c>
      <c r="U361">
        <f>YEAR(Campaigns[[#This Row],[Date Created Conversion]])</f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8351</v>
      </c>
      <c r="R362" t="s">
        <v>8356</v>
      </c>
      <c r="S362" s="16">
        <f t="shared" si="22"/>
        <v>42163.897916666669</v>
      </c>
      <c r="T362" s="16">
        <f t="shared" si="23"/>
        <v>42208.132638888885</v>
      </c>
      <c r="U362">
        <f>YEAR(Campaigns[[#This Row],[Date Created Conversion]])</f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8351</v>
      </c>
      <c r="R363" t="s">
        <v>8356</v>
      </c>
      <c r="S363" s="16">
        <f t="shared" si="22"/>
        <v>41936.001226851848</v>
      </c>
      <c r="T363" s="16">
        <f t="shared" si="23"/>
        <v>41966.042893518519</v>
      </c>
      <c r="U363">
        <f>YEAR(Campaigns[[#This Row],[Date Created Conversion]])</f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8351</v>
      </c>
      <c r="R364" t="s">
        <v>8356</v>
      </c>
      <c r="S364" s="16">
        <f t="shared" si="22"/>
        <v>41837.210543981484</v>
      </c>
      <c r="T364" s="16">
        <f t="shared" si="23"/>
        <v>41859</v>
      </c>
      <c r="U364">
        <f>YEAR(Campaigns[[#This Row],[Date Created Conversion]])</f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8351</v>
      </c>
      <c r="R365" t="s">
        <v>8356</v>
      </c>
      <c r="S365" s="16">
        <f t="shared" si="22"/>
        <v>40255.744629629626</v>
      </c>
      <c r="T365" s="16">
        <f t="shared" si="23"/>
        <v>40300.806944444441</v>
      </c>
      <c r="U365">
        <f>YEAR(Campaigns[[#This Row],[Date Created Conversion]])</f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8351</v>
      </c>
      <c r="R366" t="s">
        <v>8356</v>
      </c>
      <c r="S366" s="16">
        <f t="shared" si="22"/>
        <v>41780.859629629631</v>
      </c>
      <c r="T366" s="16">
        <f t="shared" si="23"/>
        <v>41811.165972222225</v>
      </c>
      <c r="U366">
        <f>YEAR(Campaigns[[#This Row],[Date Created Conversion]])</f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8351</v>
      </c>
      <c r="R367" t="s">
        <v>8356</v>
      </c>
      <c r="S367" s="16">
        <f t="shared" si="22"/>
        <v>41668.606469907405</v>
      </c>
      <c r="T367" s="16">
        <f t="shared" si="23"/>
        <v>41698.606469907405</v>
      </c>
      <c r="U367">
        <f>YEAR(Campaigns[[#This Row],[Date Created Conversion]])</f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8351</v>
      </c>
      <c r="R368" t="s">
        <v>8356</v>
      </c>
      <c r="S368" s="16">
        <f t="shared" si="22"/>
        <v>41019.793032407404</v>
      </c>
      <c r="T368" s="16">
        <f t="shared" si="23"/>
        <v>41049.793032407404</v>
      </c>
      <c r="U368">
        <f>YEAR(Campaigns[[#This Row],[Date Created Conversion]])</f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8351</v>
      </c>
      <c r="R369" t="s">
        <v>8356</v>
      </c>
      <c r="S369" s="16">
        <f t="shared" si="22"/>
        <v>41355.577291666668</v>
      </c>
      <c r="T369" s="16">
        <f t="shared" si="23"/>
        <v>41395.207638888889</v>
      </c>
      <c r="U369">
        <f>YEAR(Campaigns[[#This Row],[Date Created Conversion]])</f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8351</v>
      </c>
      <c r="R370" t="s">
        <v>8356</v>
      </c>
      <c r="S370" s="16">
        <f t="shared" si="22"/>
        <v>42043.605578703704</v>
      </c>
      <c r="T370" s="16">
        <f t="shared" si="23"/>
        <v>42078.563912037032</v>
      </c>
      <c r="U370">
        <f>YEAR(Campaigns[[#This Row],[Date Created Conversion]])</f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8351</v>
      </c>
      <c r="R371" t="s">
        <v>8356</v>
      </c>
      <c r="S371" s="16">
        <f t="shared" si="22"/>
        <v>40893.551724537036</v>
      </c>
      <c r="T371" s="16">
        <f t="shared" si="23"/>
        <v>40923.551724537036</v>
      </c>
      <c r="U371">
        <f>YEAR(Campaigns[[#This Row],[Date Created Conversion]])</f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8351</v>
      </c>
      <c r="R372" t="s">
        <v>8356</v>
      </c>
      <c r="S372" s="16">
        <f t="shared" si="22"/>
        <v>42711.795138888891</v>
      </c>
      <c r="T372" s="16">
        <f t="shared" si="23"/>
        <v>42741.795138888891</v>
      </c>
      <c r="U372">
        <f>YEAR(Campaigns[[#This Row],[Date Created Conversion]])</f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8351</v>
      </c>
      <c r="R373" t="s">
        <v>8356</v>
      </c>
      <c r="S373" s="16">
        <f t="shared" si="22"/>
        <v>41261.767812500002</v>
      </c>
      <c r="T373" s="16">
        <f t="shared" si="23"/>
        <v>41306.767812500002</v>
      </c>
      <c r="U373">
        <f>YEAR(Campaigns[[#This Row],[Date Created Conversion]])</f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8351</v>
      </c>
      <c r="R374" t="s">
        <v>8356</v>
      </c>
      <c r="S374" s="16">
        <f t="shared" si="22"/>
        <v>42425.576898148152</v>
      </c>
      <c r="T374" s="16">
        <f t="shared" si="23"/>
        <v>42465.666666666672</v>
      </c>
      <c r="U374">
        <f>YEAR(Campaigns[[#This Row],[Date Created Conversion]])</f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8351</v>
      </c>
      <c r="R375" t="s">
        <v>8356</v>
      </c>
      <c r="S375" s="16">
        <f t="shared" si="22"/>
        <v>41078.91201388889</v>
      </c>
      <c r="T375" s="16">
        <f t="shared" si="23"/>
        <v>41108.91201388889</v>
      </c>
      <c r="U375">
        <f>YEAR(Campaigns[[#This Row],[Date Created Conversion]])</f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8351</v>
      </c>
      <c r="R376" t="s">
        <v>8356</v>
      </c>
      <c r="S376" s="16">
        <f t="shared" si="22"/>
        <v>40757.889247685183</v>
      </c>
      <c r="T376" s="16">
        <f t="shared" si="23"/>
        <v>40802.889247685183</v>
      </c>
      <c r="U376">
        <f>YEAR(Campaigns[[#This Row],[Date Created Conversion]])</f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8351</v>
      </c>
      <c r="R377" t="s">
        <v>8356</v>
      </c>
      <c r="S377" s="16">
        <f t="shared" si="22"/>
        <v>41657.985081018516</v>
      </c>
      <c r="T377" s="16">
        <f t="shared" si="23"/>
        <v>41699.720833333333</v>
      </c>
      <c r="U377">
        <f>YEAR(Campaigns[[#This Row],[Date Created Conversion]])</f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8351</v>
      </c>
      <c r="R378" t="s">
        <v>8356</v>
      </c>
      <c r="S378" s="16">
        <f t="shared" si="22"/>
        <v>42576.452731481477</v>
      </c>
      <c r="T378" s="16">
        <f t="shared" si="23"/>
        <v>42607.452731481477</v>
      </c>
      <c r="U378">
        <f>YEAR(Campaigns[[#This Row],[Date Created Conversion]])</f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8351</v>
      </c>
      <c r="R379" t="s">
        <v>8356</v>
      </c>
      <c r="S379" s="16">
        <f t="shared" si="22"/>
        <v>42292.250787037032</v>
      </c>
      <c r="T379" s="16">
        <f t="shared" si="23"/>
        <v>42322.292361111111</v>
      </c>
      <c r="U379">
        <f>YEAR(Campaigns[[#This Row],[Date Created Conversion]])</f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8351</v>
      </c>
      <c r="R380" t="s">
        <v>8356</v>
      </c>
      <c r="S380" s="16">
        <f t="shared" si="22"/>
        <v>42370.571851851855</v>
      </c>
      <c r="T380" s="16">
        <f t="shared" si="23"/>
        <v>42394.994444444441</v>
      </c>
      <c r="U380">
        <f>YEAR(Campaigns[[#This Row],[Date Created Conversion]])</f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8351</v>
      </c>
      <c r="R381" t="s">
        <v>8356</v>
      </c>
      <c r="S381" s="16">
        <f t="shared" si="22"/>
        <v>40987.688333333332</v>
      </c>
      <c r="T381" s="16">
        <f t="shared" si="23"/>
        <v>41032.688333333332</v>
      </c>
      <c r="U381">
        <f>YEAR(Campaigns[[#This Row],[Date Created Conversion]])</f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8351</v>
      </c>
      <c r="R382" t="s">
        <v>8356</v>
      </c>
      <c r="S382" s="16">
        <f t="shared" si="22"/>
        <v>42367.719814814816</v>
      </c>
      <c r="T382" s="16">
        <f t="shared" si="23"/>
        <v>42392.719814814816</v>
      </c>
      <c r="U382">
        <f>YEAR(Campaigns[[#This Row],[Date Created Conversion]])</f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8351</v>
      </c>
      <c r="R383" t="s">
        <v>8356</v>
      </c>
      <c r="S383" s="16">
        <f t="shared" si="22"/>
        <v>41085.698113425926</v>
      </c>
      <c r="T383" s="16">
        <f t="shared" si="23"/>
        <v>41120.208333333336</v>
      </c>
      <c r="U383">
        <f>YEAR(Campaigns[[#This Row],[Date Created Conversion]])</f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8351</v>
      </c>
      <c r="R384" t="s">
        <v>8356</v>
      </c>
      <c r="S384" s="16">
        <f t="shared" si="22"/>
        <v>41144.709490740745</v>
      </c>
      <c r="T384" s="16">
        <f t="shared" si="23"/>
        <v>41158.709490740745</v>
      </c>
      <c r="U384">
        <f>YEAR(Campaigns[[#This Row],[Date Created Conversion]])</f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8351</v>
      </c>
      <c r="R385" t="s">
        <v>8356</v>
      </c>
      <c r="S385" s="16">
        <f t="shared" si="22"/>
        <v>41755.117581018516</v>
      </c>
      <c r="T385" s="16">
        <f t="shared" si="23"/>
        <v>41778.117581018516</v>
      </c>
      <c r="U385">
        <f>YEAR(Campaigns[[#This Row],[Date Created Conversion]])</f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 2),0)</f>
        <v>58.54</v>
      </c>
      <c r="Q386" s="10" t="s">
        <v>8351</v>
      </c>
      <c r="R386" t="s">
        <v>8356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  <c r="U386">
        <f>YEAR(Campaigns[[#This Row],[Date Created Conversion]])</f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8351</v>
      </c>
      <c r="R387" t="s">
        <v>8356</v>
      </c>
      <c r="S387" s="16">
        <f t="shared" si="26"/>
        <v>41934.584502314814</v>
      </c>
      <c r="T387" s="16">
        <f t="shared" si="27"/>
        <v>41964.626168981486</v>
      </c>
      <c r="U387">
        <f>YEAR(Campaigns[[#This Row],[Date Created Conversion]])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8351</v>
      </c>
      <c r="R388" t="s">
        <v>8356</v>
      </c>
      <c r="S388" s="16">
        <f t="shared" si="26"/>
        <v>42211.951284722221</v>
      </c>
      <c r="T388" s="16">
        <f t="shared" si="27"/>
        <v>42226.951284722221</v>
      </c>
      <c r="U388">
        <f>YEAR(Campaigns[[#This Row],[Date Created Conversion]])</f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8351</v>
      </c>
      <c r="R389" t="s">
        <v>8356</v>
      </c>
      <c r="S389" s="16">
        <f t="shared" si="26"/>
        <v>42200.67659722222</v>
      </c>
      <c r="T389" s="16">
        <f t="shared" si="27"/>
        <v>42231.25</v>
      </c>
      <c r="U389">
        <f>YEAR(Campaigns[[#This Row],[Date Created Conversion]])</f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8351</v>
      </c>
      <c r="R390" t="s">
        <v>8356</v>
      </c>
      <c r="S390" s="16">
        <f t="shared" si="26"/>
        <v>42549.076157407413</v>
      </c>
      <c r="T390" s="16">
        <f t="shared" si="27"/>
        <v>42579.076157407413</v>
      </c>
      <c r="U390">
        <f>YEAR(Campaigns[[#This Row],[Date Created Conversion]])</f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8351</v>
      </c>
      <c r="R391" t="s">
        <v>8356</v>
      </c>
      <c r="S391" s="16">
        <f t="shared" si="26"/>
        <v>41674.063078703701</v>
      </c>
      <c r="T391" s="16">
        <f t="shared" si="27"/>
        <v>41705.957638888889</v>
      </c>
      <c r="U391">
        <f>YEAR(Campaigns[[#This Row],[Date Created Conversion]])</f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8351</v>
      </c>
      <c r="R392" t="s">
        <v>8356</v>
      </c>
      <c r="S392" s="16">
        <f t="shared" si="26"/>
        <v>42112.036712962959</v>
      </c>
      <c r="T392" s="16">
        <f t="shared" si="27"/>
        <v>42132.036712962959</v>
      </c>
      <c r="U392">
        <f>YEAR(Campaigns[[#This Row],[Date Created Conversion]])</f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8351</v>
      </c>
      <c r="R393" t="s">
        <v>8356</v>
      </c>
      <c r="S393" s="16">
        <f t="shared" si="26"/>
        <v>40865.042256944449</v>
      </c>
      <c r="T393" s="16">
        <f t="shared" si="27"/>
        <v>40895.040972222225</v>
      </c>
      <c r="U393">
        <f>YEAR(Campaigns[[#This Row],[Date Created Conversion]])</f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8351</v>
      </c>
      <c r="R394" t="s">
        <v>8356</v>
      </c>
      <c r="S394" s="16">
        <f t="shared" si="26"/>
        <v>40763.717256944445</v>
      </c>
      <c r="T394" s="16">
        <f t="shared" si="27"/>
        <v>40794.125</v>
      </c>
      <c r="U394">
        <f>YEAR(Campaigns[[#This Row],[Date Created Conversion]])</f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8351</v>
      </c>
      <c r="R395" t="s">
        <v>8356</v>
      </c>
      <c r="S395" s="16">
        <f t="shared" si="26"/>
        <v>41526.708935185183</v>
      </c>
      <c r="T395" s="16">
        <f t="shared" si="27"/>
        <v>41557.708935185183</v>
      </c>
      <c r="U395">
        <f>YEAR(Campaigns[[#This Row],[Date Created Conversion]])</f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8351</v>
      </c>
      <c r="R396" t="s">
        <v>8356</v>
      </c>
      <c r="S396" s="16">
        <f t="shared" si="26"/>
        <v>42417.818078703705</v>
      </c>
      <c r="T396" s="16">
        <f t="shared" si="27"/>
        <v>42477.776412037041</v>
      </c>
      <c r="U396">
        <f>YEAR(Campaigns[[#This Row],[Date Created Conversion]])</f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8351</v>
      </c>
      <c r="R397" t="s">
        <v>8356</v>
      </c>
      <c r="S397" s="16">
        <f t="shared" si="26"/>
        <v>40990.909259259257</v>
      </c>
      <c r="T397" s="16">
        <f t="shared" si="27"/>
        <v>41026.897222222222</v>
      </c>
      <c r="U397">
        <f>YEAR(Campaigns[[#This Row],[Date Created Conversion]])</f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8351</v>
      </c>
      <c r="R398" t="s">
        <v>8356</v>
      </c>
      <c r="S398" s="16">
        <f t="shared" si="26"/>
        <v>41082.564884259256</v>
      </c>
      <c r="T398" s="16">
        <f t="shared" si="27"/>
        <v>41097.564884259256</v>
      </c>
      <c r="U398">
        <f>YEAR(Campaigns[[#This Row],[Date Created Conversion]])</f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8351</v>
      </c>
      <c r="R399" t="s">
        <v>8356</v>
      </c>
      <c r="S399" s="16">
        <f t="shared" si="26"/>
        <v>40379.776435185187</v>
      </c>
      <c r="T399" s="16">
        <f t="shared" si="27"/>
        <v>40422.155555555553</v>
      </c>
      <c r="U399">
        <f>YEAR(Campaigns[[#This Row],[Date Created Conversion]])</f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8351</v>
      </c>
      <c r="R400" t="s">
        <v>8356</v>
      </c>
      <c r="S400" s="16">
        <f t="shared" si="26"/>
        <v>42078.793124999997</v>
      </c>
      <c r="T400" s="16">
        <f t="shared" si="27"/>
        <v>42123.793124999997</v>
      </c>
      <c r="U400">
        <f>YEAR(Campaigns[[#This Row],[Date Created Conversion]])</f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8351</v>
      </c>
      <c r="R401" t="s">
        <v>8356</v>
      </c>
      <c r="S401" s="16">
        <f t="shared" si="26"/>
        <v>42687.875775462962</v>
      </c>
      <c r="T401" s="16">
        <f t="shared" si="27"/>
        <v>42718.5</v>
      </c>
      <c r="U401">
        <f>YEAR(Campaigns[[#This Row],[Date Created Conversion]])</f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8351</v>
      </c>
      <c r="R402" t="s">
        <v>8356</v>
      </c>
      <c r="S402" s="16">
        <f t="shared" si="26"/>
        <v>41745.635960648149</v>
      </c>
      <c r="T402" s="16">
        <f t="shared" si="27"/>
        <v>41776.145833333336</v>
      </c>
      <c r="U402">
        <f>YEAR(Campaigns[[#This Row],[Date Created Conversion]])</f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8351</v>
      </c>
      <c r="R403" t="s">
        <v>8356</v>
      </c>
      <c r="S403" s="16">
        <f t="shared" si="26"/>
        <v>40732.842245370368</v>
      </c>
      <c r="T403" s="16">
        <f t="shared" si="27"/>
        <v>40762.842245370368</v>
      </c>
      <c r="U403">
        <f>YEAR(Campaigns[[#This Row],[Date Created Conversion]])</f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8351</v>
      </c>
      <c r="R404" t="s">
        <v>8356</v>
      </c>
      <c r="S404" s="16">
        <f t="shared" si="26"/>
        <v>42292.539548611108</v>
      </c>
      <c r="T404" s="16">
        <f t="shared" si="27"/>
        <v>42313.58121527778</v>
      </c>
      <c r="U404">
        <f>YEAR(Campaigns[[#This Row],[Date Created Conversion]])</f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8351</v>
      </c>
      <c r="R405" t="s">
        <v>8356</v>
      </c>
      <c r="S405" s="16">
        <f t="shared" si="26"/>
        <v>40718.310659722221</v>
      </c>
      <c r="T405" s="16">
        <f t="shared" si="27"/>
        <v>40765.297222222223</v>
      </c>
      <c r="U405">
        <f>YEAR(Campaigns[[#This Row],[Date Created Conversion]])</f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8351</v>
      </c>
      <c r="R406" t="s">
        <v>8356</v>
      </c>
      <c r="S406" s="16">
        <f t="shared" si="26"/>
        <v>41646.628032407411</v>
      </c>
      <c r="T406" s="16">
        <f t="shared" si="27"/>
        <v>41675.961111111108</v>
      </c>
      <c r="U406">
        <f>YEAR(Campaigns[[#This Row],[Date Created Conversion]])</f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8351</v>
      </c>
      <c r="R407" t="s">
        <v>8356</v>
      </c>
      <c r="S407" s="16">
        <f t="shared" si="26"/>
        <v>41674.08494212963</v>
      </c>
      <c r="T407" s="16">
        <f t="shared" si="27"/>
        <v>41704.08494212963</v>
      </c>
      <c r="U407">
        <f>YEAR(Campaigns[[#This Row],[Date Created Conversion]])</f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8351</v>
      </c>
      <c r="R408" t="s">
        <v>8356</v>
      </c>
      <c r="S408" s="16">
        <f t="shared" si="26"/>
        <v>40638.162465277775</v>
      </c>
      <c r="T408" s="16">
        <f t="shared" si="27"/>
        <v>40672.249305555553</v>
      </c>
      <c r="U408">
        <f>YEAR(Campaigns[[#This Row],[Date Created Conversion]])</f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8351</v>
      </c>
      <c r="R409" t="s">
        <v>8356</v>
      </c>
      <c r="S409" s="16">
        <f t="shared" si="26"/>
        <v>40806.870949074073</v>
      </c>
      <c r="T409" s="16">
        <f t="shared" si="27"/>
        <v>40866.912615740745</v>
      </c>
      <c r="U409">
        <f>YEAR(Campaigns[[#This Row],[Date Created Conversion]])</f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8351</v>
      </c>
      <c r="R410" t="s">
        <v>8356</v>
      </c>
      <c r="S410" s="16">
        <f t="shared" si="26"/>
        <v>41543.735995370371</v>
      </c>
      <c r="T410" s="16">
        <f t="shared" si="27"/>
        <v>41583.777662037035</v>
      </c>
      <c r="U410">
        <f>YEAR(Campaigns[[#This Row],[Date Created Conversion]])</f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8351</v>
      </c>
      <c r="R411" t="s">
        <v>8356</v>
      </c>
      <c r="S411" s="16">
        <f t="shared" si="26"/>
        <v>42543.862777777773</v>
      </c>
      <c r="T411" s="16">
        <f t="shared" si="27"/>
        <v>42573.862777777773</v>
      </c>
      <c r="U411">
        <f>YEAR(Campaigns[[#This Row],[Date Created Conversion]])</f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8351</v>
      </c>
      <c r="R412" t="s">
        <v>8356</v>
      </c>
      <c r="S412" s="16">
        <f t="shared" si="26"/>
        <v>42113.981446759266</v>
      </c>
      <c r="T412" s="16">
        <f t="shared" si="27"/>
        <v>42173.981446759266</v>
      </c>
      <c r="U412">
        <f>YEAR(Campaigns[[#This Row],[Date Created Conversion]])</f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8351</v>
      </c>
      <c r="R413" t="s">
        <v>8356</v>
      </c>
      <c r="S413" s="16">
        <f t="shared" si="26"/>
        <v>41598.17597222222</v>
      </c>
      <c r="T413" s="16">
        <f t="shared" si="27"/>
        <v>41630.208333333336</v>
      </c>
      <c r="U413">
        <f>YEAR(Campaigns[[#This Row],[Date Created Conversion]])</f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8351</v>
      </c>
      <c r="R414" t="s">
        <v>8356</v>
      </c>
      <c r="S414" s="16">
        <f t="shared" si="26"/>
        <v>41099.742800925924</v>
      </c>
      <c r="T414" s="16">
        <f t="shared" si="27"/>
        <v>41115.742800925924</v>
      </c>
      <c r="U414">
        <f>YEAR(Campaigns[[#This Row],[Date Created Conversion]])</f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8351</v>
      </c>
      <c r="R415" t="s">
        <v>8356</v>
      </c>
      <c r="S415" s="16">
        <f t="shared" si="26"/>
        <v>41079.877442129626</v>
      </c>
      <c r="T415" s="16">
        <f t="shared" si="27"/>
        <v>41109.877442129626</v>
      </c>
      <c r="U415">
        <f>YEAR(Campaigns[[#This Row],[Date Created Conversion]])</f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8351</v>
      </c>
      <c r="R416" t="s">
        <v>8356</v>
      </c>
      <c r="S416" s="16">
        <f t="shared" si="26"/>
        <v>41529.063252314816</v>
      </c>
      <c r="T416" s="16">
        <f t="shared" si="27"/>
        <v>41559.063252314816</v>
      </c>
      <c r="U416">
        <f>YEAR(Campaigns[[#This Row],[Date Created Conversion]])</f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8351</v>
      </c>
      <c r="R417" t="s">
        <v>8356</v>
      </c>
      <c r="S417" s="16">
        <f t="shared" si="26"/>
        <v>41904.851875</v>
      </c>
      <c r="T417" s="16">
        <f t="shared" si="27"/>
        <v>41929.5</v>
      </c>
      <c r="U417">
        <f>YEAR(Campaigns[[#This Row],[Date Created Conversion]])</f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8351</v>
      </c>
      <c r="R418" t="s">
        <v>8356</v>
      </c>
      <c r="S418" s="16">
        <f t="shared" si="26"/>
        <v>41648.396192129629</v>
      </c>
      <c r="T418" s="16">
        <f t="shared" si="27"/>
        <v>41678.396192129629</v>
      </c>
      <c r="U418">
        <f>YEAR(Campaigns[[#This Row],[Date Created Conversion]])</f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8351</v>
      </c>
      <c r="R419" t="s">
        <v>8356</v>
      </c>
      <c r="S419" s="16">
        <f t="shared" si="26"/>
        <v>41360.970601851855</v>
      </c>
      <c r="T419" s="16">
        <f t="shared" si="27"/>
        <v>41372.189583333333</v>
      </c>
      <c r="U419">
        <f>YEAR(Campaigns[[#This Row],[Date Created Conversion]])</f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8351</v>
      </c>
      <c r="R420" t="s">
        <v>8356</v>
      </c>
      <c r="S420" s="16">
        <f t="shared" si="26"/>
        <v>42178.282372685186</v>
      </c>
      <c r="T420" s="16">
        <f t="shared" si="27"/>
        <v>42208.282372685186</v>
      </c>
      <c r="U420">
        <f>YEAR(Campaigns[[#This Row],[Date Created Conversion]])</f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8351</v>
      </c>
      <c r="R421" t="s">
        <v>8356</v>
      </c>
      <c r="S421" s="16">
        <f t="shared" si="26"/>
        <v>41394.842442129629</v>
      </c>
      <c r="T421" s="16">
        <f t="shared" si="27"/>
        <v>41454.842442129629</v>
      </c>
      <c r="U421">
        <f>YEAR(Campaigns[[#This Row],[Date Created Conversion]])</f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8351</v>
      </c>
      <c r="R422" t="s">
        <v>8357</v>
      </c>
      <c r="S422" s="16">
        <f t="shared" si="26"/>
        <v>41682.23646990741</v>
      </c>
      <c r="T422" s="16">
        <f t="shared" si="27"/>
        <v>41712.194803240738</v>
      </c>
      <c r="U422">
        <f>YEAR(Campaigns[[#This Row],[Date Created Conversion]])</f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8351</v>
      </c>
      <c r="R423" t="s">
        <v>8357</v>
      </c>
      <c r="S423" s="16">
        <f t="shared" si="26"/>
        <v>42177.491388888884</v>
      </c>
      <c r="T423" s="16">
        <f t="shared" si="27"/>
        <v>42237.491388888884</v>
      </c>
      <c r="U423">
        <f>YEAR(Campaigns[[#This Row],[Date Created Conversion]])</f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8351</v>
      </c>
      <c r="R424" t="s">
        <v>8357</v>
      </c>
      <c r="S424" s="16">
        <f t="shared" si="26"/>
        <v>41863.260381944441</v>
      </c>
      <c r="T424" s="16">
        <f t="shared" si="27"/>
        <v>41893.260381944441</v>
      </c>
      <c r="U424">
        <f>YEAR(Campaigns[[#This Row],[Date Created Conversion]])</f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8351</v>
      </c>
      <c r="R425" t="s">
        <v>8357</v>
      </c>
      <c r="S425" s="16">
        <f t="shared" si="26"/>
        <v>41400.92627314815</v>
      </c>
      <c r="T425" s="16">
        <f t="shared" si="27"/>
        <v>41430.92627314815</v>
      </c>
      <c r="U425">
        <f>YEAR(Campaigns[[#This Row],[Date Created Conversion]])</f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8351</v>
      </c>
      <c r="R426" t="s">
        <v>8357</v>
      </c>
      <c r="S426" s="16">
        <f t="shared" si="26"/>
        <v>40934.376145833332</v>
      </c>
      <c r="T426" s="16">
        <f t="shared" si="27"/>
        <v>40994.334479166668</v>
      </c>
      <c r="U426">
        <f>YEAR(Campaigns[[#This Row],[Date Created Conversion]])</f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8351</v>
      </c>
      <c r="R427" t="s">
        <v>8357</v>
      </c>
      <c r="S427" s="16">
        <f t="shared" si="26"/>
        <v>42275.861157407402</v>
      </c>
      <c r="T427" s="16">
        <f t="shared" si="27"/>
        <v>42335.902824074074</v>
      </c>
      <c r="U427">
        <f>YEAR(Campaigns[[#This Row],[Date Created Conversion]])</f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8351</v>
      </c>
      <c r="R428" t="s">
        <v>8357</v>
      </c>
      <c r="S428" s="16">
        <f t="shared" si="26"/>
        <v>42400.711967592593</v>
      </c>
      <c r="T428" s="16">
        <f t="shared" si="27"/>
        <v>42430.711967592593</v>
      </c>
      <c r="U428">
        <f>YEAR(Campaigns[[#This Row],[Date Created Conversion]])</f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8351</v>
      </c>
      <c r="R429" t="s">
        <v>8357</v>
      </c>
      <c r="S429" s="16">
        <f t="shared" si="26"/>
        <v>42285.909027777772</v>
      </c>
      <c r="T429" s="16">
        <f t="shared" si="27"/>
        <v>42299.790972222225</v>
      </c>
      <c r="U429">
        <f>YEAR(Campaigns[[#This Row],[Date Created Conversion]])</f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8351</v>
      </c>
      <c r="R430" t="s">
        <v>8357</v>
      </c>
      <c r="S430" s="16">
        <f t="shared" si="26"/>
        <v>41778.766724537039</v>
      </c>
      <c r="T430" s="16">
        <f t="shared" si="27"/>
        <v>41806.916666666664</v>
      </c>
      <c r="U430">
        <f>YEAR(Campaigns[[#This Row],[Date Created Conversion]])</f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8351</v>
      </c>
      <c r="R431" t="s">
        <v>8357</v>
      </c>
      <c r="S431" s="16">
        <f t="shared" si="26"/>
        <v>40070.901412037041</v>
      </c>
      <c r="T431" s="16">
        <f t="shared" si="27"/>
        <v>40144.207638888889</v>
      </c>
      <c r="U431">
        <f>YEAR(Campaigns[[#This Row],[Date Created Conversion]])</f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8351</v>
      </c>
      <c r="R432" t="s">
        <v>8357</v>
      </c>
      <c r="S432" s="16">
        <f t="shared" si="26"/>
        <v>41513.107256944444</v>
      </c>
      <c r="T432" s="16">
        <f t="shared" si="27"/>
        <v>41528.107256944444</v>
      </c>
      <c r="U432">
        <f>YEAR(Campaigns[[#This Row],[Date Created Conversion]])</f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8351</v>
      </c>
      <c r="R433" t="s">
        <v>8357</v>
      </c>
      <c r="S433" s="16">
        <f t="shared" si="26"/>
        <v>42526.871331018512</v>
      </c>
      <c r="T433" s="16">
        <f t="shared" si="27"/>
        <v>42556.871331018512</v>
      </c>
      <c r="U433">
        <f>YEAR(Campaigns[[#This Row],[Date Created Conversion]])</f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8351</v>
      </c>
      <c r="R434" t="s">
        <v>8357</v>
      </c>
      <c r="S434" s="16">
        <f t="shared" si="26"/>
        <v>42238.726631944446</v>
      </c>
      <c r="T434" s="16">
        <f t="shared" si="27"/>
        <v>42298.726631944446</v>
      </c>
      <c r="U434">
        <f>YEAR(Campaigns[[#This Row],[Date Created Conversion]])</f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8351</v>
      </c>
      <c r="R435" t="s">
        <v>8357</v>
      </c>
      <c r="S435" s="16">
        <f t="shared" si="26"/>
        <v>42228.629884259266</v>
      </c>
      <c r="T435" s="16">
        <f t="shared" si="27"/>
        <v>42288.629884259266</v>
      </c>
      <c r="U435">
        <f>YEAR(Campaigns[[#This Row],[Date Created Conversion]])</f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8351</v>
      </c>
      <c r="R436" t="s">
        <v>8357</v>
      </c>
      <c r="S436" s="16">
        <f t="shared" si="26"/>
        <v>41576.834513888891</v>
      </c>
      <c r="T436" s="16">
        <f t="shared" si="27"/>
        <v>41609.876180555555</v>
      </c>
      <c r="U436">
        <f>YEAR(Campaigns[[#This Row],[Date Created Conversion]])</f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8351</v>
      </c>
      <c r="R437" t="s">
        <v>8357</v>
      </c>
      <c r="S437" s="16">
        <f t="shared" si="26"/>
        <v>41500.747453703705</v>
      </c>
      <c r="T437" s="16">
        <f t="shared" si="27"/>
        <v>41530.747453703705</v>
      </c>
      <c r="U437">
        <f>YEAR(Campaigns[[#This Row],[Date Created Conversion]])</f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8351</v>
      </c>
      <c r="R438" t="s">
        <v>8357</v>
      </c>
      <c r="S438" s="16">
        <f t="shared" si="26"/>
        <v>41456.36241898148</v>
      </c>
      <c r="T438" s="16">
        <f t="shared" si="27"/>
        <v>41486.36241898148</v>
      </c>
      <c r="U438">
        <f>YEAR(Campaigns[[#This Row],[Date Created Conversion]])</f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8351</v>
      </c>
      <c r="R439" t="s">
        <v>8357</v>
      </c>
      <c r="S439" s="16">
        <f t="shared" si="26"/>
        <v>42591.31858796296</v>
      </c>
      <c r="T439" s="16">
        <f t="shared" si="27"/>
        <v>42651.31858796296</v>
      </c>
      <c r="U439">
        <f>YEAR(Campaigns[[#This Row],[Date Created Conversion]])</f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8351</v>
      </c>
      <c r="R440" t="s">
        <v>8357</v>
      </c>
      <c r="S440" s="16">
        <f t="shared" si="26"/>
        <v>42296.261087962965</v>
      </c>
      <c r="T440" s="16">
        <f t="shared" si="27"/>
        <v>42326.302754629629</v>
      </c>
      <c r="U440">
        <f>YEAR(Campaigns[[#This Row],[Date Created Conversion]])</f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8351</v>
      </c>
      <c r="R441" t="s">
        <v>8357</v>
      </c>
      <c r="S441" s="16">
        <f t="shared" si="26"/>
        <v>41919.761782407404</v>
      </c>
      <c r="T441" s="16">
        <f t="shared" si="27"/>
        <v>41929.761782407404</v>
      </c>
      <c r="U441">
        <f>YEAR(Campaigns[[#This Row],[Date Created Conversion]])</f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8351</v>
      </c>
      <c r="R442" t="s">
        <v>8357</v>
      </c>
      <c r="S442" s="16">
        <f t="shared" si="26"/>
        <v>42423.985567129625</v>
      </c>
      <c r="T442" s="16">
        <f t="shared" si="27"/>
        <v>42453.943900462968</v>
      </c>
      <c r="U442">
        <f>YEAR(Campaigns[[#This Row],[Date Created Conversion]])</f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8351</v>
      </c>
      <c r="R443" t="s">
        <v>8357</v>
      </c>
      <c r="S443" s="16">
        <f t="shared" si="26"/>
        <v>41550.793935185182</v>
      </c>
      <c r="T443" s="16">
        <f t="shared" si="27"/>
        <v>41580.793935185182</v>
      </c>
      <c r="U443">
        <f>YEAR(Campaigns[[#This Row],[Date Created Conversion]])</f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8351</v>
      </c>
      <c r="R444" t="s">
        <v>8357</v>
      </c>
      <c r="S444" s="16">
        <f t="shared" si="26"/>
        <v>42024.888692129629</v>
      </c>
      <c r="T444" s="16">
        <f t="shared" si="27"/>
        <v>42054.888692129629</v>
      </c>
      <c r="U444">
        <f>YEAR(Campaigns[[#This Row],[Date Created Conversion]])</f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8351</v>
      </c>
      <c r="R445" t="s">
        <v>8357</v>
      </c>
      <c r="S445" s="16">
        <f t="shared" si="26"/>
        <v>41650.015057870369</v>
      </c>
      <c r="T445" s="16">
        <f t="shared" si="27"/>
        <v>41680.015057870369</v>
      </c>
      <c r="U445">
        <f>YEAR(Campaigns[[#This Row],[Date Created Conversion]])</f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8351</v>
      </c>
      <c r="R446" t="s">
        <v>8357</v>
      </c>
      <c r="S446" s="16">
        <f t="shared" si="26"/>
        <v>40894.906956018516</v>
      </c>
      <c r="T446" s="16">
        <f t="shared" si="27"/>
        <v>40954.906956018516</v>
      </c>
      <c r="U446">
        <f>YEAR(Campaigns[[#This Row],[Date Created Conversion]])</f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8351</v>
      </c>
      <c r="R447" t="s">
        <v>8357</v>
      </c>
      <c r="S447" s="16">
        <f t="shared" si="26"/>
        <v>42130.335358796292</v>
      </c>
      <c r="T447" s="16">
        <f t="shared" si="27"/>
        <v>42145.335358796292</v>
      </c>
      <c r="U447">
        <f>YEAR(Campaigns[[#This Row],[Date Created Conversion]])</f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8351</v>
      </c>
      <c r="R448" t="s">
        <v>8357</v>
      </c>
      <c r="S448" s="16">
        <f t="shared" si="26"/>
        <v>42037.083564814813</v>
      </c>
      <c r="T448" s="16">
        <f t="shared" si="27"/>
        <v>42067.083564814813</v>
      </c>
      <c r="U448">
        <f>YEAR(Campaigns[[#This Row],[Date Created Conversion]])</f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8351</v>
      </c>
      <c r="R449" t="s">
        <v>8357</v>
      </c>
      <c r="S449" s="16">
        <f t="shared" si="26"/>
        <v>41331.555127314816</v>
      </c>
      <c r="T449" s="16">
        <f t="shared" si="27"/>
        <v>41356.513460648144</v>
      </c>
      <c r="U449">
        <f>YEAR(Campaigns[[#This Row],[Date Created Conversion]])</f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 2),0)</f>
        <v>20.5</v>
      </c>
      <c r="Q450" s="10" t="s">
        <v>8351</v>
      </c>
      <c r="R450" t="s">
        <v>8357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  <c r="U450">
        <f>YEAR(Campaigns[[#This Row],[Date Created Conversion]])</f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8351</v>
      </c>
      <c r="R451" t="s">
        <v>8357</v>
      </c>
      <c r="S451" s="16">
        <f t="shared" si="30"/>
        <v>41534.568113425928</v>
      </c>
      <c r="T451" s="16">
        <f t="shared" si="31"/>
        <v>41564.568113425928</v>
      </c>
      <c r="U451">
        <f>YEAR(Campaigns[[#This Row],[Date Created Conversion]])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8351</v>
      </c>
      <c r="R452" t="s">
        <v>8357</v>
      </c>
      <c r="S452" s="16">
        <f t="shared" si="30"/>
        <v>41654.946759259255</v>
      </c>
      <c r="T452" s="16">
        <f t="shared" si="31"/>
        <v>41684.946759259255</v>
      </c>
      <c r="U452">
        <f>YEAR(Campaigns[[#This Row],[Date Created Conversion]])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8351</v>
      </c>
      <c r="R453" t="s">
        <v>8357</v>
      </c>
      <c r="S453" s="16">
        <f t="shared" si="30"/>
        <v>41634.715173611112</v>
      </c>
      <c r="T453" s="16">
        <f t="shared" si="31"/>
        <v>41664.715173611112</v>
      </c>
      <c r="U453">
        <f>YEAR(Campaigns[[#This Row],[Date Created Conversion]])</f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8351</v>
      </c>
      <c r="R454" t="s">
        <v>8357</v>
      </c>
      <c r="S454" s="16">
        <f t="shared" si="30"/>
        <v>42107.703877314809</v>
      </c>
      <c r="T454" s="16">
        <f t="shared" si="31"/>
        <v>42137.703877314809</v>
      </c>
      <c r="U454">
        <f>YEAR(Campaigns[[#This Row],[Date Created Conversion]])</f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8351</v>
      </c>
      <c r="R455" t="s">
        <v>8357</v>
      </c>
      <c r="S455" s="16">
        <f t="shared" si="30"/>
        <v>42038.824988425928</v>
      </c>
      <c r="T455" s="16">
        <f t="shared" si="31"/>
        <v>42054.824988425928</v>
      </c>
      <c r="U455">
        <f>YEAR(Campaigns[[#This Row],[Date Created Conversion]])</f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8351</v>
      </c>
      <c r="R456" t="s">
        <v>8357</v>
      </c>
      <c r="S456" s="16">
        <f t="shared" si="30"/>
        <v>41938.717256944445</v>
      </c>
      <c r="T456" s="16">
        <f t="shared" si="31"/>
        <v>41969.551388888889</v>
      </c>
      <c r="U456">
        <f>YEAR(Campaigns[[#This Row],[Date Created Conversion]])</f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8351</v>
      </c>
      <c r="R457" t="s">
        <v>8357</v>
      </c>
      <c r="S457" s="16">
        <f t="shared" si="30"/>
        <v>40971.002569444441</v>
      </c>
      <c r="T457" s="16">
        <f t="shared" si="31"/>
        <v>41016.021527777775</v>
      </c>
      <c r="U457">
        <f>YEAR(Campaigns[[#This Row],[Date Created Conversion]])</f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8351</v>
      </c>
      <c r="R458" t="s">
        <v>8357</v>
      </c>
      <c r="S458" s="16">
        <f t="shared" si="30"/>
        <v>41547.694456018515</v>
      </c>
      <c r="T458" s="16">
        <f t="shared" si="31"/>
        <v>41569.165972222225</v>
      </c>
      <c r="U458">
        <f>YEAR(Campaigns[[#This Row],[Date Created Conversion]])</f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8351</v>
      </c>
      <c r="R459" t="s">
        <v>8357</v>
      </c>
      <c r="S459" s="16">
        <f t="shared" si="30"/>
        <v>41837.767500000002</v>
      </c>
      <c r="T459" s="16">
        <f t="shared" si="31"/>
        <v>41867.767500000002</v>
      </c>
      <c r="U459">
        <f>YEAR(Campaigns[[#This Row],[Date Created Conversion]])</f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8351</v>
      </c>
      <c r="R460" t="s">
        <v>8357</v>
      </c>
      <c r="S460" s="16">
        <f t="shared" si="30"/>
        <v>41378.69976851852</v>
      </c>
      <c r="T460" s="16">
        <f t="shared" si="31"/>
        <v>41408.69976851852</v>
      </c>
      <c r="U460">
        <f>YEAR(Campaigns[[#This Row],[Date Created Conversion]])</f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8351</v>
      </c>
      <c r="R461" t="s">
        <v>8357</v>
      </c>
      <c r="S461" s="16">
        <f t="shared" si="30"/>
        <v>40800.6403587963</v>
      </c>
      <c r="T461" s="16">
        <f t="shared" si="31"/>
        <v>40860.682025462964</v>
      </c>
      <c r="U461">
        <f>YEAR(Campaigns[[#This Row],[Date Created Conversion]])</f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8351</v>
      </c>
      <c r="R462" t="s">
        <v>8357</v>
      </c>
      <c r="S462" s="16">
        <f t="shared" si="30"/>
        <v>41759.542534722219</v>
      </c>
      <c r="T462" s="16">
        <f t="shared" si="31"/>
        <v>41791.166666666664</v>
      </c>
      <c r="U462">
        <f>YEAR(Campaigns[[#This Row],[Date Created Conversion]])</f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8351</v>
      </c>
      <c r="R463" t="s">
        <v>8357</v>
      </c>
      <c r="S463" s="16">
        <f t="shared" si="30"/>
        <v>41407.84684027778</v>
      </c>
      <c r="T463" s="16">
        <f t="shared" si="31"/>
        <v>41427.84684027778</v>
      </c>
      <c r="U463">
        <f>YEAR(Campaigns[[#This Row],[Date Created Conversion]])</f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8351</v>
      </c>
      <c r="R464" t="s">
        <v>8357</v>
      </c>
      <c r="S464" s="16">
        <f t="shared" si="30"/>
        <v>40705.126631944448</v>
      </c>
      <c r="T464" s="16">
        <f t="shared" si="31"/>
        <v>40765.126631944448</v>
      </c>
      <c r="U464">
        <f>YEAR(Campaigns[[#This Row],[Date Created Conversion]])</f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8351</v>
      </c>
      <c r="R465" t="s">
        <v>8357</v>
      </c>
      <c r="S465" s="16">
        <f t="shared" si="30"/>
        <v>40750.710104166668</v>
      </c>
      <c r="T465" s="16">
        <f t="shared" si="31"/>
        <v>40810.710104166668</v>
      </c>
      <c r="U465">
        <f>YEAR(Campaigns[[#This Row],[Date Created Conversion]])</f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8351</v>
      </c>
      <c r="R466" t="s">
        <v>8357</v>
      </c>
      <c r="S466" s="16">
        <f t="shared" si="30"/>
        <v>42488.848784722228</v>
      </c>
      <c r="T466" s="16">
        <f t="shared" si="31"/>
        <v>42508.848784722228</v>
      </c>
      <c r="U466">
        <f>YEAR(Campaigns[[#This Row],[Date Created Conversion]])</f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8351</v>
      </c>
      <c r="R467" t="s">
        <v>8357</v>
      </c>
      <c r="S467" s="16">
        <f t="shared" si="30"/>
        <v>41801.120069444441</v>
      </c>
      <c r="T467" s="16">
        <f t="shared" si="31"/>
        <v>41817.120069444441</v>
      </c>
      <c r="U467">
        <f>YEAR(Campaigns[[#This Row],[Date Created Conversion]])</f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8351</v>
      </c>
      <c r="R468" t="s">
        <v>8357</v>
      </c>
      <c r="S468" s="16">
        <f t="shared" si="30"/>
        <v>41129.942870370374</v>
      </c>
      <c r="T468" s="16">
        <f t="shared" si="31"/>
        <v>41159.942870370374</v>
      </c>
      <c r="U468">
        <f>YEAR(Campaigns[[#This Row],[Date Created Conversion]])</f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8351</v>
      </c>
      <c r="R469" t="s">
        <v>8357</v>
      </c>
      <c r="S469" s="16">
        <f t="shared" si="30"/>
        <v>41135.679791666669</v>
      </c>
      <c r="T469" s="16">
        <f t="shared" si="31"/>
        <v>41180.679791666669</v>
      </c>
      <c r="U469">
        <f>YEAR(Campaigns[[#This Row],[Date Created Conversion]])</f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8351</v>
      </c>
      <c r="R470" t="s">
        <v>8357</v>
      </c>
      <c r="S470" s="16">
        <f t="shared" si="30"/>
        <v>41041.167627314811</v>
      </c>
      <c r="T470" s="16">
        <f t="shared" si="31"/>
        <v>41101.160474537035</v>
      </c>
      <c r="U470">
        <f>YEAR(Campaigns[[#This Row],[Date Created Conversion]])</f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8351</v>
      </c>
      <c r="R471" t="s">
        <v>8357</v>
      </c>
      <c r="S471" s="16">
        <f t="shared" si="30"/>
        <v>41827.989861111113</v>
      </c>
      <c r="T471" s="16">
        <f t="shared" si="31"/>
        <v>41887.989861111113</v>
      </c>
      <c r="U471">
        <f>YEAR(Campaigns[[#This Row],[Date Created Conversion]])</f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8351</v>
      </c>
      <c r="R472" t="s">
        <v>8357</v>
      </c>
      <c r="S472" s="16">
        <f t="shared" si="30"/>
        <v>41605.167696759258</v>
      </c>
      <c r="T472" s="16">
        <f t="shared" si="31"/>
        <v>41655.166666666664</v>
      </c>
      <c r="U472">
        <f>YEAR(Campaigns[[#This Row],[Date Created Conversion]])</f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8351</v>
      </c>
      <c r="R473" t="s">
        <v>8357</v>
      </c>
      <c r="S473" s="16">
        <f t="shared" si="30"/>
        <v>41703.721979166665</v>
      </c>
      <c r="T473" s="16">
        <f t="shared" si="31"/>
        <v>41748.680312500001</v>
      </c>
      <c r="U473">
        <f>YEAR(Campaigns[[#This Row],[Date Created Conversion]])</f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8351</v>
      </c>
      <c r="R474" t="s">
        <v>8357</v>
      </c>
      <c r="S474" s="16">
        <f t="shared" si="30"/>
        <v>41844.922662037039</v>
      </c>
      <c r="T474" s="16">
        <f t="shared" si="31"/>
        <v>41874.922662037039</v>
      </c>
      <c r="U474">
        <f>YEAR(Campaigns[[#This Row],[Date Created Conversion]])</f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8351</v>
      </c>
      <c r="R475" t="s">
        <v>8357</v>
      </c>
      <c r="S475" s="16">
        <f t="shared" si="30"/>
        <v>41869.698136574072</v>
      </c>
      <c r="T475" s="16">
        <f t="shared" si="31"/>
        <v>41899.698136574072</v>
      </c>
      <c r="U475">
        <f>YEAR(Campaigns[[#This Row],[Date Created Conversion]])</f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8351</v>
      </c>
      <c r="R476" t="s">
        <v>8357</v>
      </c>
      <c r="S476" s="16">
        <f t="shared" si="30"/>
        <v>42753.329039351855</v>
      </c>
      <c r="T476" s="16">
        <f t="shared" si="31"/>
        <v>42783.329039351855</v>
      </c>
      <c r="U476">
        <f>YEAR(Campaigns[[#This Row],[Date Created Conversion]])</f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8351</v>
      </c>
      <c r="R477" t="s">
        <v>8357</v>
      </c>
      <c r="S477" s="16">
        <f t="shared" si="30"/>
        <v>42100.086145833338</v>
      </c>
      <c r="T477" s="16">
        <f t="shared" si="31"/>
        <v>42130.086145833338</v>
      </c>
      <c r="U477">
        <f>YEAR(Campaigns[[#This Row],[Date Created Conversion]])</f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8351</v>
      </c>
      <c r="R478" t="s">
        <v>8357</v>
      </c>
      <c r="S478" s="16">
        <f t="shared" si="30"/>
        <v>41757.975011574075</v>
      </c>
      <c r="T478" s="16">
        <f t="shared" si="31"/>
        <v>41793.165972222225</v>
      </c>
      <c r="U478">
        <f>YEAR(Campaigns[[#This Row],[Date Created Conversion]])</f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8351</v>
      </c>
      <c r="R479" t="s">
        <v>8357</v>
      </c>
      <c r="S479" s="16">
        <f t="shared" si="30"/>
        <v>40987.83488425926</v>
      </c>
      <c r="T479" s="16">
        <f t="shared" si="31"/>
        <v>41047.83488425926</v>
      </c>
      <c r="U479">
        <f>YEAR(Campaigns[[#This Row],[Date Created Conversion]])</f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8351</v>
      </c>
      <c r="R480" t="s">
        <v>8357</v>
      </c>
      <c r="S480" s="16">
        <f t="shared" si="30"/>
        <v>42065.910983796297</v>
      </c>
      <c r="T480" s="16">
        <f t="shared" si="31"/>
        <v>42095.869317129633</v>
      </c>
      <c r="U480">
        <f>YEAR(Campaigns[[#This Row],[Date Created Conversion]])</f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8351</v>
      </c>
      <c r="R481" t="s">
        <v>8357</v>
      </c>
      <c r="S481" s="16">
        <f t="shared" si="30"/>
        <v>41904.407812500001</v>
      </c>
      <c r="T481" s="16">
        <f t="shared" si="31"/>
        <v>41964.449479166666</v>
      </c>
      <c r="U481">
        <f>YEAR(Campaigns[[#This Row],[Date Created Conversion]])</f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8351</v>
      </c>
      <c r="R482" t="s">
        <v>8357</v>
      </c>
      <c r="S482" s="16">
        <f t="shared" si="30"/>
        <v>41465.500173611108</v>
      </c>
      <c r="T482" s="16">
        <f t="shared" si="31"/>
        <v>41495.500173611108</v>
      </c>
      <c r="U482">
        <f>YEAR(Campaigns[[#This Row],[Date Created Conversion]])</f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8351</v>
      </c>
      <c r="R483" t="s">
        <v>8357</v>
      </c>
      <c r="S483" s="16">
        <f t="shared" si="30"/>
        <v>41162.672326388885</v>
      </c>
      <c r="T483" s="16">
        <f t="shared" si="31"/>
        <v>41192.672326388885</v>
      </c>
      <c r="U483">
        <f>YEAR(Campaigns[[#This Row],[Date Created Conversion]])</f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8351</v>
      </c>
      <c r="R484" t="s">
        <v>8357</v>
      </c>
      <c r="S484" s="16">
        <f t="shared" si="30"/>
        <v>42447.896875000006</v>
      </c>
      <c r="T484" s="16">
        <f t="shared" si="31"/>
        <v>42474.606944444444</v>
      </c>
      <c r="U484">
        <f>YEAR(Campaigns[[#This Row],[Date Created Conversion]])</f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8351</v>
      </c>
      <c r="R485" t="s">
        <v>8357</v>
      </c>
      <c r="S485" s="16">
        <f t="shared" si="30"/>
        <v>41243.197592592594</v>
      </c>
      <c r="T485" s="16">
        <f t="shared" si="31"/>
        <v>41303.197592592594</v>
      </c>
      <c r="U485">
        <f>YEAR(Campaigns[[#This Row],[Date Created Conversion]])</f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8351</v>
      </c>
      <c r="R486" t="s">
        <v>8357</v>
      </c>
      <c r="S486" s="16">
        <f t="shared" si="30"/>
        <v>42272.93949074074</v>
      </c>
      <c r="T486" s="16">
        <f t="shared" si="31"/>
        <v>42313.981157407412</v>
      </c>
      <c r="U486">
        <f>YEAR(Campaigns[[#This Row],[Date Created Conversion]])</f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8351</v>
      </c>
      <c r="R487" t="s">
        <v>8357</v>
      </c>
      <c r="S487" s="16">
        <f t="shared" si="30"/>
        <v>41381.50577546296</v>
      </c>
      <c r="T487" s="16">
        <f t="shared" si="31"/>
        <v>41411.50577546296</v>
      </c>
      <c r="U487">
        <f>YEAR(Campaigns[[#This Row],[Date Created Conversion]])</f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8351</v>
      </c>
      <c r="R488" t="s">
        <v>8357</v>
      </c>
      <c r="S488" s="16">
        <f t="shared" si="30"/>
        <v>41761.94258101852</v>
      </c>
      <c r="T488" s="16">
        <f t="shared" si="31"/>
        <v>41791.94258101852</v>
      </c>
      <c r="U488">
        <f>YEAR(Campaigns[[#This Row],[Date Created Conversion]])</f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8351</v>
      </c>
      <c r="R489" t="s">
        <v>8357</v>
      </c>
      <c r="S489" s="16">
        <f t="shared" si="30"/>
        <v>42669.594837962963</v>
      </c>
      <c r="T489" s="16">
        <f t="shared" si="31"/>
        <v>42729.636504629627</v>
      </c>
      <c r="U489">
        <f>YEAR(Campaigns[[#This Row],[Date Created Conversion]])</f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8351</v>
      </c>
      <c r="R490" t="s">
        <v>8357</v>
      </c>
      <c r="S490" s="16">
        <f t="shared" si="30"/>
        <v>42714.054398148146</v>
      </c>
      <c r="T490" s="16">
        <f t="shared" si="31"/>
        <v>42744.054398148146</v>
      </c>
      <c r="U490">
        <f>YEAR(Campaigns[[#This Row],[Date Created Conversion]])</f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8351</v>
      </c>
      <c r="R491" t="s">
        <v>8357</v>
      </c>
      <c r="S491" s="16">
        <f t="shared" si="30"/>
        <v>40882.481666666667</v>
      </c>
      <c r="T491" s="16">
        <f t="shared" si="31"/>
        <v>40913.481249999997</v>
      </c>
      <c r="U491">
        <f>YEAR(Campaigns[[#This Row],[Date Created Conversion]])</f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8351</v>
      </c>
      <c r="R492" t="s">
        <v>8357</v>
      </c>
      <c r="S492" s="16">
        <f t="shared" si="30"/>
        <v>41113.968576388892</v>
      </c>
      <c r="T492" s="16">
        <f t="shared" si="31"/>
        <v>41143.968576388892</v>
      </c>
      <c r="U492">
        <f>YEAR(Campaigns[[#This Row],[Date Created Conversion]])</f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8351</v>
      </c>
      <c r="R493" t="s">
        <v>8357</v>
      </c>
      <c r="S493" s="16">
        <f t="shared" si="30"/>
        <v>42366.982627314821</v>
      </c>
      <c r="T493" s="16">
        <f t="shared" si="31"/>
        <v>42396.982627314821</v>
      </c>
      <c r="U493">
        <f>YEAR(Campaigns[[#This Row],[Date Created Conversion]])</f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8351</v>
      </c>
      <c r="R494" t="s">
        <v>8357</v>
      </c>
      <c r="S494" s="16">
        <f t="shared" si="30"/>
        <v>42596.03506944445</v>
      </c>
      <c r="T494" s="16">
        <f t="shared" si="31"/>
        <v>42656.03506944445</v>
      </c>
      <c r="U494">
        <f>YEAR(Campaigns[[#This Row],[Date Created Conversion]])</f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8351</v>
      </c>
      <c r="R495" t="s">
        <v>8357</v>
      </c>
      <c r="S495" s="16">
        <f t="shared" si="30"/>
        <v>42114.726134259254</v>
      </c>
      <c r="T495" s="16">
        <f t="shared" si="31"/>
        <v>42144.726134259254</v>
      </c>
      <c r="U495">
        <f>YEAR(Campaigns[[#This Row],[Date Created Conversion]])</f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8351</v>
      </c>
      <c r="R496" t="s">
        <v>8357</v>
      </c>
      <c r="S496" s="16">
        <f t="shared" si="30"/>
        <v>41799.830613425926</v>
      </c>
      <c r="T496" s="16">
        <f t="shared" si="31"/>
        <v>41823.125</v>
      </c>
      <c r="U496">
        <f>YEAR(Campaigns[[#This Row],[Date Created Conversion]])</f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8351</v>
      </c>
      <c r="R497" t="s">
        <v>8357</v>
      </c>
      <c r="S497" s="16">
        <f t="shared" si="30"/>
        <v>42171.827604166669</v>
      </c>
      <c r="T497" s="16">
        <f t="shared" si="31"/>
        <v>42201.827604166669</v>
      </c>
      <c r="U497">
        <f>YEAR(Campaigns[[#This Row],[Date Created Conversion]])</f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8351</v>
      </c>
      <c r="R498" t="s">
        <v>8357</v>
      </c>
      <c r="S498" s="16">
        <f t="shared" si="30"/>
        <v>41620.93141203704</v>
      </c>
      <c r="T498" s="16">
        <f t="shared" si="31"/>
        <v>41680.93141203704</v>
      </c>
      <c r="U498">
        <f>YEAR(Campaigns[[#This Row],[Date Created Conversion]])</f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8351</v>
      </c>
      <c r="R499" t="s">
        <v>8357</v>
      </c>
      <c r="S499" s="16">
        <f t="shared" si="30"/>
        <v>41945.037789351853</v>
      </c>
      <c r="T499" s="16">
        <f t="shared" si="31"/>
        <v>41998.208333333328</v>
      </c>
      <c r="U499">
        <f>YEAR(Campaigns[[#This Row],[Date Created Conversion]])</f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8351</v>
      </c>
      <c r="R500" t="s">
        <v>8357</v>
      </c>
      <c r="S500" s="16">
        <f t="shared" si="30"/>
        <v>40858.762141203704</v>
      </c>
      <c r="T500" s="16">
        <f t="shared" si="31"/>
        <v>40900.762141203704</v>
      </c>
      <c r="U500">
        <f>YEAR(Campaigns[[#This Row],[Date Created Conversion]])</f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8351</v>
      </c>
      <c r="R501" t="s">
        <v>8357</v>
      </c>
      <c r="S501" s="16">
        <f t="shared" si="30"/>
        <v>40043.895462962959</v>
      </c>
      <c r="T501" s="16">
        <f t="shared" si="31"/>
        <v>40098.874305555553</v>
      </c>
      <c r="U501">
        <f>YEAR(Campaigns[[#This Row],[Date Created Conversion]])</f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8351</v>
      </c>
      <c r="R502" t="s">
        <v>8357</v>
      </c>
      <c r="S502" s="16">
        <f t="shared" si="30"/>
        <v>40247.886006944449</v>
      </c>
      <c r="T502" s="16">
        <f t="shared" si="31"/>
        <v>40306.927777777775</v>
      </c>
      <c r="U502">
        <f>YEAR(Campaigns[[#This Row],[Date Created Conversion]])</f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8351</v>
      </c>
      <c r="R503" t="s">
        <v>8357</v>
      </c>
      <c r="S503" s="16">
        <f t="shared" si="30"/>
        <v>40703.234386574077</v>
      </c>
      <c r="T503" s="16">
        <f t="shared" si="31"/>
        <v>40733.234386574077</v>
      </c>
      <c r="U503">
        <f>YEAR(Campaigns[[#This Row],[Date Created Conversion]])</f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8351</v>
      </c>
      <c r="R504" t="s">
        <v>8357</v>
      </c>
      <c r="S504" s="16">
        <f t="shared" si="30"/>
        <v>40956.553530092591</v>
      </c>
      <c r="T504" s="16">
        <f t="shared" si="31"/>
        <v>40986.511863425927</v>
      </c>
      <c r="U504">
        <f>YEAR(Campaigns[[#This Row],[Date Created Conversion]])</f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8351</v>
      </c>
      <c r="R505" t="s">
        <v>8357</v>
      </c>
      <c r="S505" s="16">
        <f t="shared" si="30"/>
        <v>41991.526655092588</v>
      </c>
      <c r="T505" s="16">
        <f t="shared" si="31"/>
        <v>42021.526655092588</v>
      </c>
      <c r="U505">
        <f>YEAR(Campaigns[[#This Row],[Date Created Conversion]])</f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8351</v>
      </c>
      <c r="R506" t="s">
        <v>8357</v>
      </c>
      <c r="S506" s="16">
        <f t="shared" si="30"/>
        <v>40949.98364583333</v>
      </c>
      <c r="T506" s="16">
        <f t="shared" si="31"/>
        <v>41009.941979166666</v>
      </c>
      <c r="U506">
        <f>YEAR(Campaigns[[#This Row],[Date Created Conversion]])</f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8351</v>
      </c>
      <c r="R507" t="s">
        <v>8357</v>
      </c>
      <c r="S507" s="16">
        <f t="shared" si="30"/>
        <v>42318.098217592589</v>
      </c>
      <c r="T507" s="16">
        <f t="shared" si="31"/>
        <v>42363.098217592589</v>
      </c>
      <c r="U507">
        <f>YEAR(Campaigns[[#This Row],[Date Created Conversion]])</f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8351</v>
      </c>
      <c r="R508" t="s">
        <v>8357</v>
      </c>
      <c r="S508" s="16">
        <f t="shared" si="30"/>
        <v>41466.552314814813</v>
      </c>
      <c r="T508" s="16">
        <f t="shared" si="31"/>
        <v>41496.552314814813</v>
      </c>
      <c r="U508">
        <f>YEAR(Campaigns[[#This Row],[Date Created Conversion]])</f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8351</v>
      </c>
      <c r="R509" t="s">
        <v>8357</v>
      </c>
      <c r="S509" s="16">
        <f t="shared" si="30"/>
        <v>41156.958993055552</v>
      </c>
      <c r="T509" s="16">
        <f t="shared" si="31"/>
        <v>41201.958993055552</v>
      </c>
      <c r="U509">
        <f>YEAR(Campaigns[[#This Row],[Date Created Conversion]])</f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8351</v>
      </c>
      <c r="R510" t="s">
        <v>8357</v>
      </c>
      <c r="S510" s="16">
        <f t="shared" si="30"/>
        <v>40995.024317129632</v>
      </c>
      <c r="T510" s="16">
        <f t="shared" si="31"/>
        <v>41054.593055555553</v>
      </c>
      <c r="U510">
        <f>YEAR(Campaigns[[#This Row],[Date Created Conversion]])</f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8351</v>
      </c>
      <c r="R511" t="s">
        <v>8357</v>
      </c>
      <c r="S511" s="16">
        <f t="shared" si="30"/>
        <v>42153.631597222222</v>
      </c>
      <c r="T511" s="16">
        <f t="shared" si="31"/>
        <v>42183.631597222222</v>
      </c>
      <c r="U511">
        <f>YEAR(Campaigns[[#This Row],[Date Created Conversion]])</f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8351</v>
      </c>
      <c r="R512" t="s">
        <v>8357</v>
      </c>
      <c r="S512" s="16">
        <f t="shared" si="30"/>
        <v>42400.176377314812</v>
      </c>
      <c r="T512" s="16">
        <f t="shared" si="31"/>
        <v>42430.176377314812</v>
      </c>
      <c r="U512">
        <f>YEAR(Campaigns[[#This Row],[Date Created Conversion]])</f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8351</v>
      </c>
      <c r="R513" t="s">
        <v>8357</v>
      </c>
      <c r="S513" s="16">
        <f t="shared" si="30"/>
        <v>41340.303032407406</v>
      </c>
      <c r="T513" s="16">
        <f t="shared" si="31"/>
        <v>41370.261365740742</v>
      </c>
      <c r="U513">
        <f>YEAR(Campaigns[[#This Row],[Date Created Conversion]])</f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 2),0)</f>
        <v>5.5</v>
      </c>
      <c r="Q514" s="10" t="s">
        <v>8351</v>
      </c>
      <c r="R514" t="s">
        <v>8357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  <c r="U514">
        <f>YEAR(Campaigns[[#This Row],[Date Created Conversion]])</f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8351</v>
      </c>
      <c r="R515" t="s">
        <v>8357</v>
      </c>
      <c r="S515" s="16">
        <f t="shared" si="34"/>
        <v>42552.653993055559</v>
      </c>
      <c r="T515" s="16">
        <f t="shared" si="35"/>
        <v>42597.291666666672</v>
      </c>
      <c r="U515">
        <f>YEAR(Campaigns[[#This Row],[Date Created Conversion]])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8351</v>
      </c>
      <c r="R516" t="s">
        <v>8357</v>
      </c>
      <c r="S516" s="16">
        <f t="shared" si="34"/>
        <v>41830.613969907405</v>
      </c>
      <c r="T516" s="16">
        <f t="shared" si="35"/>
        <v>41860.613969907405</v>
      </c>
      <c r="U516">
        <f>YEAR(Campaigns[[#This Row],[Date Created Conversion]])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8351</v>
      </c>
      <c r="R517" t="s">
        <v>8357</v>
      </c>
      <c r="S517" s="16">
        <f t="shared" si="34"/>
        <v>42327.490752314814</v>
      </c>
      <c r="T517" s="16">
        <f t="shared" si="35"/>
        <v>42367.490752314814</v>
      </c>
      <c r="U517">
        <f>YEAR(Campaigns[[#This Row],[Date Created Conversion]])</f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8351</v>
      </c>
      <c r="R518" t="s">
        <v>8357</v>
      </c>
      <c r="S518" s="16">
        <f t="shared" si="34"/>
        <v>42091.778703703705</v>
      </c>
      <c r="T518" s="16">
        <f t="shared" si="35"/>
        <v>42151.778703703705</v>
      </c>
      <c r="U518">
        <f>YEAR(Campaigns[[#This Row],[Date Created Conversion]])</f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8351</v>
      </c>
      <c r="R519" t="s">
        <v>8357</v>
      </c>
      <c r="S519" s="16">
        <f t="shared" si="34"/>
        <v>42738.615289351852</v>
      </c>
      <c r="T519" s="16">
        <f t="shared" si="35"/>
        <v>42768.615289351852</v>
      </c>
      <c r="U519">
        <f>YEAR(Campaigns[[#This Row],[Date Created Conversion]])</f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8351</v>
      </c>
      <c r="R520" t="s">
        <v>8357</v>
      </c>
      <c r="S520" s="16">
        <f t="shared" si="34"/>
        <v>42223.616018518514</v>
      </c>
      <c r="T520" s="16">
        <f t="shared" si="35"/>
        <v>42253.615277777775</v>
      </c>
      <c r="U520">
        <f>YEAR(Campaigns[[#This Row],[Date Created Conversion]])</f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8351</v>
      </c>
      <c r="R521" t="s">
        <v>8357</v>
      </c>
      <c r="S521" s="16">
        <f t="shared" si="34"/>
        <v>41218.391446759262</v>
      </c>
      <c r="T521" s="16">
        <f t="shared" si="35"/>
        <v>41248.391446759262</v>
      </c>
      <c r="U521">
        <f>YEAR(Campaigns[[#This Row],[Date Created Conversion]])</f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8308</v>
      </c>
      <c r="R522" t="s">
        <v>8310</v>
      </c>
      <c r="S522" s="16">
        <f t="shared" si="34"/>
        <v>42318.702094907407</v>
      </c>
      <c r="T522" s="16">
        <f t="shared" si="35"/>
        <v>42348.702094907407</v>
      </c>
      <c r="U522">
        <f>YEAR(Campaigns[[#This Row],[Date Created Conversion]])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8308</v>
      </c>
      <c r="R523" t="s">
        <v>8310</v>
      </c>
      <c r="S523" s="16">
        <f t="shared" si="34"/>
        <v>42646.092812499999</v>
      </c>
      <c r="T523" s="16">
        <f t="shared" si="35"/>
        <v>42675.207638888889</v>
      </c>
      <c r="U523">
        <f>YEAR(Campaigns[[#This Row],[Date Created Conversion]])</f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8308</v>
      </c>
      <c r="R524" t="s">
        <v>8310</v>
      </c>
      <c r="S524" s="16">
        <f t="shared" si="34"/>
        <v>42430.040798611109</v>
      </c>
      <c r="T524" s="16">
        <f t="shared" si="35"/>
        <v>42449.999131944445</v>
      </c>
      <c r="U524">
        <f>YEAR(Campaigns[[#This Row],[Date Created Conversion]])</f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8308</v>
      </c>
      <c r="R525" t="s">
        <v>8310</v>
      </c>
      <c r="S525" s="16">
        <f t="shared" si="34"/>
        <v>42238.13282407407</v>
      </c>
      <c r="T525" s="16">
        <f t="shared" si="35"/>
        <v>42268.13282407407</v>
      </c>
      <c r="U525">
        <f>YEAR(Campaigns[[#This Row],[Date Created Conversion]])</f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8308</v>
      </c>
      <c r="R526" t="s">
        <v>8310</v>
      </c>
      <c r="S526" s="16">
        <f t="shared" si="34"/>
        <v>42492.717233796298</v>
      </c>
      <c r="T526" s="16">
        <f t="shared" si="35"/>
        <v>42522.717233796298</v>
      </c>
      <c r="U526">
        <f>YEAR(Campaigns[[#This Row],[Date Created Conversion]])</f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8308</v>
      </c>
      <c r="R527" t="s">
        <v>8310</v>
      </c>
      <c r="S527" s="16">
        <f t="shared" si="34"/>
        <v>41850.400937500002</v>
      </c>
      <c r="T527" s="16">
        <f t="shared" si="35"/>
        <v>41895.400937500002</v>
      </c>
      <c r="U527">
        <f>YEAR(Campaigns[[#This Row],[Date Created Conversion]])</f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8308</v>
      </c>
      <c r="R528" t="s">
        <v>8310</v>
      </c>
      <c r="S528" s="16">
        <f t="shared" si="34"/>
        <v>42192.591944444444</v>
      </c>
      <c r="T528" s="16">
        <f t="shared" si="35"/>
        <v>42223.708333333328</v>
      </c>
      <c r="U528">
        <f>YEAR(Campaigns[[#This Row],[Date Created Conversion]])</f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8308</v>
      </c>
      <c r="R529" t="s">
        <v>8310</v>
      </c>
      <c r="S529" s="16">
        <f t="shared" si="34"/>
        <v>42753.205625000002</v>
      </c>
      <c r="T529" s="16">
        <f t="shared" si="35"/>
        <v>42783.670138888891</v>
      </c>
      <c r="U529">
        <f>YEAR(Campaigns[[#This Row],[Date Created Conversion]])</f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8308</v>
      </c>
      <c r="R530" t="s">
        <v>8310</v>
      </c>
      <c r="S530" s="16">
        <f t="shared" si="34"/>
        <v>42155.920219907406</v>
      </c>
      <c r="T530" s="16">
        <f t="shared" si="35"/>
        <v>42176.888888888891</v>
      </c>
      <c r="U530">
        <f>YEAR(Campaigns[[#This Row],[Date Created Conversion]])</f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8308</v>
      </c>
      <c r="R531" t="s">
        <v>8310</v>
      </c>
      <c r="S531" s="16">
        <f t="shared" si="34"/>
        <v>42725.031180555554</v>
      </c>
      <c r="T531" s="16">
        <f t="shared" si="35"/>
        <v>42746.208333333328</v>
      </c>
      <c r="U531">
        <f>YEAR(Campaigns[[#This Row],[Date Created Conversion]])</f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8308</v>
      </c>
      <c r="R532" t="s">
        <v>8310</v>
      </c>
      <c r="S532" s="16">
        <f t="shared" si="34"/>
        <v>42157.591064814813</v>
      </c>
      <c r="T532" s="16">
        <f t="shared" si="35"/>
        <v>42179.083333333328</v>
      </c>
      <c r="U532">
        <f>YEAR(Campaigns[[#This Row],[Date Created Conversion]])</f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8308</v>
      </c>
      <c r="R533" t="s">
        <v>8310</v>
      </c>
      <c r="S533" s="16">
        <f t="shared" si="34"/>
        <v>42676.065150462964</v>
      </c>
      <c r="T533" s="16">
        <f t="shared" si="35"/>
        <v>42721.290972222225</v>
      </c>
      <c r="U533">
        <f>YEAR(Campaigns[[#This Row],[Date Created Conversion]])</f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8308</v>
      </c>
      <c r="R534" t="s">
        <v>8310</v>
      </c>
      <c r="S534" s="16">
        <f t="shared" si="34"/>
        <v>42473.007037037038</v>
      </c>
      <c r="T534" s="16">
        <f t="shared" si="35"/>
        <v>42503.007037037038</v>
      </c>
      <c r="U534">
        <f>YEAR(Campaigns[[#This Row],[Date Created Conversion]])</f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8308</v>
      </c>
      <c r="R535" t="s">
        <v>8310</v>
      </c>
      <c r="S535" s="16">
        <f t="shared" si="34"/>
        <v>42482.43478009259</v>
      </c>
      <c r="T535" s="16">
        <f t="shared" si="35"/>
        <v>42506.43478009259</v>
      </c>
      <c r="U535">
        <f>YEAR(Campaigns[[#This Row],[Date Created Conversion]])</f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8308</v>
      </c>
      <c r="R536" t="s">
        <v>8310</v>
      </c>
      <c r="S536" s="16">
        <f t="shared" si="34"/>
        <v>42270.810995370368</v>
      </c>
      <c r="T536" s="16">
        <f t="shared" si="35"/>
        <v>42309.958333333328</v>
      </c>
      <c r="U536">
        <f>YEAR(Campaigns[[#This Row],[Date Created Conversion]])</f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8308</v>
      </c>
      <c r="R537" t="s">
        <v>8310</v>
      </c>
      <c r="S537" s="16">
        <f t="shared" si="34"/>
        <v>42711.545196759253</v>
      </c>
      <c r="T537" s="16">
        <f t="shared" si="35"/>
        <v>42741.545196759253</v>
      </c>
      <c r="U537">
        <f>YEAR(Campaigns[[#This Row],[Date Created Conversion]])</f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8308</v>
      </c>
      <c r="R538" t="s">
        <v>8310</v>
      </c>
      <c r="S538" s="16">
        <f t="shared" si="34"/>
        <v>42179.344988425932</v>
      </c>
      <c r="T538" s="16">
        <f t="shared" si="35"/>
        <v>42219.75</v>
      </c>
      <c r="U538">
        <f>YEAR(Campaigns[[#This Row],[Date Created Conversion]])</f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8308</v>
      </c>
      <c r="R539" t="s">
        <v>8310</v>
      </c>
      <c r="S539" s="16">
        <f t="shared" si="34"/>
        <v>42282.768414351856</v>
      </c>
      <c r="T539" s="16">
        <f t="shared" si="35"/>
        <v>42312.810081018513</v>
      </c>
      <c r="U539">
        <f>YEAR(Campaigns[[#This Row],[Date Created Conversion]])</f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8308</v>
      </c>
      <c r="R540" t="s">
        <v>8310</v>
      </c>
      <c r="S540" s="16">
        <f t="shared" si="34"/>
        <v>42473.794710648144</v>
      </c>
      <c r="T540" s="16">
        <f t="shared" si="35"/>
        <v>42503.794710648144</v>
      </c>
      <c r="U540">
        <f>YEAR(Campaigns[[#This Row],[Date Created Conversion]])</f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8308</v>
      </c>
      <c r="R541" t="s">
        <v>8310</v>
      </c>
      <c r="S541" s="16">
        <f t="shared" si="34"/>
        <v>42535.049849537041</v>
      </c>
      <c r="T541" s="16">
        <f t="shared" si="35"/>
        <v>42556.049849537041</v>
      </c>
      <c r="U541">
        <f>YEAR(Campaigns[[#This Row],[Date Created Conversion]])</f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8312</v>
      </c>
      <c r="R542" t="s">
        <v>8313</v>
      </c>
      <c r="S542" s="16">
        <f t="shared" si="34"/>
        <v>42009.817199074074</v>
      </c>
      <c r="T542" s="16">
        <f t="shared" si="35"/>
        <v>42039.817199074074</v>
      </c>
      <c r="U542">
        <f>YEAR(Campaigns[[#This Row],[Date Created Conversion]])</f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8312</v>
      </c>
      <c r="R543" t="s">
        <v>8313</v>
      </c>
      <c r="S543" s="16">
        <f t="shared" si="34"/>
        <v>42276.046689814815</v>
      </c>
      <c r="T543" s="16">
        <f t="shared" si="35"/>
        <v>42306.046689814815</v>
      </c>
      <c r="U543">
        <f>YEAR(Campaigns[[#This Row],[Date Created Conversion]])</f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8312</v>
      </c>
      <c r="R544" t="s">
        <v>8313</v>
      </c>
      <c r="S544" s="16">
        <f t="shared" si="34"/>
        <v>42433.737453703703</v>
      </c>
      <c r="T544" s="16">
        <f t="shared" si="35"/>
        <v>42493.695787037039</v>
      </c>
      <c r="U544">
        <f>YEAR(Campaigns[[#This Row],[Date Created Conversion]])</f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8312</v>
      </c>
      <c r="R545" t="s">
        <v>8313</v>
      </c>
      <c r="S545" s="16">
        <f t="shared" si="34"/>
        <v>41914.092152777775</v>
      </c>
      <c r="T545" s="16">
        <f t="shared" si="35"/>
        <v>41944.092152777775</v>
      </c>
      <c r="U545">
        <f>YEAR(Campaigns[[#This Row],[Date Created Conversion]])</f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8312</v>
      </c>
      <c r="R546" t="s">
        <v>8313</v>
      </c>
      <c r="S546" s="16">
        <f t="shared" si="34"/>
        <v>42525.656944444447</v>
      </c>
      <c r="T546" s="16">
        <f t="shared" si="35"/>
        <v>42555.656944444447</v>
      </c>
      <c r="U546">
        <f>YEAR(Campaigns[[#This Row],[Date Created Conversion]])</f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8312</v>
      </c>
      <c r="R547" t="s">
        <v>8313</v>
      </c>
      <c r="S547" s="16">
        <f t="shared" si="34"/>
        <v>42283.592465277776</v>
      </c>
      <c r="T547" s="16">
        <f t="shared" si="35"/>
        <v>42323.634131944447</v>
      </c>
      <c r="U547">
        <f>YEAR(Campaigns[[#This Row],[Date Created Conversion]])</f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8312</v>
      </c>
      <c r="R548" t="s">
        <v>8313</v>
      </c>
      <c r="S548" s="16">
        <f t="shared" si="34"/>
        <v>42249.667997685188</v>
      </c>
      <c r="T548" s="16">
        <f t="shared" si="35"/>
        <v>42294.667997685188</v>
      </c>
      <c r="U548">
        <f>YEAR(Campaigns[[#This Row],[Date Created Conversion]])</f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8312</v>
      </c>
      <c r="R549" t="s">
        <v>8313</v>
      </c>
      <c r="S549" s="16">
        <f t="shared" si="34"/>
        <v>42380.696342592593</v>
      </c>
      <c r="T549" s="16">
        <f t="shared" si="35"/>
        <v>42410.696342592593</v>
      </c>
      <c r="U549">
        <f>YEAR(Campaigns[[#This Row],[Date Created Conversion]])</f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8312</v>
      </c>
      <c r="R550" t="s">
        <v>8313</v>
      </c>
      <c r="S550" s="16">
        <f t="shared" si="34"/>
        <v>42276.903333333335</v>
      </c>
      <c r="T550" s="16">
        <f t="shared" si="35"/>
        <v>42306.903333333335</v>
      </c>
      <c r="U550">
        <f>YEAR(Campaigns[[#This Row],[Date Created Conversion]])</f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8312</v>
      </c>
      <c r="R551" t="s">
        <v>8313</v>
      </c>
      <c r="S551" s="16">
        <f t="shared" si="34"/>
        <v>42163.636828703704</v>
      </c>
      <c r="T551" s="16">
        <f t="shared" si="35"/>
        <v>42193.636828703704</v>
      </c>
      <c r="U551">
        <f>YEAR(Campaigns[[#This Row],[Date Created Conversion]])</f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8312</v>
      </c>
      <c r="R552" t="s">
        <v>8313</v>
      </c>
      <c r="S552" s="16">
        <f t="shared" si="34"/>
        <v>42753.678761574076</v>
      </c>
      <c r="T552" s="16">
        <f t="shared" si="35"/>
        <v>42766.208333333328</v>
      </c>
      <c r="U552">
        <f>YEAR(Campaigns[[#This Row],[Date Created Conversion]])</f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8312</v>
      </c>
      <c r="R553" t="s">
        <v>8313</v>
      </c>
      <c r="S553" s="16">
        <f t="shared" si="34"/>
        <v>42173.275740740741</v>
      </c>
      <c r="T553" s="16">
        <f t="shared" si="35"/>
        <v>42217.745138888888</v>
      </c>
      <c r="U553">
        <f>YEAR(Campaigns[[#This Row],[Date Created Conversion]])</f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8312</v>
      </c>
      <c r="R554" t="s">
        <v>8313</v>
      </c>
      <c r="S554" s="16">
        <f t="shared" si="34"/>
        <v>42318.616851851853</v>
      </c>
      <c r="T554" s="16">
        <f t="shared" si="35"/>
        <v>42378.616851851853</v>
      </c>
      <c r="U554">
        <f>YEAR(Campaigns[[#This Row],[Date Created Conversion]])</f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8312</v>
      </c>
      <c r="R555" t="s">
        <v>8313</v>
      </c>
      <c r="S555" s="16">
        <f t="shared" si="34"/>
        <v>41927.71980324074</v>
      </c>
      <c r="T555" s="16">
        <f t="shared" si="35"/>
        <v>41957.761469907404</v>
      </c>
      <c r="U555">
        <f>YEAR(Campaigns[[#This Row],[Date Created Conversion]])</f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8312</v>
      </c>
      <c r="R556" t="s">
        <v>8313</v>
      </c>
      <c r="S556" s="16">
        <f t="shared" si="34"/>
        <v>41901.684861111113</v>
      </c>
      <c r="T556" s="16">
        <f t="shared" si="35"/>
        <v>41931.684861111113</v>
      </c>
      <c r="U556">
        <f>YEAR(Campaigns[[#This Row],[Date Created Conversion]])</f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8312</v>
      </c>
      <c r="R557" t="s">
        <v>8313</v>
      </c>
      <c r="S557" s="16">
        <f t="shared" si="34"/>
        <v>42503.353506944448</v>
      </c>
      <c r="T557" s="16">
        <f t="shared" si="35"/>
        <v>42533.353506944448</v>
      </c>
      <c r="U557">
        <f>YEAR(Campaigns[[#This Row],[Date Created Conversion]])</f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8312</v>
      </c>
      <c r="R558" t="s">
        <v>8313</v>
      </c>
      <c r="S558" s="16">
        <f t="shared" si="34"/>
        <v>42345.860150462962</v>
      </c>
      <c r="T558" s="16">
        <f t="shared" si="35"/>
        <v>42375.860150462962</v>
      </c>
      <c r="U558">
        <f>YEAR(Campaigns[[#This Row],[Date Created Conversion]])</f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8312</v>
      </c>
      <c r="R559" t="s">
        <v>8313</v>
      </c>
      <c r="S559" s="16">
        <f t="shared" si="34"/>
        <v>42676.942164351851</v>
      </c>
      <c r="T559" s="16">
        <f t="shared" si="35"/>
        <v>42706.983831018515</v>
      </c>
      <c r="U559">
        <f>YEAR(Campaigns[[#This Row],[Date Created Conversion]])</f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8312</v>
      </c>
      <c r="R560" t="s">
        <v>8313</v>
      </c>
      <c r="S560" s="16">
        <f t="shared" si="34"/>
        <v>42057.883159722223</v>
      </c>
      <c r="T560" s="16">
        <f t="shared" si="35"/>
        <v>42087.841493055559</v>
      </c>
      <c r="U560">
        <f>YEAR(Campaigns[[#This Row],[Date Created Conversion]])</f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8312</v>
      </c>
      <c r="R561" t="s">
        <v>8313</v>
      </c>
      <c r="S561" s="16">
        <f t="shared" si="34"/>
        <v>42321.283101851848</v>
      </c>
      <c r="T561" s="16">
        <f t="shared" si="35"/>
        <v>42351.283101851848</v>
      </c>
      <c r="U561">
        <f>YEAR(Campaigns[[#This Row],[Date Created Conversion]])</f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8312</v>
      </c>
      <c r="R562" t="s">
        <v>8313</v>
      </c>
      <c r="S562" s="16">
        <f t="shared" si="34"/>
        <v>41960.771354166667</v>
      </c>
      <c r="T562" s="16">
        <f t="shared" si="35"/>
        <v>41990.771354166667</v>
      </c>
      <c r="U562">
        <f>YEAR(Campaigns[[#This Row],[Date Created Conversion]])</f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8312</v>
      </c>
      <c r="R563" t="s">
        <v>8313</v>
      </c>
      <c r="S563" s="16">
        <f t="shared" si="34"/>
        <v>42268.658715277779</v>
      </c>
      <c r="T563" s="16">
        <f t="shared" si="35"/>
        <v>42303.658715277779</v>
      </c>
      <c r="U563">
        <f>YEAR(Campaigns[[#This Row],[Date Created Conversion]])</f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8312</v>
      </c>
      <c r="R564" t="s">
        <v>8313</v>
      </c>
      <c r="S564" s="16">
        <f t="shared" si="34"/>
        <v>42692.389062500006</v>
      </c>
      <c r="T564" s="16">
        <f t="shared" si="35"/>
        <v>42722.389062500006</v>
      </c>
      <c r="U564">
        <f>YEAR(Campaigns[[#This Row],[Date Created Conversion]])</f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8312</v>
      </c>
      <c r="R565" t="s">
        <v>8313</v>
      </c>
      <c r="S565" s="16">
        <f t="shared" si="34"/>
        <v>42022.069988425923</v>
      </c>
      <c r="T565" s="16">
        <f t="shared" si="35"/>
        <v>42052.069988425923</v>
      </c>
      <c r="U565">
        <f>YEAR(Campaigns[[#This Row],[Date Created Conversion]])</f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8312</v>
      </c>
      <c r="R566" t="s">
        <v>8313</v>
      </c>
      <c r="S566" s="16">
        <f t="shared" si="34"/>
        <v>42411.942997685182</v>
      </c>
      <c r="T566" s="16">
        <f t="shared" si="35"/>
        <v>42441.942997685182</v>
      </c>
      <c r="U566">
        <f>YEAR(Campaigns[[#This Row],[Date Created Conversion]])</f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8312</v>
      </c>
      <c r="R567" t="s">
        <v>8313</v>
      </c>
      <c r="S567" s="16">
        <f t="shared" si="34"/>
        <v>42165.785289351858</v>
      </c>
      <c r="T567" s="16">
        <f t="shared" si="35"/>
        <v>42195.785289351858</v>
      </c>
      <c r="U567">
        <f>YEAR(Campaigns[[#This Row],[Date Created Conversion]])</f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8312</v>
      </c>
      <c r="R568" t="s">
        <v>8313</v>
      </c>
      <c r="S568" s="16">
        <f t="shared" si="34"/>
        <v>42535.68440972222</v>
      </c>
      <c r="T568" s="16">
        <f t="shared" si="35"/>
        <v>42565.68440972222</v>
      </c>
      <c r="U568">
        <f>YEAR(Campaigns[[#This Row],[Date Created Conversion]])</f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8312</v>
      </c>
      <c r="R569" t="s">
        <v>8313</v>
      </c>
      <c r="S569" s="16">
        <f t="shared" si="34"/>
        <v>41975.842523148152</v>
      </c>
      <c r="T569" s="16">
        <f t="shared" si="35"/>
        <v>42005.842523148152</v>
      </c>
      <c r="U569">
        <f>YEAR(Campaigns[[#This Row],[Date Created Conversion]])</f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8312</v>
      </c>
      <c r="R570" t="s">
        <v>8313</v>
      </c>
      <c r="S570" s="16">
        <f t="shared" si="34"/>
        <v>42348.9215625</v>
      </c>
      <c r="T570" s="16">
        <f t="shared" si="35"/>
        <v>42385.458333333328</v>
      </c>
      <c r="U570">
        <f>YEAR(Campaigns[[#This Row],[Date Created Conversion]])</f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8312</v>
      </c>
      <c r="R571" t="s">
        <v>8313</v>
      </c>
      <c r="S571" s="16">
        <f t="shared" si="34"/>
        <v>42340.847361111111</v>
      </c>
      <c r="T571" s="16">
        <f t="shared" si="35"/>
        <v>42370.847361111111</v>
      </c>
      <c r="U571">
        <f>YEAR(Campaigns[[#This Row],[Date Created Conversion]])</f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8312</v>
      </c>
      <c r="R572" t="s">
        <v>8313</v>
      </c>
      <c r="S572" s="16">
        <f t="shared" si="34"/>
        <v>42388.798252314817</v>
      </c>
      <c r="T572" s="16">
        <f t="shared" si="35"/>
        <v>42418.798252314817</v>
      </c>
      <c r="U572">
        <f>YEAR(Campaigns[[#This Row],[Date Created Conversion]])</f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8312</v>
      </c>
      <c r="R573" t="s">
        <v>8313</v>
      </c>
      <c r="S573" s="16">
        <f t="shared" si="34"/>
        <v>42192.816238425927</v>
      </c>
      <c r="T573" s="16">
        <f t="shared" si="35"/>
        <v>42212.165972222225</v>
      </c>
      <c r="U573">
        <f>YEAR(Campaigns[[#This Row],[Date Created Conversion]])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8312</v>
      </c>
      <c r="R574" t="s">
        <v>8313</v>
      </c>
      <c r="S574" s="16">
        <f t="shared" si="34"/>
        <v>42282.71629629629</v>
      </c>
      <c r="T574" s="16">
        <f t="shared" si="35"/>
        <v>42312.757962962962</v>
      </c>
      <c r="U574">
        <f>YEAR(Campaigns[[#This Row],[Date Created Conversion]])</f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8312</v>
      </c>
      <c r="R575" t="s">
        <v>8313</v>
      </c>
      <c r="S575" s="16">
        <f t="shared" si="34"/>
        <v>41963.050127314811</v>
      </c>
      <c r="T575" s="16">
        <f t="shared" si="35"/>
        <v>42022.05</v>
      </c>
      <c r="U575">
        <f>YEAR(Campaigns[[#This Row],[Date Created Conversion]])</f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8312</v>
      </c>
      <c r="R576" t="s">
        <v>8313</v>
      </c>
      <c r="S576" s="16">
        <f t="shared" si="34"/>
        <v>42632.443368055552</v>
      </c>
      <c r="T576" s="16">
        <f t="shared" si="35"/>
        <v>42662.443368055552</v>
      </c>
      <c r="U576">
        <f>YEAR(Campaigns[[#This Row],[Date Created Conversion]])</f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8312</v>
      </c>
      <c r="R577" t="s">
        <v>8313</v>
      </c>
      <c r="S577" s="16">
        <f t="shared" si="34"/>
        <v>42138.692627314813</v>
      </c>
      <c r="T577" s="16">
        <f t="shared" si="35"/>
        <v>42168.692627314813</v>
      </c>
      <c r="U577">
        <f>YEAR(Campaigns[[#This Row],[Date Created Conversion]])</f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 2),0)</f>
        <v>1</v>
      </c>
      <c r="Q578" s="10" t="s">
        <v>8312</v>
      </c>
      <c r="R578" t="s">
        <v>8313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  <c r="U578">
        <f>YEAR(Campaigns[[#This Row],[Date Created Conversion]])</f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8312</v>
      </c>
      <c r="R579" t="s">
        <v>8313</v>
      </c>
      <c r="S579" s="16">
        <f t="shared" si="38"/>
        <v>42450.589143518519</v>
      </c>
      <c r="T579" s="16">
        <f t="shared" si="39"/>
        <v>42510.589143518519</v>
      </c>
      <c r="U579">
        <f>YEAR(Campaigns[[#This Row],[Date Created Conversion]])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8312</v>
      </c>
      <c r="R580" t="s">
        <v>8313</v>
      </c>
      <c r="S580" s="16">
        <f t="shared" si="38"/>
        <v>42230.578622685185</v>
      </c>
      <c r="T580" s="16">
        <f t="shared" si="39"/>
        <v>42254.578622685185</v>
      </c>
      <c r="U580">
        <f>YEAR(Campaigns[[#This Row],[Date Created Conversion]])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8312</v>
      </c>
      <c r="R581" t="s">
        <v>8313</v>
      </c>
      <c r="S581" s="16">
        <f t="shared" si="38"/>
        <v>41968.852118055554</v>
      </c>
      <c r="T581" s="16">
        <f t="shared" si="39"/>
        <v>41998.852118055554</v>
      </c>
      <c r="U581">
        <f>YEAR(Campaigns[[#This Row],[Date Created Conversion]])</f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8312</v>
      </c>
      <c r="R582" t="s">
        <v>8313</v>
      </c>
      <c r="S582" s="16">
        <f t="shared" si="38"/>
        <v>42605.908182870371</v>
      </c>
      <c r="T582" s="16">
        <f t="shared" si="39"/>
        <v>42635.908182870371</v>
      </c>
      <c r="U582">
        <f>YEAR(Campaigns[[#This Row],[Date Created Conversion]])</f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8312</v>
      </c>
      <c r="R583" t="s">
        <v>8313</v>
      </c>
      <c r="S583" s="16">
        <f t="shared" si="38"/>
        <v>42188.012777777782</v>
      </c>
      <c r="T583" s="16">
        <f t="shared" si="39"/>
        <v>42218.012777777782</v>
      </c>
      <c r="U583">
        <f>YEAR(Campaigns[[#This Row],[Date Created Conversion]])</f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8312</v>
      </c>
      <c r="R584" t="s">
        <v>8313</v>
      </c>
      <c r="S584" s="16">
        <f t="shared" si="38"/>
        <v>42055.739803240736</v>
      </c>
      <c r="T584" s="16">
        <f t="shared" si="39"/>
        <v>42078.75</v>
      </c>
      <c r="U584">
        <f>YEAR(Campaigns[[#This Row],[Date Created Conversion]])</f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8312</v>
      </c>
      <c r="R585" t="s">
        <v>8313</v>
      </c>
      <c r="S585" s="16">
        <f t="shared" si="38"/>
        <v>42052.93850694444</v>
      </c>
      <c r="T585" s="16">
        <f t="shared" si="39"/>
        <v>42082.896840277783</v>
      </c>
      <c r="U585">
        <f>YEAR(Campaigns[[#This Row],[Date Created Conversion]])</f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8312</v>
      </c>
      <c r="R586" t="s">
        <v>8313</v>
      </c>
      <c r="S586" s="16">
        <f t="shared" si="38"/>
        <v>42049.716620370367</v>
      </c>
      <c r="T586" s="16">
        <f t="shared" si="39"/>
        <v>42079.674953703703</v>
      </c>
      <c r="U586">
        <f>YEAR(Campaigns[[#This Row],[Date Created Conversion]])</f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8312</v>
      </c>
      <c r="R587" t="s">
        <v>8313</v>
      </c>
      <c r="S587" s="16">
        <f t="shared" si="38"/>
        <v>42283.3909375</v>
      </c>
      <c r="T587" s="16">
        <f t="shared" si="39"/>
        <v>42339</v>
      </c>
      <c r="U587">
        <f>YEAR(Campaigns[[#This Row],[Date Created Conversion]])</f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8312</v>
      </c>
      <c r="R588" t="s">
        <v>8313</v>
      </c>
      <c r="S588" s="16">
        <f t="shared" si="38"/>
        <v>42020.854247685187</v>
      </c>
      <c r="T588" s="16">
        <f t="shared" si="39"/>
        <v>42050.854247685187</v>
      </c>
      <c r="U588">
        <f>YEAR(Campaigns[[#This Row],[Date Created Conversion]])</f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8312</v>
      </c>
      <c r="R589" t="s">
        <v>8313</v>
      </c>
      <c r="S589" s="16">
        <f t="shared" si="38"/>
        <v>42080.757326388892</v>
      </c>
      <c r="T589" s="16">
        <f t="shared" si="39"/>
        <v>42110.757326388892</v>
      </c>
      <c r="U589">
        <f>YEAR(Campaigns[[#This Row],[Date Created Conversion]])</f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8312</v>
      </c>
      <c r="R590" t="s">
        <v>8313</v>
      </c>
      <c r="S590" s="16">
        <f t="shared" si="38"/>
        <v>42631.769513888896</v>
      </c>
      <c r="T590" s="16">
        <f t="shared" si="39"/>
        <v>42691.811180555553</v>
      </c>
      <c r="U590">
        <f>YEAR(Campaigns[[#This Row],[Date Created Conversion]])</f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8312</v>
      </c>
      <c r="R591" t="s">
        <v>8313</v>
      </c>
      <c r="S591" s="16">
        <f t="shared" si="38"/>
        <v>42178.614571759259</v>
      </c>
      <c r="T591" s="16">
        <f t="shared" si="39"/>
        <v>42193.614571759259</v>
      </c>
      <c r="U591">
        <f>YEAR(Campaigns[[#This Row],[Date Created Conversion]])</f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8312</v>
      </c>
      <c r="R592" t="s">
        <v>8313</v>
      </c>
      <c r="S592" s="16">
        <f t="shared" si="38"/>
        <v>42377.554756944446</v>
      </c>
      <c r="T592" s="16">
        <f t="shared" si="39"/>
        <v>42408.542361111111</v>
      </c>
      <c r="U592">
        <f>YEAR(Campaigns[[#This Row],[Date Created Conversion]])</f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8312</v>
      </c>
      <c r="R593" t="s">
        <v>8313</v>
      </c>
      <c r="S593" s="16">
        <f t="shared" si="38"/>
        <v>42177.543171296296</v>
      </c>
      <c r="T593" s="16">
        <f t="shared" si="39"/>
        <v>42207.543171296296</v>
      </c>
      <c r="U593">
        <f>YEAR(Campaigns[[#This Row],[Date Created Conversion]])</f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8312</v>
      </c>
      <c r="R594" t="s">
        <v>8313</v>
      </c>
      <c r="S594" s="16">
        <f t="shared" si="38"/>
        <v>41946.232175925928</v>
      </c>
      <c r="T594" s="16">
        <f t="shared" si="39"/>
        <v>41976.232175925921</v>
      </c>
      <c r="U594">
        <f>YEAR(Campaigns[[#This Row],[Date Created Conversion]])</f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8312</v>
      </c>
      <c r="R595" t="s">
        <v>8313</v>
      </c>
      <c r="S595" s="16">
        <f t="shared" si="38"/>
        <v>42070.677604166667</v>
      </c>
      <c r="T595" s="16">
        <f t="shared" si="39"/>
        <v>42100.635937500003</v>
      </c>
      <c r="U595">
        <f>YEAR(Campaigns[[#This Row],[Date Created Conversion]])</f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8312</v>
      </c>
      <c r="R596" t="s">
        <v>8313</v>
      </c>
      <c r="S596" s="16">
        <f t="shared" si="38"/>
        <v>42446.780162037037</v>
      </c>
      <c r="T596" s="16">
        <f t="shared" si="39"/>
        <v>42476.780162037037</v>
      </c>
      <c r="U596">
        <f>YEAR(Campaigns[[#This Row],[Date Created Conversion]])</f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8312</v>
      </c>
      <c r="R597" t="s">
        <v>8313</v>
      </c>
      <c r="S597" s="16">
        <f t="shared" si="38"/>
        <v>42083.069884259254</v>
      </c>
      <c r="T597" s="16">
        <f t="shared" si="39"/>
        <v>42128.069884259254</v>
      </c>
      <c r="U597">
        <f>YEAR(Campaigns[[#This Row],[Date Created Conversion]])</f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8312</v>
      </c>
      <c r="R598" t="s">
        <v>8313</v>
      </c>
      <c r="S598" s="16">
        <f t="shared" si="38"/>
        <v>42646.896898148145</v>
      </c>
      <c r="T598" s="16">
        <f t="shared" si="39"/>
        <v>42676.896898148145</v>
      </c>
      <c r="U598">
        <f>YEAR(Campaigns[[#This Row],[Date Created Conversion]])</f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8312</v>
      </c>
      <c r="R599" t="s">
        <v>8313</v>
      </c>
      <c r="S599" s="16">
        <f t="shared" si="38"/>
        <v>42545.705266203702</v>
      </c>
      <c r="T599" s="16">
        <f t="shared" si="39"/>
        <v>42582.666666666672</v>
      </c>
      <c r="U599">
        <f>YEAR(Campaigns[[#This Row],[Date Created Conversion]])</f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8312</v>
      </c>
      <c r="R600" t="s">
        <v>8313</v>
      </c>
      <c r="S600" s="16">
        <f t="shared" si="38"/>
        <v>41948.00209490741</v>
      </c>
      <c r="T600" s="16">
        <f t="shared" si="39"/>
        <v>41978.00209490741</v>
      </c>
      <c r="U600">
        <f>YEAR(Campaigns[[#This Row],[Date Created Conversion]])</f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8312</v>
      </c>
      <c r="R601" t="s">
        <v>8313</v>
      </c>
      <c r="S601" s="16">
        <f t="shared" si="38"/>
        <v>42047.812523148154</v>
      </c>
      <c r="T601" s="16">
        <f t="shared" si="39"/>
        <v>42071.636111111111</v>
      </c>
      <c r="U601">
        <f>YEAR(Campaigns[[#This Row],[Date Created Conversion]])</f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8312</v>
      </c>
      <c r="R602" t="s">
        <v>8313</v>
      </c>
      <c r="S602" s="16">
        <f t="shared" si="38"/>
        <v>42073.798171296294</v>
      </c>
      <c r="T602" s="16">
        <f t="shared" si="39"/>
        <v>42133.798171296294</v>
      </c>
      <c r="U602">
        <f>YEAR(Campaigns[[#This Row],[Date Created Conversion]])</f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8312</v>
      </c>
      <c r="R603" t="s">
        <v>8313</v>
      </c>
      <c r="S603" s="16">
        <f t="shared" si="38"/>
        <v>41969.858090277776</v>
      </c>
      <c r="T603" s="16">
        <f t="shared" si="39"/>
        <v>41999.858090277776</v>
      </c>
      <c r="U603">
        <f>YEAR(Campaigns[[#This Row],[Date Created Conversion]])</f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8312</v>
      </c>
      <c r="R604" t="s">
        <v>8313</v>
      </c>
      <c r="S604" s="16">
        <f t="shared" si="38"/>
        <v>42143.79415509259</v>
      </c>
      <c r="T604" s="16">
        <f t="shared" si="39"/>
        <v>42173.79415509259</v>
      </c>
      <c r="U604">
        <f>YEAR(Campaigns[[#This Row],[Date Created Conversion]])</f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8312</v>
      </c>
      <c r="R605" t="s">
        <v>8313</v>
      </c>
      <c r="S605" s="16">
        <f t="shared" si="38"/>
        <v>41835.639155092591</v>
      </c>
      <c r="T605" s="16">
        <f t="shared" si="39"/>
        <v>41865.639155092591</v>
      </c>
      <c r="U605">
        <f>YEAR(Campaigns[[#This Row],[Date Created Conversion]])</f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8312</v>
      </c>
      <c r="R606" t="s">
        <v>8313</v>
      </c>
      <c r="S606" s="16">
        <f t="shared" si="38"/>
        <v>41849.035370370373</v>
      </c>
      <c r="T606" s="16">
        <f t="shared" si="39"/>
        <v>41879.035370370373</v>
      </c>
      <c r="U606">
        <f>YEAR(Campaigns[[#This Row],[Date Created Conversion]])</f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8312</v>
      </c>
      <c r="R607" t="s">
        <v>8313</v>
      </c>
      <c r="S607" s="16">
        <f t="shared" si="38"/>
        <v>42194.357731481476</v>
      </c>
      <c r="T607" s="16">
        <f t="shared" si="39"/>
        <v>42239.357731481476</v>
      </c>
      <c r="U607">
        <f>YEAR(Campaigns[[#This Row],[Date Created Conversion]])</f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8312</v>
      </c>
      <c r="R608" t="s">
        <v>8313</v>
      </c>
      <c r="S608" s="16">
        <f t="shared" si="38"/>
        <v>42102.650567129633</v>
      </c>
      <c r="T608" s="16">
        <f t="shared" si="39"/>
        <v>42148.625</v>
      </c>
      <c r="U608">
        <f>YEAR(Campaigns[[#This Row],[Date Created Conversion]])</f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8312</v>
      </c>
      <c r="R609" t="s">
        <v>8313</v>
      </c>
      <c r="S609" s="16">
        <f t="shared" si="38"/>
        <v>42300.825648148151</v>
      </c>
      <c r="T609" s="16">
        <f t="shared" si="39"/>
        <v>42330.867314814815</v>
      </c>
      <c r="U609">
        <f>YEAR(Campaigns[[#This Row],[Date Created Conversion]])</f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8312</v>
      </c>
      <c r="R610" t="s">
        <v>8313</v>
      </c>
      <c r="S610" s="16">
        <f t="shared" si="38"/>
        <v>42140.921064814815</v>
      </c>
      <c r="T610" s="16">
        <f t="shared" si="39"/>
        <v>42170.921064814815</v>
      </c>
      <c r="U610">
        <f>YEAR(Campaigns[[#This Row],[Date Created Conversion]])</f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8312</v>
      </c>
      <c r="R611" t="s">
        <v>8313</v>
      </c>
      <c r="S611" s="16">
        <f t="shared" si="38"/>
        <v>42307.034074074079</v>
      </c>
      <c r="T611" s="16">
        <f t="shared" si="39"/>
        <v>42337.075740740736</v>
      </c>
      <c r="U611">
        <f>YEAR(Campaigns[[#This Row],[Date Created Conversion]])</f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8312</v>
      </c>
      <c r="R612" t="s">
        <v>8313</v>
      </c>
      <c r="S612" s="16">
        <f t="shared" si="38"/>
        <v>42086.83085648148</v>
      </c>
      <c r="T612" s="16">
        <f t="shared" si="39"/>
        <v>42116.83085648148</v>
      </c>
      <c r="U612">
        <f>YEAR(Campaigns[[#This Row],[Date Created Conversion]])</f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8312</v>
      </c>
      <c r="R613" t="s">
        <v>8313</v>
      </c>
      <c r="S613" s="16">
        <f t="shared" si="38"/>
        <v>42328.560613425929</v>
      </c>
      <c r="T613" s="16">
        <f t="shared" si="39"/>
        <v>42388.560613425929</v>
      </c>
      <c r="U613">
        <f>YEAR(Campaigns[[#This Row],[Date Created Conversion]])</f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8312</v>
      </c>
      <c r="R614" t="s">
        <v>8313</v>
      </c>
      <c r="S614" s="16">
        <f t="shared" si="38"/>
        <v>42585.031782407401</v>
      </c>
      <c r="T614" s="16">
        <f t="shared" si="39"/>
        <v>42615.031782407401</v>
      </c>
      <c r="U614">
        <f>YEAR(Campaigns[[#This Row],[Date Created Conversion]])</f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8312</v>
      </c>
      <c r="R615" t="s">
        <v>8313</v>
      </c>
      <c r="S615" s="16">
        <f t="shared" si="38"/>
        <v>42247.496759259258</v>
      </c>
      <c r="T615" s="16">
        <f t="shared" si="39"/>
        <v>42278.207638888889</v>
      </c>
      <c r="U615">
        <f>YEAR(Campaigns[[#This Row],[Date Created Conversion]])</f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8312</v>
      </c>
      <c r="R616" t="s">
        <v>8313</v>
      </c>
      <c r="S616" s="16">
        <f t="shared" si="38"/>
        <v>42515.061805555553</v>
      </c>
      <c r="T616" s="16">
        <f t="shared" si="39"/>
        <v>42545.061805555553</v>
      </c>
      <c r="U616">
        <f>YEAR(Campaigns[[#This Row],[Date Created Conversion]])</f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8312</v>
      </c>
      <c r="R617" t="s">
        <v>8313</v>
      </c>
      <c r="S617" s="16">
        <f t="shared" si="38"/>
        <v>42242.122210648144</v>
      </c>
      <c r="T617" s="16">
        <f t="shared" si="39"/>
        <v>42272.122210648144</v>
      </c>
      <c r="U617">
        <f>YEAR(Campaigns[[#This Row],[Date Created Conversion]])</f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8312</v>
      </c>
      <c r="R618" t="s">
        <v>8313</v>
      </c>
      <c r="S618" s="16">
        <f t="shared" si="38"/>
        <v>42761.376238425932</v>
      </c>
      <c r="T618" s="16">
        <f t="shared" si="39"/>
        <v>42791.376238425932</v>
      </c>
      <c r="U618">
        <f>YEAR(Campaigns[[#This Row],[Date Created Conversion]])</f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8312</v>
      </c>
      <c r="R619" t="s">
        <v>8313</v>
      </c>
      <c r="S619" s="16">
        <f t="shared" si="38"/>
        <v>42087.343090277776</v>
      </c>
      <c r="T619" s="16">
        <f t="shared" si="39"/>
        <v>42132.343090277776</v>
      </c>
      <c r="U619">
        <f>YEAR(Campaigns[[#This Row],[Date Created Conversion]])</f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8312</v>
      </c>
      <c r="R620" t="s">
        <v>8313</v>
      </c>
      <c r="S620" s="16">
        <f t="shared" si="38"/>
        <v>42317.810219907406</v>
      </c>
      <c r="T620" s="16">
        <f t="shared" si="39"/>
        <v>42347.810219907406</v>
      </c>
      <c r="U620">
        <f>YEAR(Campaigns[[#This Row],[Date Created Conversion]])</f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8312</v>
      </c>
      <c r="R621" t="s">
        <v>8313</v>
      </c>
      <c r="S621" s="16">
        <f t="shared" si="38"/>
        <v>41908.650347222225</v>
      </c>
      <c r="T621" s="16">
        <f t="shared" si="39"/>
        <v>41968.692013888889</v>
      </c>
      <c r="U621">
        <f>YEAR(Campaigns[[#This Row],[Date Created Conversion]])</f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8312</v>
      </c>
      <c r="R622" t="s">
        <v>8313</v>
      </c>
      <c r="S622" s="16">
        <f t="shared" si="38"/>
        <v>41831.716874999998</v>
      </c>
      <c r="T622" s="16">
        <f t="shared" si="39"/>
        <v>41876.716874999998</v>
      </c>
      <c r="U622">
        <f>YEAR(Campaigns[[#This Row],[Date Created Conversion]])</f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8312</v>
      </c>
      <c r="R623" t="s">
        <v>8313</v>
      </c>
      <c r="S623" s="16">
        <f t="shared" si="38"/>
        <v>42528.987696759257</v>
      </c>
      <c r="T623" s="16">
        <f t="shared" si="39"/>
        <v>42558.987696759257</v>
      </c>
      <c r="U623">
        <f>YEAR(Campaigns[[#This Row],[Date Created Conversion]])</f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8312</v>
      </c>
      <c r="R624" t="s">
        <v>8313</v>
      </c>
      <c r="S624" s="16">
        <f t="shared" si="38"/>
        <v>42532.774745370371</v>
      </c>
      <c r="T624" s="16">
        <f t="shared" si="39"/>
        <v>42552.774745370371</v>
      </c>
      <c r="U624">
        <f>YEAR(Campaigns[[#This Row],[Date Created Conversion]])</f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8312</v>
      </c>
      <c r="R625" t="s">
        <v>8313</v>
      </c>
      <c r="S625" s="16">
        <f t="shared" si="38"/>
        <v>42122.009224537032</v>
      </c>
      <c r="T625" s="16">
        <f t="shared" si="39"/>
        <v>42152.009224537032</v>
      </c>
      <c r="U625">
        <f>YEAR(Campaigns[[#This Row],[Date Created Conversion]])</f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8312</v>
      </c>
      <c r="R626" t="s">
        <v>8313</v>
      </c>
      <c r="S626" s="16">
        <f t="shared" si="38"/>
        <v>42108.988900462966</v>
      </c>
      <c r="T626" s="16">
        <f t="shared" si="39"/>
        <v>42138.988900462966</v>
      </c>
      <c r="U626">
        <f>YEAR(Campaigns[[#This Row],[Date Created Conversion]])</f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8312</v>
      </c>
      <c r="R627" t="s">
        <v>8313</v>
      </c>
      <c r="S627" s="16">
        <f t="shared" si="38"/>
        <v>42790.895567129628</v>
      </c>
      <c r="T627" s="16">
        <f t="shared" si="39"/>
        <v>42820.853900462964</v>
      </c>
      <c r="U627">
        <f>YEAR(Campaigns[[#This Row],[Date Created Conversion]])</f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8312</v>
      </c>
      <c r="R628" t="s">
        <v>8313</v>
      </c>
      <c r="S628" s="16">
        <f t="shared" si="38"/>
        <v>42198.559479166666</v>
      </c>
      <c r="T628" s="16">
        <f t="shared" si="39"/>
        <v>42231.556944444441</v>
      </c>
      <c r="U628">
        <f>YEAR(Campaigns[[#This Row],[Date Created Conversion]])</f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8312</v>
      </c>
      <c r="R629" t="s">
        <v>8313</v>
      </c>
      <c r="S629" s="16">
        <f t="shared" si="38"/>
        <v>42384.306840277779</v>
      </c>
      <c r="T629" s="16">
        <f t="shared" si="39"/>
        <v>42443.958333333328</v>
      </c>
      <c r="U629">
        <f>YEAR(Campaigns[[#This Row],[Date Created Conversion]])</f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8312</v>
      </c>
      <c r="R630" t="s">
        <v>8313</v>
      </c>
      <c r="S630" s="16">
        <f t="shared" si="38"/>
        <v>41803.692789351851</v>
      </c>
      <c r="T630" s="16">
        <f t="shared" si="39"/>
        <v>41833.692789351851</v>
      </c>
      <c r="U630">
        <f>YEAR(Campaigns[[#This Row],[Date Created Conversion]])</f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8312</v>
      </c>
      <c r="R631" t="s">
        <v>8313</v>
      </c>
      <c r="S631" s="16">
        <f t="shared" si="38"/>
        <v>42474.637824074074</v>
      </c>
      <c r="T631" s="16">
        <f t="shared" si="39"/>
        <v>42504.637824074074</v>
      </c>
      <c r="U631">
        <f>YEAR(Campaigns[[#This Row],[Date Created Conversion]])</f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8312</v>
      </c>
      <c r="R632" t="s">
        <v>8313</v>
      </c>
      <c r="S632" s="16">
        <f t="shared" si="38"/>
        <v>42223.619456018518</v>
      </c>
      <c r="T632" s="16">
        <f t="shared" si="39"/>
        <v>42253.215277777781</v>
      </c>
      <c r="U632">
        <f>YEAR(Campaigns[[#This Row],[Date Created Conversion]])</f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8312</v>
      </c>
      <c r="R633" t="s">
        <v>8313</v>
      </c>
      <c r="S633" s="16">
        <f t="shared" si="38"/>
        <v>42489.772326388891</v>
      </c>
      <c r="T633" s="16">
        <f t="shared" si="39"/>
        <v>42518.772326388891</v>
      </c>
      <c r="U633">
        <f>YEAR(Campaigns[[#This Row],[Date Created Conversion]])</f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8312</v>
      </c>
      <c r="R634" t="s">
        <v>8313</v>
      </c>
      <c r="S634" s="16">
        <f t="shared" si="38"/>
        <v>42303.659317129626</v>
      </c>
      <c r="T634" s="16">
        <f t="shared" si="39"/>
        <v>42333.700983796298</v>
      </c>
      <c r="U634">
        <f>YEAR(Campaigns[[#This Row],[Date Created Conversion]])</f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8312</v>
      </c>
      <c r="R635" t="s">
        <v>8313</v>
      </c>
      <c r="S635" s="16">
        <f t="shared" si="38"/>
        <v>42507.29932870371</v>
      </c>
      <c r="T635" s="16">
        <f t="shared" si="39"/>
        <v>42538.958333333328</v>
      </c>
      <c r="U635">
        <f>YEAR(Campaigns[[#This Row],[Date Created Conversion]])</f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8312</v>
      </c>
      <c r="R636" t="s">
        <v>8313</v>
      </c>
      <c r="S636" s="16">
        <f t="shared" si="38"/>
        <v>42031.928576388891</v>
      </c>
      <c r="T636" s="16">
        <f t="shared" si="39"/>
        <v>42061.928576388891</v>
      </c>
      <c r="U636">
        <f>YEAR(Campaigns[[#This Row],[Date Created Conversion]])</f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8312</v>
      </c>
      <c r="R637" t="s">
        <v>8313</v>
      </c>
      <c r="S637" s="16">
        <f t="shared" si="38"/>
        <v>42076.092152777783</v>
      </c>
      <c r="T637" s="16">
        <f t="shared" si="39"/>
        <v>42106.092152777783</v>
      </c>
      <c r="U637">
        <f>YEAR(Campaigns[[#This Row],[Date Created Conversion]])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8312</v>
      </c>
      <c r="R638" t="s">
        <v>8313</v>
      </c>
      <c r="S638" s="16">
        <f t="shared" si="38"/>
        <v>42131.455439814818</v>
      </c>
      <c r="T638" s="16">
        <f t="shared" si="39"/>
        <v>42161.44930555555</v>
      </c>
      <c r="U638">
        <f>YEAR(Campaigns[[#This Row],[Date Created Conversion]])</f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8312</v>
      </c>
      <c r="R639" t="s">
        <v>8313</v>
      </c>
      <c r="S639" s="16">
        <f t="shared" si="38"/>
        <v>42762.962013888886</v>
      </c>
      <c r="T639" s="16">
        <f t="shared" si="39"/>
        <v>42791.961111111115</v>
      </c>
      <c r="U639">
        <f>YEAR(Campaigns[[#This Row],[Date Created Conversion]])</f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8312</v>
      </c>
      <c r="R640" t="s">
        <v>8313</v>
      </c>
      <c r="S640" s="16">
        <f t="shared" si="38"/>
        <v>42759.593310185184</v>
      </c>
      <c r="T640" s="16">
        <f t="shared" si="39"/>
        <v>42819.55164351852</v>
      </c>
      <c r="U640">
        <f>YEAR(Campaigns[[#This Row],[Date Created Conversion]])</f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8312</v>
      </c>
      <c r="R641" t="s">
        <v>8313</v>
      </c>
      <c r="S641" s="16">
        <f t="shared" si="38"/>
        <v>41865.583275462966</v>
      </c>
      <c r="T641" s="16">
        <f t="shared" si="39"/>
        <v>41925.583275462966</v>
      </c>
      <c r="U641">
        <f>YEAR(Campaigns[[#This Row],[Date Created Conversion]])</f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 2),0)</f>
        <v>50.5</v>
      </c>
      <c r="Q642" s="10" t="s">
        <v>8312</v>
      </c>
      <c r="R642" t="s">
        <v>8314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  <c r="U642">
        <f>YEAR(Campaigns[[#This Row],[Date Created Conversion]])</f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8312</v>
      </c>
      <c r="R643" t="s">
        <v>8314</v>
      </c>
      <c r="S643" s="16">
        <f t="shared" si="42"/>
        <v>42199.57</v>
      </c>
      <c r="T643" s="16">
        <f t="shared" si="43"/>
        <v>42229.57</v>
      </c>
      <c r="U643">
        <f>YEAR(Campaigns[[#This Row],[Date Created Conversion]])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8312</v>
      </c>
      <c r="R644" t="s">
        <v>8314</v>
      </c>
      <c r="S644" s="16">
        <f t="shared" si="42"/>
        <v>42199.651319444441</v>
      </c>
      <c r="T644" s="16">
        <f t="shared" si="43"/>
        <v>42235.651319444441</v>
      </c>
      <c r="U644">
        <f>YEAR(Campaigns[[#This Row],[Date Created Conversion]])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8312</v>
      </c>
      <c r="R645" t="s">
        <v>8314</v>
      </c>
      <c r="S645" s="16">
        <f t="shared" si="42"/>
        <v>42100.642071759255</v>
      </c>
      <c r="T645" s="16">
        <f t="shared" si="43"/>
        <v>42155.642071759255</v>
      </c>
      <c r="U645">
        <f>YEAR(Campaigns[[#This Row],[Date Created Conversion]])</f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8312</v>
      </c>
      <c r="R646" t="s">
        <v>8314</v>
      </c>
      <c r="S646" s="16">
        <f t="shared" si="42"/>
        <v>41898.665960648148</v>
      </c>
      <c r="T646" s="16">
        <f t="shared" si="43"/>
        <v>41941.041666666664</v>
      </c>
      <c r="U646">
        <f>YEAR(Campaigns[[#This Row],[Date Created Conversion]])</f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8312</v>
      </c>
      <c r="R647" t="s">
        <v>8314</v>
      </c>
      <c r="S647" s="16">
        <f t="shared" si="42"/>
        <v>42564.026319444441</v>
      </c>
      <c r="T647" s="16">
        <f t="shared" si="43"/>
        <v>42594.026319444441</v>
      </c>
      <c r="U647">
        <f>YEAR(Campaigns[[#This Row],[Date Created Conversion]])</f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8312</v>
      </c>
      <c r="R648" t="s">
        <v>8314</v>
      </c>
      <c r="S648" s="16">
        <f t="shared" si="42"/>
        <v>41832.852627314816</v>
      </c>
      <c r="T648" s="16">
        <f t="shared" si="43"/>
        <v>41862.852627314816</v>
      </c>
      <c r="U648">
        <f>YEAR(Campaigns[[#This Row],[Date Created Conversion]])</f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8312</v>
      </c>
      <c r="R649" t="s">
        <v>8314</v>
      </c>
      <c r="S649" s="16">
        <f t="shared" si="42"/>
        <v>42416.767928240741</v>
      </c>
      <c r="T649" s="16">
        <f t="shared" si="43"/>
        <v>42446.726261574076</v>
      </c>
      <c r="U649">
        <f>YEAR(Campaigns[[#This Row],[Date Created Conversion]])</f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8312</v>
      </c>
      <c r="R650" t="s">
        <v>8314</v>
      </c>
      <c r="S650" s="16">
        <f t="shared" si="42"/>
        <v>41891.693379629629</v>
      </c>
      <c r="T650" s="16">
        <f t="shared" si="43"/>
        <v>41926.693379629629</v>
      </c>
      <c r="U650">
        <f>YEAR(Campaigns[[#This Row],[Date Created Conversion]])</f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8312</v>
      </c>
      <c r="R651" t="s">
        <v>8314</v>
      </c>
      <c r="S651" s="16">
        <f t="shared" si="42"/>
        <v>41877.912187499998</v>
      </c>
      <c r="T651" s="16">
        <f t="shared" si="43"/>
        <v>41898.912187499998</v>
      </c>
      <c r="U651">
        <f>YEAR(Campaigns[[#This Row],[Date Created Conversion]])</f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8312</v>
      </c>
      <c r="R652" t="s">
        <v>8314</v>
      </c>
      <c r="S652" s="16">
        <f t="shared" si="42"/>
        <v>41932.036851851852</v>
      </c>
      <c r="T652" s="16">
        <f t="shared" si="43"/>
        <v>41992.078518518523</v>
      </c>
      <c r="U652">
        <f>YEAR(Campaigns[[#This Row],[Date Created Conversion]])</f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8312</v>
      </c>
      <c r="R653" t="s">
        <v>8314</v>
      </c>
      <c r="S653" s="16">
        <f t="shared" si="42"/>
        <v>41956.017488425925</v>
      </c>
      <c r="T653" s="16">
        <f t="shared" si="43"/>
        <v>41986.017488425925</v>
      </c>
      <c r="U653">
        <f>YEAR(Campaigns[[#This Row],[Date Created Conversion]])</f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8312</v>
      </c>
      <c r="R654" t="s">
        <v>8314</v>
      </c>
      <c r="S654" s="16">
        <f t="shared" si="42"/>
        <v>42675.690393518518</v>
      </c>
      <c r="T654" s="16">
        <f t="shared" si="43"/>
        <v>42705.732060185182</v>
      </c>
      <c r="U654">
        <f>YEAR(Campaigns[[#This Row],[Date Created Conversion]])</f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8312</v>
      </c>
      <c r="R655" t="s">
        <v>8314</v>
      </c>
      <c r="S655" s="16">
        <f t="shared" si="42"/>
        <v>42199.618518518517</v>
      </c>
      <c r="T655" s="16">
        <f t="shared" si="43"/>
        <v>42236.618518518517</v>
      </c>
      <c r="U655">
        <f>YEAR(Campaigns[[#This Row],[Date Created Conversion]])</f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8312</v>
      </c>
      <c r="R656" t="s">
        <v>8314</v>
      </c>
      <c r="S656" s="16">
        <f t="shared" si="42"/>
        <v>42163.957326388889</v>
      </c>
      <c r="T656" s="16">
        <f t="shared" si="43"/>
        <v>42193.957326388889</v>
      </c>
      <c r="U656">
        <f>YEAR(Campaigns[[#This Row],[Date Created Conversion]])</f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8312</v>
      </c>
      <c r="R657" t="s">
        <v>8314</v>
      </c>
      <c r="S657" s="16">
        <f t="shared" si="42"/>
        <v>42045.957314814819</v>
      </c>
      <c r="T657" s="16">
        <f t="shared" si="43"/>
        <v>42075.915648148148</v>
      </c>
      <c r="U657">
        <f>YEAR(Campaigns[[#This Row],[Date Created Conversion]])</f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8312</v>
      </c>
      <c r="R658" t="s">
        <v>8314</v>
      </c>
      <c r="S658" s="16">
        <f t="shared" si="42"/>
        <v>42417.804618055554</v>
      </c>
      <c r="T658" s="16">
        <f t="shared" si="43"/>
        <v>42477.762951388882</v>
      </c>
      <c r="U658">
        <f>YEAR(Campaigns[[#This Row],[Date Created Conversion]])</f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8312</v>
      </c>
      <c r="R659" t="s">
        <v>8314</v>
      </c>
      <c r="S659" s="16">
        <f t="shared" si="42"/>
        <v>42331.84574074074</v>
      </c>
      <c r="T659" s="16">
        <f t="shared" si="43"/>
        <v>42361.84574074074</v>
      </c>
      <c r="U659">
        <f>YEAR(Campaigns[[#This Row],[Date Created Conversion]])</f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8312</v>
      </c>
      <c r="R660" t="s">
        <v>8314</v>
      </c>
      <c r="S660" s="16">
        <f t="shared" si="42"/>
        <v>42179.160752314812</v>
      </c>
      <c r="T660" s="16">
        <f t="shared" si="43"/>
        <v>42211.75</v>
      </c>
      <c r="U660">
        <f>YEAR(Campaigns[[#This Row],[Date Created Conversion]])</f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8312</v>
      </c>
      <c r="R661" t="s">
        <v>8314</v>
      </c>
      <c r="S661" s="16">
        <f t="shared" si="42"/>
        <v>42209.593692129631</v>
      </c>
      <c r="T661" s="16">
        <f t="shared" si="43"/>
        <v>42239.593692129631</v>
      </c>
      <c r="U661">
        <f>YEAR(Campaigns[[#This Row],[Date Created Conversion]])</f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8312</v>
      </c>
      <c r="R662" t="s">
        <v>8314</v>
      </c>
      <c r="S662" s="16">
        <f t="shared" si="42"/>
        <v>41922.741655092592</v>
      </c>
      <c r="T662" s="16">
        <f t="shared" si="43"/>
        <v>41952.783321759263</v>
      </c>
      <c r="U662">
        <f>YEAR(Campaigns[[#This Row],[Date Created Conversion]])</f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8312</v>
      </c>
      <c r="R663" t="s">
        <v>8314</v>
      </c>
      <c r="S663" s="16">
        <f t="shared" si="42"/>
        <v>42636.645358796297</v>
      </c>
      <c r="T663" s="16">
        <f t="shared" si="43"/>
        <v>42666.645358796297</v>
      </c>
      <c r="U663">
        <f>YEAR(Campaigns[[#This Row],[Date Created Conversion]])</f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8312</v>
      </c>
      <c r="R664" t="s">
        <v>8314</v>
      </c>
      <c r="S664" s="16">
        <f t="shared" si="42"/>
        <v>41990.438043981485</v>
      </c>
      <c r="T664" s="16">
        <f t="shared" si="43"/>
        <v>42020.438043981485</v>
      </c>
      <c r="U664">
        <f>YEAR(Campaigns[[#This Row],[Date Created Conversion]])</f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8312</v>
      </c>
      <c r="R665" t="s">
        <v>8314</v>
      </c>
      <c r="S665" s="16">
        <f t="shared" si="42"/>
        <v>42173.843240740738</v>
      </c>
      <c r="T665" s="16">
        <f t="shared" si="43"/>
        <v>42203.843240740738</v>
      </c>
      <c r="U665">
        <f>YEAR(Campaigns[[#This Row],[Date Created Conversion]])</f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8312</v>
      </c>
      <c r="R666" t="s">
        <v>8314</v>
      </c>
      <c r="S666" s="16">
        <f t="shared" si="42"/>
        <v>42077.666377314818</v>
      </c>
      <c r="T666" s="16">
        <f t="shared" si="43"/>
        <v>42107.666377314818</v>
      </c>
      <c r="U666">
        <f>YEAR(Campaigns[[#This Row],[Date Created Conversion]])</f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8312</v>
      </c>
      <c r="R667" t="s">
        <v>8314</v>
      </c>
      <c r="S667" s="16">
        <f t="shared" si="42"/>
        <v>42688.711354166662</v>
      </c>
      <c r="T667" s="16">
        <f t="shared" si="43"/>
        <v>42748.711354166662</v>
      </c>
      <c r="U667">
        <f>YEAR(Campaigns[[#This Row],[Date Created Conversion]])</f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8312</v>
      </c>
      <c r="R668" t="s">
        <v>8314</v>
      </c>
      <c r="S668" s="16">
        <f t="shared" si="42"/>
        <v>41838.832152777781</v>
      </c>
      <c r="T668" s="16">
        <f t="shared" si="43"/>
        <v>41868.832152777781</v>
      </c>
      <c r="U668">
        <f>YEAR(Campaigns[[#This Row],[Date Created Conversion]])</f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8312</v>
      </c>
      <c r="R669" t="s">
        <v>8314</v>
      </c>
      <c r="S669" s="16">
        <f t="shared" si="42"/>
        <v>42632.373414351852</v>
      </c>
      <c r="T669" s="16">
        <f t="shared" si="43"/>
        <v>42672.373414351852</v>
      </c>
      <c r="U669">
        <f>YEAR(Campaigns[[#This Row],[Date Created Conversion]])</f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8312</v>
      </c>
      <c r="R670" t="s">
        <v>8314</v>
      </c>
      <c r="S670" s="16">
        <f t="shared" si="42"/>
        <v>42090.831273148149</v>
      </c>
      <c r="T670" s="16">
        <f t="shared" si="43"/>
        <v>42135.831273148149</v>
      </c>
      <c r="U670">
        <f>YEAR(Campaigns[[#This Row],[Date Created Conversion]])</f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8312</v>
      </c>
      <c r="R671" t="s">
        <v>8314</v>
      </c>
      <c r="S671" s="16">
        <f t="shared" si="42"/>
        <v>42527.625671296293</v>
      </c>
      <c r="T671" s="16">
        <f t="shared" si="43"/>
        <v>42557.625671296293</v>
      </c>
      <c r="U671">
        <f>YEAR(Campaigns[[#This Row],[Date Created Conversion]])</f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8312</v>
      </c>
      <c r="R672" t="s">
        <v>8314</v>
      </c>
      <c r="S672" s="16">
        <f t="shared" si="42"/>
        <v>42506.709722222222</v>
      </c>
      <c r="T672" s="16">
        <f t="shared" si="43"/>
        <v>42540.340277777781</v>
      </c>
      <c r="U672">
        <f>YEAR(Campaigns[[#This Row],[Date Created Conversion]])</f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8312</v>
      </c>
      <c r="R673" t="s">
        <v>8314</v>
      </c>
      <c r="S673" s="16">
        <f t="shared" si="42"/>
        <v>41984.692731481482</v>
      </c>
      <c r="T673" s="16">
        <f t="shared" si="43"/>
        <v>42018.166666666672</v>
      </c>
      <c r="U673">
        <f>YEAR(Campaigns[[#This Row],[Date Created Conversion]])</f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8312</v>
      </c>
      <c r="R674" t="s">
        <v>8314</v>
      </c>
      <c r="S674" s="16">
        <f t="shared" si="42"/>
        <v>41974.219490740739</v>
      </c>
      <c r="T674" s="16">
        <f t="shared" si="43"/>
        <v>42005.207638888889</v>
      </c>
      <c r="U674">
        <f>YEAR(Campaigns[[#This Row],[Date Created Conversion]])</f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8312</v>
      </c>
      <c r="R675" t="s">
        <v>8314</v>
      </c>
      <c r="S675" s="16">
        <f t="shared" si="42"/>
        <v>41838.840474537035</v>
      </c>
      <c r="T675" s="16">
        <f t="shared" si="43"/>
        <v>41883.840474537035</v>
      </c>
      <c r="U675">
        <f>YEAR(Campaigns[[#This Row],[Date Created Conversion]])</f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8312</v>
      </c>
      <c r="R676" t="s">
        <v>8314</v>
      </c>
      <c r="S676" s="16">
        <f t="shared" si="42"/>
        <v>41803.116053240738</v>
      </c>
      <c r="T676" s="16">
        <f t="shared" si="43"/>
        <v>41863.116053240738</v>
      </c>
      <c r="U676">
        <f>YEAR(Campaigns[[#This Row],[Date Created Conversion]])</f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8312</v>
      </c>
      <c r="R677" t="s">
        <v>8314</v>
      </c>
      <c r="S677" s="16">
        <f t="shared" si="42"/>
        <v>41975.930601851855</v>
      </c>
      <c r="T677" s="16">
        <f t="shared" si="43"/>
        <v>42005.290972222225</v>
      </c>
      <c r="U677">
        <f>YEAR(Campaigns[[#This Row],[Date Created Conversion]])</f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8312</v>
      </c>
      <c r="R678" t="s">
        <v>8314</v>
      </c>
      <c r="S678" s="16">
        <f t="shared" si="42"/>
        <v>42012.768298611118</v>
      </c>
      <c r="T678" s="16">
        <f t="shared" si="43"/>
        <v>42042.768298611118</v>
      </c>
      <c r="U678">
        <f>YEAR(Campaigns[[#This Row],[Date Created Conversion]])</f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8312</v>
      </c>
      <c r="R679" t="s">
        <v>8314</v>
      </c>
      <c r="S679" s="16">
        <f t="shared" si="42"/>
        <v>42504.403877314813</v>
      </c>
      <c r="T679" s="16">
        <f t="shared" si="43"/>
        <v>42549.403877314813</v>
      </c>
      <c r="U679">
        <f>YEAR(Campaigns[[#This Row],[Date Created Conversion]])</f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8312</v>
      </c>
      <c r="R680" t="s">
        <v>8314</v>
      </c>
      <c r="S680" s="16">
        <f t="shared" si="42"/>
        <v>42481.376597222217</v>
      </c>
      <c r="T680" s="16">
        <f t="shared" si="43"/>
        <v>42511.376597222217</v>
      </c>
      <c r="U680">
        <f>YEAR(Campaigns[[#This Row],[Date Created Conversion]])</f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8312</v>
      </c>
      <c r="R681" t="s">
        <v>8314</v>
      </c>
      <c r="S681" s="16">
        <f t="shared" si="42"/>
        <v>42556.695706018523</v>
      </c>
      <c r="T681" s="16">
        <f t="shared" si="43"/>
        <v>42616.695706018523</v>
      </c>
      <c r="U681">
        <f>YEAR(Campaigns[[#This Row],[Date Created Conversion]])</f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8312</v>
      </c>
      <c r="R682" t="s">
        <v>8314</v>
      </c>
      <c r="S682" s="16">
        <f t="shared" si="42"/>
        <v>41864.501516203702</v>
      </c>
      <c r="T682" s="16">
        <f t="shared" si="43"/>
        <v>41899.501516203702</v>
      </c>
      <c r="U682">
        <f>YEAR(Campaigns[[#This Row],[Date Created Conversion]])</f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8312</v>
      </c>
      <c r="R683" t="s">
        <v>8314</v>
      </c>
      <c r="S683" s="16">
        <f t="shared" si="42"/>
        <v>42639.805601851855</v>
      </c>
      <c r="T683" s="16">
        <f t="shared" si="43"/>
        <v>42669.805601851855</v>
      </c>
      <c r="U683">
        <f>YEAR(Campaigns[[#This Row],[Date Created Conversion]])</f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8312</v>
      </c>
      <c r="R684" t="s">
        <v>8314</v>
      </c>
      <c r="S684" s="16">
        <f t="shared" si="42"/>
        <v>42778.765300925923</v>
      </c>
      <c r="T684" s="16">
        <f t="shared" si="43"/>
        <v>42808.723634259266</v>
      </c>
      <c r="U684">
        <f>YEAR(Campaigns[[#This Row],[Date Created Conversion]])</f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8312</v>
      </c>
      <c r="R685" t="s">
        <v>8314</v>
      </c>
      <c r="S685" s="16">
        <f t="shared" si="42"/>
        <v>42634.900046296301</v>
      </c>
      <c r="T685" s="16">
        <f t="shared" si="43"/>
        <v>42674.900046296301</v>
      </c>
      <c r="U685">
        <f>YEAR(Campaigns[[#This Row],[Date Created Conversion]])</f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8312</v>
      </c>
      <c r="R686" t="s">
        <v>8314</v>
      </c>
      <c r="S686" s="16">
        <f t="shared" si="42"/>
        <v>41809.473275462966</v>
      </c>
      <c r="T686" s="16">
        <f t="shared" si="43"/>
        <v>41845.125</v>
      </c>
      <c r="U686">
        <f>YEAR(Campaigns[[#This Row],[Date Created Conversion]])</f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8312</v>
      </c>
      <c r="R687" t="s">
        <v>8314</v>
      </c>
      <c r="S687" s="16">
        <f t="shared" si="42"/>
        <v>41971.866574074069</v>
      </c>
      <c r="T687" s="16">
        <f t="shared" si="43"/>
        <v>42016.866574074069</v>
      </c>
      <c r="U687">
        <f>YEAR(Campaigns[[#This Row],[Date Created Conversion]])</f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8312</v>
      </c>
      <c r="R688" t="s">
        <v>8314</v>
      </c>
      <c r="S688" s="16">
        <f t="shared" si="42"/>
        <v>42189.673263888893</v>
      </c>
      <c r="T688" s="16">
        <f t="shared" si="43"/>
        <v>42219.673263888893</v>
      </c>
      <c r="U688">
        <f>YEAR(Campaigns[[#This Row],[Date Created Conversion]])</f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8312</v>
      </c>
      <c r="R689" t="s">
        <v>8314</v>
      </c>
      <c r="S689" s="16">
        <f t="shared" si="42"/>
        <v>42711.750613425931</v>
      </c>
      <c r="T689" s="16">
        <f t="shared" si="43"/>
        <v>42771.750613425931</v>
      </c>
      <c r="U689">
        <f>YEAR(Campaigns[[#This Row],[Date Created Conversion]])</f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8312</v>
      </c>
      <c r="R690" t="s">
        <v>8314</v>
      </c>
      <c r="S690" s="16">
        <f t="shared" si="42"/>
        <v>42262.104780092588</v>
      </c>
      <c r="T690" s="16">
        <f t="shared" si="43"/>
        <v>42292.104780092588</v>
      </c>
      <c r="U690">
        <f>YEAR(Campaigns[[#This Row],[Date Created Conversion]])</f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8312</v>
      </c>
      <c r="R691" t="s">
        <v>8314</v>
      </c>
      <c r="S691" s="16">
        <f t="shared" si="42"/>
        <v>42675.66778935185</v>
      </c>
      <c r="T691" s="16">
        <f t="shared" si="43"/>
        <v>42712.207638888889</v>
      </c>
      <c r="U691">
        <f>YEAR(Campaigns[[#This Row],[Date Created Conversion]])</f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8312</v>
      </c>
      <c r="R692" t="s">
        <v>8314</v>
      </c>
      <c r="S692" s="16">
        <f t="shared" si="42"/>
        <v>42579.634733796294</v>
      </c>
      <c r="T692" s="16">
        <f t="shared" si="43"/>
        <v>42622.25</v>
      </c>
      <c r="U692">
        <f>YEAR(Campaigns[[#This Row],[Date Created Conversion]])</f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8312</v>
      </c>
      <c r="R693" t="s">
        <v>8314</v>
      </c>
      <c r="S693" s="16">
        <f t="shared" si="42"/>
        <v>42158.028310185182</v>
      </c>
      <c r="T693" s="16">
        <f t="shared" si="43"/>
        <v>42186.028310185182</v>
      </c>
      <c r="U693">
        <f>YEAR(Campaigns[[#This Row],[Date Created Conversion]])</f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8312</v>
      </c>
      <c r="R694" t="s">
        <v>8314</v>
      </c>
      <c r="S694" s="16">
        <f t="shared" si="42"/>
        <v>42696.37572916667</v>
      </c>
      <c r="T694" s="16">
        <f t="shared" si="43"/>
        <v>42726.37572916667</v>
      </c>
      <c r="U694">
        <f>YEAR(Campaigns[[#This Row],[Date Created Conversion]])</f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8312</v>
      </c>
      <c r="R695" t="s">
        <v>8314</v>
      </c>
      <c r="S695" s="16">
        <f t="shared" si="42"/>
        <v>42094.808182870373</v>
      </c>
      <c r="T695" s="16">
        <f t="shared" si="43"/>
        <v>42124.808182870373</v>
      </c>
      <c r="U695">
        <f>YEAR(Campaigns[[#This Row],[Date Created Conversion]])</f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8312</v>
      </c>
      <c r="R696" t="s">
        <v>8314</v>
      </c>
      <c r="S696" s="16">
        <f t="shared" si="42"/>
        <v>42737.663877314815</v>
      </c>
      <c r="T696" s="16">
        <f t="shared" si="43"/>
        <v>42767.663877314815</v>
      </c>
      <c r="U696">
        <f>YEAR(Campaigns[[#This Row],[Date Created Conversion]])</f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8312</v>
      </c>
      <c r="R697" t="s">
        <v>8314</v>
      </c>
      <c r="S697" s="16">
        <f t="shared" si="42"/>
        <v>41913.521064814813</v>
      </c>
      <c r="T697" s="16">
        <f t="shared" si="43"/>
        <v>41943.521064814813</v>
      </c>
      <c r="U697">
        <f>YEAR(Campaigns[[#This Row],[Date Created Conversion]])</f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8312</v>
      </c>
      <c r="R698" t="s">
        <v>8314</v>
      </c>
      <c r="S698" s="16">
        <f t="shared" si="42"/>
        <v>41815.927106481482</v>
      </c>
      <c r="T698" s="16">
        <f t="shared" si="43"/>
        <v>41845.927106481482</v>
      </c>
      <c r="U698">
        <f>YEAR(Campaigns[[#This Row],[Date Created Conversion]])</f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8312</v>
      </c>
      <c r="R699" t="s">
        <v>8314</v>
      </c>
      <c r="S699" s="16">
        <f t="shared" si="42"/>
        <v>42388.523020833338</v>
      </c>
      <c r="T699" s="16">
        <f t="shared" si="43"/>
        <v>42403.523020833338</v>
      </c>
      <c r="U699">
        <f>YEAR(Campaigns[[#This Row],[Date Created Conversion]])</f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8312</v>
      </c>
      <c r="R700" t="s">
        <v>8314</v>
      </c>
      <c r="S700" s="16">
        <f t="shared" si="42"/>
        <v>41866.931076388886</v>
      </c>
      <c r="T700" s="16">
        <f t="shared" si="43"/>
        <v>41900.083333333336</v>
      </c>
      <c r="U700">
        <f>YEAR(Campaigns[[#This Row],[Date Created Conversion]])</f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8312</v>
      </c>
      <c r="R701" t="s">
        <v>8314</v>
      </c>
      <c r="S701" s="16">
        <f t="shared" si="42"/>
        <v>41563.485509259262</v>
      </c>
      <c r="T701" s="16">
        <f t="shared" si="43"/>
        <v>41600.666666666664</v>
      </c>
      <c r="U701">
        <f>YEAR(Campaigns[[#This Row],[Date Created Conversion]])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8312</v>
      </c>
      <c r="R702" t="s">
        <v>8314</v>
      </c>
      <c r="S702" s="16">
        <f t="shared" si="42"/>
        <v>42715.688437500001</v>
      </c>
      <c r="T702" s="16">
        <f t="shared" si="43"/>
        <v>42745.688437500001</v>
      </c>
      <c r="U702">
        <f>YEAR(Campaigns[[#This Row],[Date Created Conversion]])</f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8312</v>
      </c>
      <c r="R703" t="s">
        <v>8314</v>
      </c>
      <c r="S703" s="16">
        <f t="shared" si="42"/>
        <v>41813.662962962961</v>
      </c>
      <c r="T703" s="16">
        <f t="shared" si="43"/>
        <v>41843.662962962961</v>
      </c>
      <c r="U703">
        <f>YEAR(Campaigns[[#This Row],[Date Created Conversion]])</f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8312</v>
      </c>
      <c r="R704" t="s">
        <v>8314</v>
      </c>
      <c r="S704" s="16">
        <f t="shared" si="42"/>
        <v>42668.726701388892</v>
      </c>
      <c r="T704" s="16">
        <f t="shared" si="43"/>
        <v>42698.768368055549</v>
      </c>
      <c r="U704">
        <f>YEAR(Campaigns[[#This Row],[Date Created Conversion]])</f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8312</v>
      </c>
      <c r="R705" t="s">
        <v>8314</v>
      </c>
      <c r="S705" s="16">
        <f t="shared" si="42"/>
        <v>42711.950798611113</v>
      </c>
      <c r="T705" s="16">
        <f t="shared" si="43"/>
        <v>42766.98055555555</v>
      </c>
      <c r="U705">
        <f>YEAR(Campaigns[[#This Row],[Date Created Conversion]])</f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 2),0)</f>
        <v>120.25</v>
      </c>
      <c r="Q706" s="10" t="s">
        <v>8312</v>
      </c>
      <c r="R706" t="s">
        <v>8314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  <c r="U706">
        <f>YEAR(Campaigns[[#This Row],[Date Created Conversion]])</f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8312</v>
      </c>
      <c r="R707" t="s">
        <v>8314</v>
      </c>
      <c r="S707" s="16">
        <f t="shared" si="46"/>
        <v>42726.491643518515</v>
      </c>
      <c r="T707" s="16">
        <f t="shared" si="47"/>
        <v>42756.491643518515</v>
      </c>
      <c r="U707">
        <f>YEAR(Campaigns[[#This Row],[Date Created Conversion]])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8312</v>
      </c>
      <c r="R708" t="s">
        <v>8314</v>
      </c>
      <c r="S708" s="16">
        <f t="shared" si="46"/>
        <v>42676.995173611111</v>
      </c>
      <c r="T708" s="16">
        <f t="shared" si="47"/>
        <v>42718.777083333334</v>
      </c>
      <c r="U708">
        <f>YEAR(Campaigns[[#This Row],[Date Created Conversion]])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8312</v>
      </c>
      <c r="R709" t="s">
        <v>8314</v>
      </c>
      <c r="S709" s="16">
        <f t="shared" si="46"/>
        <v>42696.663506944446</v>
      </c>
      <c r="T709" s="16">
        <f t="shared" si="47"/>
        <v>42736.663506944446</v>
      </c>
      <c r="U709">
        <f>YEAR(Campaigns[[#This Row],[Date Created Conversion]])</f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8312</v>
      </c>
      <c r="R710" t="s">
        <v>8314</v>
      </c>
      <c r="S710" s="16">
        <f t="shared" si="46"/>
        <v>41835.581018518518</v>
      </c>
      <c r="T710" s="16">
        <f t="shared" si="47"/>
        <v>41895.581018518518</v>
      </c>
      <c r="U710">
        <f>YEAR(Campaigns[[#This Row],[Date Created Conversion]])</f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8312</v>
      </c>
      <c r="R711" t="s">
        <v>8314</v>
      </c>
      <c r="S711" s="16">
        <f t="shared" si="46"/>
        <v>41948.041192129633</v>
      </c>
      <c r="T711" s="16">
        <f t="shared" si="47"/>
        <v>41978.041192129633</v>
      </c>
      <c r="U711">
        <f>YEAR(Campaigns[[#This Row],[Date Created Conversion]])</f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8312</v>
      </c>
      <c r="R712" t="s">
        <v>8314</v>
      </c>
      <c r="S712" s="16">
        <f t="shared" si="46"/>
        <v>41837.984976851854</v>
      </c>
      <c r="T712" s="16">
        <f t="shared" si="47"/>
        <v>41871.030555555553</v>
      </c>
      <c r="U712">
        <f>YEAR(Campaigns[[#This Row],[Date Created Conversion]])</f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8312</v>
      </c>
      <c r="R713" t="s">
        <v>8314</v>
      </c>
      <c r="S713" s="16">
        <f t="shared" si="46"/>
        <v>42678.459120370375</v>
      </c>
      <c r="T713" s="16">
        <f t="shared" si="47"/>
        <v>42718.500787037032</v>
      </c>
      <c r="U713">
        <f>YEAR(Campaigns[[#This Row],[Date Created Conversion]])</f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8312</v>
      </c>
      <c r="R714" t="s">
        <v>8314</v>
      </c>
      <c r="S714" s="16">
        <f t="shared" si="46"/>
        <v>42384.680925925932</v>
      </c>
      <c r="T714" s="16">
        <f t="shared" si="47"/>
        <v>42414.680925925932</v>
      </c>
      <c r="U714">
        <f>YEAR(Campaigns[[#This Row],[Date Created Conversion]])</f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8312</v>
      </c>
      <c r="R715" t="s">
        <v>8314</v>
      </c>
      <c r="S715" s="16">
        <f t="shared" si="46"/>
        <v>42496.529305555552</v>
      </c>
      <c r="T715" s="16">
        <f t="shared" si="47"/>
        <v>42526.529305555552</v>
      </c>
      <c r="U715">
        <f>YEAR(Campaigns[[#This Row],[Date Created Conversion]])</f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8312</v>
      </c>
      <c r="R716" t="s">
        <v>8314</v>
      </c>
      <c r="S716" s="16">
        <f t="shared" si="46"/>
        <v>42734.787986111114</v>
      </c>
      <c r="T716" s="16">
        <f t="shared" si="47"/>
        <v>42794.787986111114</v>
      </c>
      <c r="U716">
        <f>YEAR(Campaigns[[#This Row],[Date Created Conversion]])</f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8312</v>
      </c>
      <c r="R717" t="s">
        <v>8314</v>
      </c>
      <c r="S717" s="16">
        <f t="shared" si="46"/>
        <v>42273.090740740736</v>
      </c>
      <c r="T717" s="16">
        <f t="shared" si="47"/>
        <v>42313.132407407407</v>
      </c>
      <c r="U717">
        <f>YEAR(Campaigns[[#This Row],[Date Created Conversion]])</f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8312</v>
      </c>
      <c r="R718" t="s">
        <v>8314</v>
      </c>
      <c r="S718" s="16">
        <f t="shared" si="46"/>
        <v>41940.658645833333</v>
      </c>
      <c r="T718" s="16">
        <f t="shared" si="47"/>
        <v>41974</v>
      </c>
      <c r="U718">
        <f>YEAR(Campaigns[[#This Row],[Date Created Conversion]])</f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8312</v>
      </c>
      <c r="R719" t="s">
        <v>8314</v>
      </c>
      <c r="S719" s="16">
        <f t="shared" si="46"/>
        <v>41857.854189814818</v>
      </c>
      <c r="T719" s="16">
        <f t="shared" si="47"/>
        <v>41887.854189814818</v>
      </c>
      <c r="U719">
        <f>YEAR(Campaigns[[#This Row],[Date Created Conversion]])</f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8312</v>
      </c>
      <c r="R720" t="s">
        <v>8314</v>
      </c>
      <c r="S720" s="16">
        <f t="shared" si="46"/>
        <v>42752.845451388886</v>
      </c>
      <c r="T720" s="16">
        <f t="shared" si="47"/>
        <v>42784.249305555553</v>
      </c>
      <c r="U720">
        <f>YEAR(Campaigns[[#This Row],[Date Created Conversion]])</f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8312</v>
      </c>
      <c r="R721" t="s">
        <v>8314</v>
      </c>
      <c r="S721" s="16">
        <f t="shared" si="46"/>
        <v>42409.040231481486</v>
      </c>
      <c r="T721" s="16">
        <f t="shared" si="47"/>
        <v>42423.040231481486</v>
      </c>
      <c r="U721">
        <f>YEAR(Campaigns[[#This Row],[Date Created Conversion]])</f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8319</v>
      </c>
      <c r="R722" t="s">
        <v>8322</v>
      </c>
      <c r="S722" s="16">
        <f t="shared" si="46"/>
        <v>40909.649201388893</v>
      </c>
      <c r="T722" s="16">
        <f t="shared" si="47"/>
        <v>40937.649201388893</v>
      </c>
      <c r="U722">
        <f>YEAR(Campaigns[[#This Row],[Date Created Conversion]])</f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8319</v>
      </c>
      <c r="R723" t="s">
        <v>8322</v>
      </c>
      <c r="S723" s="16">
        <f t="shared" si="46"/>
        <v>41807.571840277778</v>
      </c>
      <c r="T723" s="16">
        <f t="shared" si="47"/>
        <v>41852.571840277778</v>
      </c>
      <c r="U723">
        <f>YEAR(Campaigns[[#This Row],[Date Created Conversion]])</f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8319</v>
      </c>
      <c r="R724" t="s">
        <v>8322</v>
      </c>
      <c r="S724" s="16">
        <f t="shared" si="46"/>
        <v>40977.805300925924</v>
      </c>
      <c r="T724" s="16">
        <f t="shared" si="47"/>
        <v>41007.76363425926</v>
      </c>
      <c r="U724">
        <f>YEAR(Campaigns[[#This Row],[Date Created Conversion]])</f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8322</v>
      </c>
      <c r="S725" s="16">
        <f t="shared" si="46"/>
        <v>42184.816539351858</v>
      </c>
      <c r="T725" s="16">
        <f t="shared" si="47"/>
        <v>42215.165972222225</v>
      </c>
      <c r="U725">
        <f>YEAR(Campaigns[[#This Row],[Date Created Conversion]])</f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8319</v>
      </c>
      <c r="R726" t="s">
        <v>8322</v>
      </c>
      <c r="S726" s="16">
        <f t="shared" si="46"/>
        <v>40694.638460648144</v>
      </c>
      <c r="T726" s="16">
        <f t="shared" si="47"/>
        <v>40724.638460648144</v>
      </c>
      <c r="U726">
        <f>YEAR(Campaigns[[#This Row],[Date Created Conversion]])</f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8319</v>
      </c>
      <c r="R727" t="s">
        <v>8322</v>
      </c>
      <c r="S727" s="16">
        <f t="shared" si="46"/>
        <v>42321.626296296294</v>
      </c>
      <c r="T727" s="16">
        <f t="shared" si="47"/>
        <v>42351.626296296294</v>
      </c>
      <c r="U727">
        <f>YEAR(Campaigns[[#This Row],[Date Created Conversion]])</f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8319</v>
      </c>
      <c r="R728" t="s">
        <v>8322</v>
      </c>
      <c r="S728" s="16">
        <f t="shared" si="46"/>
        <v>41346.042673611111</v>
      </c>
      <c r="T728" s="16">
        <f t="shared" si="47"/>
        <v>41376.042673611111</v>
      </c>
      <c r="U728">
        <f>YEAR(Campaigns[[#This Row],[Date Created Conversion]])</f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8319</v>
      </c>
      <c r="R729" t="s">
        <v>8322</v>
      </c>
      <c r="S729" s="16">
        <f t="shared" si="46"/>
        <v>41247.020243055551</v>
      </c>
      <c r="T729" s="16">
        <f t="shared" si="47"/>
        <v>41288.888888888891</v>
      </c>
      <c r="U729">
        <f>YEAR(Campaigns[[#This Row],[Date Created Conversion]])</f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8319</v>
      </c>
      <c r="R730" t="s">
        <v>8322</v>
      </c>
      <c r="S730" s="16">
        <f t="shared" si="46"/>
        <v>40731.837465277778</v>
      </c>
      <c r="T730" s="16">
        <f t="shared" si="47"/>
        <v>40776.837465277778</v>
      </c>
      <c r="U730">
        <f>YEAR(Campaigns[[#This Row],[Date Created Conversion]])</f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8322</v>
      </c>
      <c r="S731" s="16">
        <f t="shared" si="46"/>
        <v>41111.185891203706</v>
      </c>
      <c r="T731" s="16">
        <f t="shared" si="47"/>
        <v>41171.185891203706</v>
      </c>
      <c r="U731">
        <f>YEAR(Campaigns[[#This Row],[Date Created Conversion]])</f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8319</v>
      </c>
      <c r="R732" t="s">
        <v>8322</v>
      </c>
      <c r="S732" s="16">
        <f t="shared" si="46"/>
        <v>40854.745266203703</v>
      </c>
      <c r="T732" s="16">
        <f t="shared" si="47"/>
        <v>40884.745266203703</v>
      </c>
      <c r="U732">
        <f>YEAR(Campaigns[[#This Row],[Date Created Conversion]])</f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8319</v>
      </c>
      <c r="R733" t="s">
        <v>8322</v>
      </c>
      <c r="S733" s="16">
        <f t="shared" si="46"/>
        <v>40879.795682870368</v>
      </c>
      <c r="T733" s="16">
        <f t="shared" si="47"/>
        <v>40930.25</v>
      </c>
      <c r="U733">
        <f>YEAR(Campaigns[[#This Row],[Date Created Conversion]])</f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8319</v>
      </c>
      <c r="R734" t="s">
        <v>8322</v>
      </c>
      <c r="S734" s="16">
        <f t="shared" si="46"/>
        <v>41486.424317129626</v>
      </c>
      <c r="T734" s="16">
        <f t="shared" si="47"/>
        <v>41546.424317129626</v>
      </c>
      <c r="U734">
        <f>YEAR(Campaigns[[#This Row],[Date Created Conversion]])</f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8319</v>
      </c>
      <c r="R735" t="s">
        <v>8322</v>
      </c>
      <c r="S735" s="16">
        <f t="shared" si="46"/>
        <v>41598.420046296298</v>
      </c>
      <c r="T735" s="16">
        <f t="shared" si="47"/>
        <v>41628.420046296298</v>
      </c>
      <c r="U735">
        <f>YEAR(Campaigns[[#This Row],[Date Created Conversion]])</f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8319</v>
      </c>
      <c r="R736" t="s">
        <v>8322</v>
      </c>
      <c r="S736" s="16">
        <f t="shared" si="46"/>
        <v>42102.164583333331</v>
      </c>
      <c r="T736" s="16">
        <f t="shared" si="47"/>
        <v>42133.208333333328</v>
      </c>
      <c r="U736">
        <f>YEAR(Campaigns[[#This Row],[Date Created Conversion]])</f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8319</v>
      </c>
      <c r="R737" t="s">
        <v>8322</v>
      </c>
      <c r="S737" s="16">
        <f t="shared" si="46"/>
        <v>41946.029467592591</v>
      </c>
      <c r="T737" s="16">
        <f t="shared" si="47"/>
        <v>41977.027083333334</v>
      </c>
      <c r="U737">
        <f>YEAR(Campaigns[[#This Row],[Date Created Conversion]])</f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8319</v>
      </c>
      <c r="R738" t="s">
        <v>8322</v>
      </c>
      <c r="S738" s="16">
        <f t="shared" si="46"/>
        <v>41579.734259259261</v>
      </c>
      <c r="T738" s="16">
        <f t="shared" si="47"/>
        <v>41599.207638888889</v>
      </c>
      <c r="U738">
        <f>YEAR(Campaigns[[#This Row],[Date Created Conversion]])</f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8319</v>
      </c>
      <c r="R739" t="s">
        <v>8322</v>
      </c>
      <c r="S739" s="16">
        <f t="shared" si="46"/>
        <v>41667.275312500002</v>
      </c>
      <c r="T739" s="16">
        <f t="shared" si="47"/>
        <v>41684.833333333336</v>
      </c>
      <c r="U739">
        <f>YEAR(Campaigns[[#This Row],[Date Created Conversion]])</f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8319</v>
      </c>
      <c r="R740" t="s">
        <v>8322</v>
      </c>
      <c r="S740" s="16">
        <f t="shared" si="46"/>
        <v>41943.604097222218</v>
      </c>
      <c r="T740" s="16">
        <f t="shared" si="47"/>
        <v>41974.207638888889</v>
      </c>
      <c r="U740">
        <f>YEAR(Campaigns[[#This Row],[Date Created Conversion]])</f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8319</v>
      </c>
      <c r="R741" t="s">
        <v>8322</v>
      </c>
      <c r="S741" s="16">
        <f t="shared" si="46"/>
        <v>41829.502650462964</v>
      </c>
      <c r="T741" s="16">
        <f t="shared" si="47"/>
        <v>41862.502650462964</v>
      </c>
      <c r="U741">
        <f>YEAR(Campaigns[[#This Row],[Date Created Conversion]])</f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8319</v>
      </c>
      <c r="R742" t="s">
        <v>8322</v>
      </c>
      <c r="S742" s="16">
        <f t="shared" si="46"/>
        <v>42162.146782407406</v>
      </c>
      <c r="T742" s="16">
        <f t="shared" si="47"/>
        <v>42176.146782407406</v>
      </c>
      <c r="U742">
        <f>YEAR(Campaigns[[#This Row],[Date Created Conversion]])</f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8319</v>
      </c>
      <c r="R743" t="s">
        <v>8322</v>
      </c>
      <c r="S743" s="16">
        <f t="shared" si="46"/>
        <v>41401.648217592592</v>
      </c>
      <c r="T743" s="16">
        <f t="shared" si="47"/>
        <v>41436.648217592592</v>
      </c>
      <c r="U743">
        <f>YEAR(Campaigns[[#This Row],[Date Created Conversion]])</f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8319</v>
      </c>
      <c r="R744" t="s">
        <v>8322</v>
      </c>
      <c r="S744" s="16">
        <f t="shared" si="46"/>
        <v>41689.917962962965</v>
      </c>
      <c r="T744" s="16">
        <f t="shared" si="47"/>
        <v>41719.876296296294</v>
      </c>
      <c r="U744">
        <f>YEAR(Campaigns[[#This Row],[Date Created Conversion]])</f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8319</v>
      </c>
      <c r="R745" t="s">
        <v>8322</v>
      </c>
      <c r="S745" s="16">
        <f t="shared" si="46"/>
        <v>40990.709317129629</v>
      </c>
      <c r="T745" s="16">
        <f t="shared" si="47"/>
        <v>41015.875</v>
      </c>
      <c r="U745">
        <f>YEAR(Campaigns[[#This Row],[Date Created Conversion]])</f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8319</v>
      </c>
      <c r="R746" t="s">
        <v>8322</v>
      </c>
      <c r="S746" s="16">
        <f t="shared" si="46"/>
        <v>41226.95721064815</v>
      </c>
      <c r="T746" s="16">
        <f t="shared" si="47"/>
        <v>41256.95721064815</v>
      </c>
      <c r="U746">
        <f>YEAR(Campaigns[[#This Row],[Date Created Conversion]])</f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8319</v>
      </c>
      <c r="R747" t="s">
        <v>8322</v>
      </c>
      <c r="S747" s="16">
        <f t="shared" si="46"/>
        <v>41367.572280092594</v>
      </c>
      <c r="T747" s="16">
        <f t="shared" si="47"/>
        <v>41397.572280092594</v>
      </c>
      <c r="U747">
        <f>YEAR(Campaigns[[#This Row],[Date Created Conversion]])</f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8319</v>
      </c>
      <c r="R748" t="s">
        <v>8322</v>
      </c>
      <c r="S748" s="16">
        <f t="shared" si="46"/>
        <v>41157.042928240742</v>
      </c>
      <c r="T748" s="16">
        <f t="shared" si="47"/>
        <v>41175.165972222225</v>
      </c>
      <c r="U748">
        <f>YEAR(Campaigns[[#This Row],[Date Created Conversion]])</f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8319</v>
      </c>
      <c r="R749" t="s">
        <v>8322</v>
      </c>
      <c r="S749" s="16">
        <f t="shared" si="46"/>
        <v>41988.548831018517</v>
      </c>
      <c r="T749" s="16">
        <f t="shared" si="47"/>
        <v>42019.454166666663</v>
      </c>
      <c r="U749">
        <f>YEAR(Campaigns[[#This Row],[Date Created Conversion]])</f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8319</v>
      </c>
      <c r="R750" t="s">
        <v>8322</v>
      </c>
      <c r="S750" s="16">
        <f t="shared" si="46"/>
        <v>41831.846828703703</v>
      </c>
      <c r="T750" s="16">
        <f t="shared" si="47"/>
        <v>41861.846828703703</v>
      </c>
      <c r="U750">
        <f>YEAR(Campaigns[[#This Row],[Date Created Conversion]])</f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8319</v>
      </c>
      <c r="R751" t="s">
        <v>8322</v>
      </c>
      <c r="S751" s="16">
        <f t="shared" si="46"/>
        <v>42733.94131944445</v>
      </c>
      <c r="T751" s="16">
        <f t="shared" si="47"/>
        <v>42763.94131944445</v>
      </c>
      <c r="U751">
        <f>YEAR(Campaigns[[#This Row],[Date Created Conversion]])</f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8319</v>
      </c>
      <c r="R752" t="s">
        <v>8322</v>
      </c>
      <c r="S752" s="16">
        <f t="shared" si="46"/>
        <v>41299.878148148149</v>
      </c>
      <c r="T752" s="16">
        <f t="shared" si="47"/>
        <v>41329.878148148149</v>
      </c>
      <c r="U752">
        <f>YEAR(Campaigns[[#This Row],[Date Created Conversion]])</f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8319</v>
      </c>
      <c r="R753" t="s">
        <v>8322</v>
      </c>
      <c r="S753" s="16">
        <f t="shared" si="46"/>
        <v>40713.630497685182</v>
      </c>
      <c r="T753" s="16">
        <f t="shared" si="47"/>
        <v>40759.630497685182</v>
      </c>
      <c r="U753">
        <f>YEAR(Campaigns[[#This Row],[Date Created Conversion]])</f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8319</v>
      </c>
      <c r="R754" t="s">
        <v>8322</v>
      </c>
      <c r="S754" s="16">
        <f t="shared" si="46"/>
        <v>42639.421493055561</v>
      </c>
      <c r="T754" s="16">
        <f t="shared" si="47"/>
        <v>42659.458333333328</v>
      </c>
      <c r="U754">
        <f>YEAR(Campaigns[[#This Row],[Date Created Conversion]])</f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8319</v>
      </c>
      <c r="R755" t="s">
        <v>8322</v>
      </c>
      <c r="S755" s="16">
        <f t="shared" si="46"/>
        <v>42019.590173611112</v>
      </c>
      <c r="T755" s="16">
        <f t="shared" si="47"/>
        <v>42049.590173611112</v>
      </c>
      <c r="U755">
        <f>YEAR(Campaigns[[#This Row],[Date Created Conversion]])</f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8319</v>
      </c>
      <c r="R756" t="s">
        <v>8322</v>
      </c>
      <c r="S756" s="16">
        <f t="shared" si="46"/>
        <v>41249.749085648145</v>
      </c>
      <c r="T756" s="16">
        <f t="shared" si="47"/>
        <v>41279.749085648145</v>
      </c>
      <c r="U756">
        <f>YEAR(Campaigns[[#This Row],[Date Created Conversion]])</f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8319</v>
      </c>
      <c r="R757" t="s">
        <v>8322</v>
      </c>
      <c r="S757" s="16">
        <f t="shared" si="46"/>
        <v>41383.605057870373</v>
      </c>
      <c r="T757" s="16">
        <f t="shared" si="47"/>
        <v>41414.02847222222</v>
      </c>
      <c r="U757">
        <f>YEAR(Campaigns[[#This Row],[Date Created Conversion]])</f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8319</v>
      </c>
      <c r="R758" t="s">
        <v>8322</v>
      </c>
      <c r="S758" s="16">
        <f t="shared" si="46"/>
        <v>40590.766886574071</v>
      </c>
      <c r="T758" s="16">
        <f t="shared" si="47"/>
        <v>40651.725219907406</v>
      </c>
      <c r="U758">
        <f>YEAR(Campaigns[[#This Row],[Date Created Conversion]])</f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8319</v>
      </c>
      <c r="R759" t="s">
        <v>8322</v>
      </c>
      <c r="S759" s="16">
        <f t="shared" si="46"/>
        <v>41235.054560185185</v>
      </c>
      <c r="T759" s="16">
        <f t="shared" si="47"/>
        <v>41249.054560185185</v>
      </c>
      <c r="U759">
        <f>YEAR(Campaigns[[#This Row],[Date Created Conversion]])</f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8319</v>
      </c>
      <c r="R760" t="s">
        <v>8322</v>
      </c>
      <c r="S760" s="16">
        <f t="shared" si="46"/>
        <v>40429.836435185185</v>
      </c>
      <c r="T760" s="16">
        <f t="shared" si="47"/>
        <v>40459.836435185185</v>
      </c>
      <c r="U760">
        <f>YEAR(Campaigns[[#This Row],[Date Created Conversion]])</f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8319</v>
      </c>
      <c r="R761" t="s">
        <v>8322</v>
      </c>
      <c r="S761" s="16">
        <f t="shared" si="46"/>
        <v>41789.330312500002</v>
      </c>
      <c r="T761" s="16">
        <f t="shared" si="47"/>
        <v>41829.330312500002</v>
      </c>
      <c r="U761">
        <f>YEAR(Campaigns[[#This Row],[Date Created Conversion]])</f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8319</v>
      </c>
      <c r="R762" t="s">
        <v>8323</v>
      </c>
      <c r="S762" s="16">
        <f t="shared" si="46"/>
        <v>42670.764039351852</v>
      </c>
      <c r="T762" s="16">
        <f t="shared" si="47"/>
        <v>42700.805706018517</v>
      </c>
      <c r="U762">
        <f>YEAR(Campaigns[[#This Row],[Date Created Conversion]])</f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8319</v>
      </c>
      <c r="R763" t="s">
        <v>8323</v>
      </c>
      <c r="S763" s="16">
        <f t="shared" si="46"/>
        <v>41642.751458333332</v>
      </c>
      <c r="T763" s="16">
        <f t="shared" si="47"/>
        <v>41672.751458333332</v>
      </c>
      <c r="U763">
        <f>YEAR(Campaigns[[#This Row],[Date Created Conversion]])</f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8319</v>
      </c>
      <c r="R764" t="s">
        <v>8323</v>
      </c>
      <c r="S764" s="16">
        <f t="shared" si="46"/>
        <v>42690.858449074076</v>
      </c>
      <c r="T764" s="16">
        <f t="shared" si="47"/>
        <v>42708.25</v>
      </c>
      <c r="U764">
        <f>YEAR(Campaigns[[#This Row],[Date Created Conversion]])</f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8319</v>
      </c>
      <c r="R765" t="s">
        <v>8323</v>
      </c>
      <c r="S765" s="16">
        <f t="shared" si="46"/>
        <v>41471.446851851848</v>
      </c>
      <c r="T765" s="16">
        <f t="shared" si="47"/>
        <v>41501.446851851848</v>
      </c>
      <c r="U765">
        <f>YEAR(Campaigns[[#This Row],[Date Created Conversion]])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8319</v>
      </c>
      <c r="R766" t="s">
        <v>8323</v>
      </c>
      <c r="S766" s="16">
        <f t="shared" si="46"/>
        <v>42227.173159722224</v>
      </c>
      <c r="T766" s="16">
        <f t="shared" si="47"/>
        <v>42257.173159722224</v>
      </c>
      <c r="U766">
        <f>YEAR(Campaigns[[#This Row],[Date Created Conversion]])</f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8319</v>
      </c>
      <c r="R767" t="s">
        <v>8323</v>
      </c>
      <c r="S767" s="16">
        <f t="shared" si="46"/>
        <v>41901.542638888888</v>
      </c>
      <c r="T767" s="16">
        <f t="shared" si="47"/>
        <v>41931.542638888888</v>
      </c>
      <c r="U767">
        <f>YEAR(Campaigns[[#This Row],[Date Created Conversion]])</f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8319</v>
      </c>
      <c r="R768" t="s">
        <v>8323</v>
      </c>
      <c r="S768" s="16">
        <f t="shared" si="46"/>
        <v>42021.783368055556</v>
      </c>
      <c r="T768" s="16">
        <f t="shared" si="47"/>
        <v>42051.783368055556</v>
      </c>
      <c r="U768">
        <f>YEAR(Campaigns[[#This Row],[Date Created Conversion]])</f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8319</v>
      </c>
      <c r="R769" t="s">
        <v>8323</v>
      </c>
      <c r="S769" s="16">
        <f t="shared" si="46"/>
        <v>42115.143634259264</v>
      </c>
      <c r="T769" s="16">
        <f t="shared" si="47"/>
        <v>42145.143634259264</v>
      </c>
      <c r="U769">
        <f>YEAR(Campaigns[[#This Row],[Date Created Conversion]])</f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 2),0)</f>
        <v>0</v>
      </c>
      <c r="Q770" s="10" t="s">
        <v>8319</v>
      </c>
      <c r="R770" t="s">
        <v>8323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  <c r="U770">
        <f>YEAR(Campaigns[[#This Row],[Date Created Conversion]])</f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8319</v>
      </c>
      <c r="R771" t="s">
        <v>8323</v>
      </c>
      <c r="S771" s="16">
        <f t="shared" si="50"/>
        <v>41604.996458333335</v>
      </c>
      <c r="T771" s="16">
        <f t="shared" si="51"/>
        <v>41634.996458333335</v>
      </c>
      <c r="U771">
        <f>YEAR(Campaigns[[#This Row],[Date Created Conversion]])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8319</v>
      </c>
      <c r="R772" t="s">
        <v>8323</v>
      </c>
      <c r="S772" s="16">
        <f t="shared" si="50"/>
        <v>41289.999641203707</v>
      </c>
      <c r="T772" s="16">
        <f t="shared" si="51"/>
        <v>41329.999641203707</v>
      </c>
      <c r="U772">
        <f>YEAR(Campaigns[[#This Row],[Date Created Conversion]])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8319</v>
      </c>
      <c r="R773" t="s">
        <v>8323</v>
      </c>
      <c r="S773" s="16">
        <f t="shared" si="50"/>
        <v>42349.824097222227</v>
      </c>
      <c r="T773" s="16">
        <f t="shared" si="51"/>
        <v>42399.824097222227</v>
      </c>
      <c r="U773">
        <f>YEAR(Campaigns[[#This Row],[Date Created Conversion]])</f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8319</v>
      </c>
      <c r="R774" t="s">
        <v>8323</v>
      </c>
      <c r="S774" s="16">
        <f t="shared" si="50"/>
        <v>40068.056932870371</v>
      </c>
      <c r="T774" s="16">
        <f t="shared" si="51"/>
        <v>40118.165972222225</v>
      </c>
      <c r="U774">
        <f>YEAR(Campaigns[[#This Row],[Date Created Conversion]])</f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8319</v>
      </c>
      <c r="R775" t="s">
        <v>8323</v>
      </c>
      <c r="S775" s="16">
        <f t="shared" si="50"/>
        <v>42100.735937499994</v>
      </c>
      <c r="T775" s="16">
        <f t="shared" si="51"/>
        <v>42134.959027777775</v>
      </c>
      <c r="U775">
        <f>YEAR(Campaigns[[#This Row],[Date Created Conversion]])</f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8319</v>
      </c>
      <c r="R776" t="s">
        <v>8323</v>
      </c>
      <c r="S776" s="16">
        <f t="shared" si="50"/>
        <v>41663.780300925922</v>
      </c>
      <c r="T776" s="16">
        <f t="shared" si="51"/>
        <v>41693.780300925922</v>
      </c>
      <c r="U776">
        <f>YEAR(Campaigns[[#This Row],[Date Created Conversion]])</f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8319</v>
      </c>
      <c r="R777" t="s">
        <v>8323</v>
      </c>
      <c r="S777" s="16">
        <f t="shared" si="50"/>
        <v>40863.060127314813</v>
      </c>
      <c r="T777" s="16">
        <f t="shared" si="51"/>
        <v>40893.060127314813</v>
      </c>
      <c r="U777">
        <f>YEAR(Campaigns[[#This Row],[Date Created Conversion]])</f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8319</v>
      </c>
      <c r="R778" t="s">
        <v>8323</v>
      </c>
      <c r="S778" s="16">
        <f t="shared" si="50"/>
        <v>42250.685706018514</v>
      </c>
      <c r="T778" s="16">
        <f t="shared" si="51"/>
        <v>42288.208333333328</v>
      </c>
      <c r="U778">
        <f>YEAR(Campaigns[[#This Row],[Date Created Conversion]])</f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8319</v>
      </c>
      <c r="R779" t="s">
        <v>8323</v>
      </c>
      <c r="S779" s="16">
        <f t="shared" si="50"/>
        <v>41456.981215277774</v>
      </c>
      <c r="T779" s="16">
        <f t="shared" si="51"/>
        <v>41486.981215277774</v>
      </c>
      <c r="U779">
        <f>YEAR(Campaigns[[#This Row],[Date Created Conversion]])</f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8319</v>
      </c>
      <c r="R780" t="s">
        <v>8323</v>
      </c>
      <c r="S780" s="16">
        <f t="shared" si="50"/>
        <v>41729.702314814815</v>
      </c>
      <c r="T780" s="16">
        <f t="shared" si="51"/>
        <v>41759.702314814815</v>
      </c>
      <c r="U780">
        <f>YEAR(Campaigns[[#This Row],[Date Created Conversion]])</f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8319</v>
      </c>
      <c r="R781" t="s">
        <v>8323</v>
      </c>
      <c r="S781" s="16">
        <f t="shared" si="50"/>
        <v>40436.68408564815</v>
      </c>
      <c r="T781" s="16">
        <f t="shared" si="51"/>
        <v>40466.166666666664</v>
      </c>
      <c r="U781">
        <f>YEAR(Campaigns[[#This Row],[Date Created Conversion]])</f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8331</v>
      </c>
      <c r="R782" t="s">
        <v>8333</v>
      </c>
      <c r="S782" s="16">
        <f t="shared" si="50"/>
        <v>40636.673900462964</v>
      </c>
      <c r="T782" s="16">
        <f t="shared" si="51"/>
        <v>40666.673900462964</v>
      </c>
      <c r="U782">
        <f>YEAR(Campaigns[[#This Row],[Date Created Conversion]])</f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8331</v>
      </c>
      <c r="R783" t="s">
        <v>8333</v>
      </c>
      <c r="S783" s="16">
        <f t="shared" si="50"/>
        <v>41403.000856481485</v>
      </c>
      <c r="T783" s="16">
        <f t="shared" si="51"/>
        <v>41433.000856481485</v>
      </c>
      <c r="U783">
        <f>YEAR(Campaigns[[#This Row],[Date Created Conversion]])</f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8331</v>
      </c>
      <c r="R784" t="s">
        <v>8333</v>
      </c>
      <c r="S784" s="16">
        <f t="shared" si="50"/>
        <v>41116.758125</v>
      </c>
      <c r="T784" s="16">
        <f t="shared" si="51"/>
        <v>41146.758125</v>
      </c>
      <c r="U784">
        <f>YEAR(Campaigns[[#This Row],[Date Created Conversion]])</f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8331</v>
      </c>
      <c r="R785" t="s">
        <v>8333</v>
      </c>
      <c r="S785" s="16">
        <f t="shared" si="50"/>
        <v>40987.773715277777</v>
      </c>
      <c r="T785" s="16">
        <f t="shared" si="51"/>
        <v>41026.916666666664</v>
      </c>
      <c r="U785">
        <f>YEAR(Campaigns[[#This Row],[Date Created Conversion]])</f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8331</v>
      </c>
      <c r="R786" t="s">
        <v>8333</v>
      </c>
      <c r="S786" s="16">
        <f t="shared" si="50"/>
        <v>41675.149525462963</v>
      </c>
      <c r="T786" s="16">
        <f t="shared" si="51"/>
        <v>41715.107858796298</v>
      </c>
      <c r="U786">
        <f>YEAR(Campaigns[[#This Row],[Date Created Conversion]])</f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8331</v>
      </c>
      <c r="R787" t="s">
        <v>8333</v>
      </c>
      <c r="S787" s="16">
        <f t="shared" si="50"/>
        <v>41303.593923611108</v>
      </c>
      <c r="T787" s="16">
        <f t="shared" si="51"/>
        <v>41333.593923611108</v>
      </c>
      <c r="U787">
        <f>YEAR(Campaigns[[#This Row],[Date Created Conversion]])</f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8331</v>
      </c>
      <c r="R788" t="s">
        <v>8333</v>
      </c>
      <c r="S788" s="16">
        <f t="shared" si="50"/>
        <v>40983.055949074071</v>
      </c>
      <c r="T788" s="16">
        <f t="shared" si="51"/>
        <v>41040.657638888886</v>
      </c>
      <c r="U788">
        <f>YEAR(Campaigns[[#This Row],[Date Created Conversion]])</f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8331</v>
      </c>
      <c r="R789" t="s">
        <v>8333</v>
      </c>
      <c r="S789" s="16">
        <f t="shared" si="50"/>
        <v>41549.627615740741</v>
      </c>
      <c r="T789" s="16">
        <f t="shared" si="51"/>
        <v>41579.627615740741</v>
      </c>
      <c r="U789">
        <f>YEAR(Campaigns[[#This Row],[Date Created Conversion]])</f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8331</v>
      </c>
      <c r="R790" t="s">
        <v>8333</v>
      </c>
      <c r="S790" s="16">
        <f t="shared" si="50"/>
        <v>41059.006805555553</v>
      </c>
      <c r="T790" s="16">
        <f t="shared" si="51"/>
        <v>41097.165972222225</v>
      </c>
      <c r="U790">
        <f>YEAR(Campaigns[[#This Row],[Date Created Conversion]])</f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8331</v>
      </c>
      <c r="R791" t="s">
        <v>8333</v>
      </c>
      <c r="S791" s="16">
        <f t="shared" si="50"/>
        <v>41277.186111111114</v>
      </c>
      <c r="T791" s="16">
        <f t="shared" si="51"/>
        <v>41295.332638888889</v>
      </c>
      <c r="U791">
        <f>YEAR(Campaigns[[#This Row],[Date Created Conversion]])</f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8331</v>
      </c>
      <c r="R792" t="s">
        <v>8333</v>
      </c>
      <c r="S792" s="16">
        <f t="shared" si="50"/>
        <v>41276.047905092593</v>
      </c>
      <c r="T792" s="16">
        <f t="shared" si="51"/>
        <v>41306.047905092593</v>
      </c>
      <c r="U792">
        <f>YEAR(Campaigns[[#This Row],[Date Created Conversion]])</f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8331</v>
      </c>
      <c r="R793" t="s">
        <v>8333</v>
      </c>
      <c r="S793" s="16">
        <f t="shared" si="50"/>
        <v>41557.780624999999</v>
      </c>
      <c r="T793" s="16">
        <f t="shared" si="51"/>
        <v>41591.249305555553</v>
      </c>
      <c r="U793">
        <f>YEAR(Campaigns[[#This Row],[Date Created Conversion]])</f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8331</v>
      </c>
      <c r="R794" t="s">
        <v>8333</v>
      </c>
      <c r="S794" s="16">
        <f t="shared" si="50"/>
        <v>41555.873645833337</v>
      </c>
      <c r="T794" s="16">
        <f t="shared" si="51"/>
        <v>41585.915312500001</v>
      </c>
      <c r="U794">
        <f>YEAR(Campaigns[[#This Row],[Date Created Conversion]])</f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8331</v>
      </c>
      <c r="R795" t="s">
        <v>8333</v>
      </c>
      <c r="S795" s="16">
        <f t="shared" si="50"/>
        <v>41442.741249999999</v>
      </c>
      <c r="T795" s="16">
        <f t="shared" si="51"/>
        <v>41458.207638888889</v>
      </c>
      <c r="U795">
        <f>YEAR(Campaigns[[#This Row],[Date Created Conversion]])</f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8331</v>
      </c>
      <c r="R796" t="s">
        <v>8333</v>
      </c>
      <c r="S796" s="16">
        <f t="shared" si="50"/>
        <v>40736.115011574075</v>
      </c>
      <c r="T796" s="16">
        <f t="shared" si="51"/>
        <v>40791.712500000001</v>
      </c>
      <c r="U796">
        <f>YEAR(Campaigns[[#This Row],[Date Created Conversion]])</f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8331</v>
      </c>
      <c r="R797" t="s">
        <v>8333</v>
      </c>
      <c r="S797" s="16">
        <f t="shared" si="50"/>
        <v>40963.613032407404</v>
      </c>
      <c r="T797" s="16">
        <f t="shared" si="51"/>
        <v>41006.207638888889</v>
      </c>
      <c r="U797">
        <f>YEAR(Campaigns[[#This Row],[Date Created Conversion]])</f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8331</v>
      </c>
      <c r="R798" t="s">
        <v>8333</v>
      </c>
      <c r="S798" s="16">
        <f t="shared" si="50"/>
        <v>41502.882928240739</v>
      </c>
      <c r="T798" s="16">
        <f t="shared" si="51"/>
        <v>41532.881944444445</v>
      </c>
      <c r="U798">
        <f>YEAR(Campaigns[[#This Row],[Date Created Conversion]])</f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8331</v>
      </c>
      <c r="R799" t="s">
        <v>8333</v>
      </c>
      <c r="S799" s="16">
        <f t="shared" si="50"/>
        <v>40996.994074074071</v>
      </c>
      <c r="T799" s="16">
        <f t="shared" si="51"/>
        <v>41028.166666666664</v>
      </c>
      <c r="U799">
        <f>YEAR(Campaigns[[#This Row],[Date Created Conversion]])</f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8331</v>
      </c>
      <c r="R800" t="s">
        <v>8333</v>
      </c>
      <c r="S800" s="16">
        <f t="shared" si="50"/>
        <v>41882.590127314819</v>
      </c>
      <c r="T800" s="16">
        <f t="shared" si="51"/>
        <v>41912.590127314819</v>
      </c>
      <c r="U800">
        <f>YEAR(Campaigns[[#This Row],[Date Created Conversion]])</f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8331</v>
      </c>
      <c r="R801" t="s">
        <v>8333</v>
      </c>
      <c r="S801" s="16">
        <f t="shared" si="50"/>
        <v>40996.667199074072</v>
      </c>
      <c r="T801" s="16">
        <f t="shared" si="51"/>
        <v>41026.667199074072</v>
      </c>
      <c r="U801">
        <f>YEAR(Campaigns[[#This Row],[Date Created Conversion]])</f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8331</v>
      </c>
      <c r="R802" t="s">
        <v>8333</v>
      </c>
      <c r="S802" s="16">
        <f t="shared" si="50"/>
        <v>41863.433495370373</v>
      </c>
      <c r="T802" s="16">
        <f t="shared" si="51"/>
        <v>41893.433495370373</v>
      </c>
      <c r="U802">
        <f>YEAR(Campaigns[[#This Row],[Date Created Conversion]])</f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8331</v>
      </c>
      <c r="R803" t="s">
        <v>8333</v>
      </c>
      <c r="S803" s="16">
        <f t="shared" si="50"/>
        <v>40695.795370370368</v>
      </c>
      <c r="T803" s="16">
        <f t="shared" si="51"/>
        <v>40725.795370370368</v>
      </c>
      <c r="U803">
        <f>YEAR(Campaigns[[#This Row],[Date Created Conversion]])</f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8331</v>
      </c>
      <c r="R804" t="s">
        <v>8333</v>
      </c>
      <c r="S804" s="16">
        <f t="shared" si="50"/>
        <v>41123.022268518522</v>
      </c>
      <c r="T804" s="16">
        <f t="shared" si="51"/>
        <v>41169.170138888891</v>
      </c>
      <c r="U804">
        <f>YEAR(Campaigns[[#This Row],[Date Created Conversion]])</f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8331</v>
      </c>
      <c r="R805" t="s">
        <v>8333</v>
      </c>
      <c r="S805" s="16">
        <f t="shared" si="50"/>
        <v>40665.949976851851</v>
      </c>
      <c r="T805" s="16">
        <f t="shared" si="51"/>
        <v>40692.041666666664</v>
      </c>
      <c r="U805">
        <f>YEAR(Campaigns[[#This Row],[Date Created Conversion]])</f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8331</v>
      </c>
      <c r="R806" t="s">
        <v>8333</v>
      </c>
      <c r="S806" s="16">
        <f t="shared" si="50"/>
        <v>40730.105625000004</v>
      </c>
      <c r="T806" s="16">
        <f t="shared" si="51"/>
        <v>40747.165972222225</v>
      </c>
      <c r="U806">
        <f>YEAR(Campaigns[[#This Row],[Date Created Conversion]])</f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8331</v>
      </c>
      <c r="R807" t="s">
        <v>8333</v>
      </c>
      <c r="S807" s="16">
        <f t="shared" si="50"/>
        <v>40690.823055555556</v>
      </c>
      <c r="T807" s="16">
        <f t="shared" si="51"/>
        <v>40740.958333333336</v>
      </c>
      <c r="U807">
        <f>YEAR(Campaigns[[#This Row],[Date Created Conversion]])</f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8331</v>
      </c>
      <c r="R808" t="s">
        <v>8333</v>
      </c>
      <c r="S808" s="16">
        <f t="shared" si="50"/>
        <v>40763.691423611112</v>
      </c>
      <c r="T808" s="16">
        <f t="shared" si="51"/>
        <v>40793.691423611112</v>
      </c>
      <c r="U808">
        <f>YEAR(Campaigns[[#This Row],[Date Created Conversion]])</f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8331</v>
      </c>
      <c r="R809" t="s">
        <v>8333</v>
      </c>
      <c r="S809" s="16">
        <f t="shared" si="50"/>
        <v>42759.628599537042</v>
      </c>
      <c r="T809" s="16">
        <f t="shared" si="51"/>
        <v>42795.083333333328</v>
      </c>
      <c r="U809">
        <f>YEAR(Campaigns[[#This Row],[Date Created Conversion]])</f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8331</v>
      </c>
      <c r="R810" t="s">
        <v>8333</v>
      </c>
      <c r="S810" s="16">
        <f t="shared" si="50"/>
        <v>41962.100532407407</v>
      </c>
      <c r="T810" s="16">
        <f t="shared" si="51"/>
        <v>41995.207638888889</v>
      </c>
      <c r="U810">
        <f>YEAR(Campaigns[[#This Row],[Date Created Conversion]])</f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8331</v>
      </c>
      <c r="R811" t="s">
        <v>8333</v>
      </c>
      <c r="S811" s="16">
        <f t="shared" si="50"/>
        <v>41628.833680555559</v>
      </c>
      <c r="T811" s="16">
        <f t="shared" si="51"/>
        <v>41658.833680555559</v>
      </c>
      <c r="U811">
        <f>YEAR(Campaigns[[#This Row],[Date Created Conversion]])</f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8331</v>
      </c>
      <c r="R812" t="s">
        <v>8333</v>
      </c>
      <c r="S812" s="16">
        <f t="shared" si="50"/>
        <v>41123.056273148148</v>
      </c>
      <c r="T812" s="16">
        <f t="shared" si="51"/>
        <v>41153.056273148148</v>
      </c>
      <c r="U812">
        <f>YEAR(Campaigns[[#This Row],[Date Created Conversion]])</f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8331</v>
      </c>
      <c r="R813" t="s">
        <v>8333</v>
      </c>
      <c r="S813" s="16">
        <f t="shared" si="50"/>
        <v>41443.643541666665</v>
      </c>
      <c r="T813" s="16">
        <f t="shared" si="51"/>
        <v>41465.702777777777</v>
      </c>
      <c r="U813">
        <f>YEAR(Campaigns[[#This Row],[Date Created Conversion]])</f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8331</v>
      </c>
      <c r="R814" t="s">
        <v>8333</v>
      </c>
      <c r="S814" s="16">
        <f t="shared" si="50"/>
        <v>41282.017962962964</v>
      </c>
      <c r="T814" s="16">
        <f t="shared" si="51"/>
        <v>41334.581944444442</v>
      </c>
      <c r="U814">
        <f>YEAR(Campaigns[[#This Row],[Date Created Conversion]])</f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8331</v>
      </c>
      <c r="R815" t="s">
        <v>8333</v>
      </c>
      <c r="S815" s="16">
        <f t="shared" si="50"/>
        <v>41080.960243055553</v>
      </c>
      <c r="T815" s="16">
        <f t="shared" si="51"/>
        <v>41110.960243055553</v>
      </c>
      <c r="U815">
        <f>YEAR(Campaigns[[#This Row],[Date Created Conversion]])</f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8331</v>
      </c>
      <c r="R816" t="s">
        <v>8333</v>
      </c>
      <c r="S816" s="16">
        <f t="shared" si="50"/>
        <v>40679.743067129632</v>
      </c>
      <c r="T816" s="16">
        <f t="shared" si="51"/>
        <v>40694.75277777778</v>
      </c>
      <c r="U816">
        <f>YEAR(Campaigns[[#This Row],[Date Created Conversion]])</f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8331</v>
      </c>
      <c r="R817" t="s">
        <v>8333</v>
      </c>
      <c r="S817" s="16">
        <f t="shared" si="50"/>
        <v>41914.917858796296</v>
      </c>
      <c r="T817" s="16">
        <f t="shared" si="51"/>
        <v>41944.917858796296</v>
      </c>
      <c r="U817">
        <f>YEAR(Campaigns[[#This Row],[Date Created Conversion]])</f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8331</v>
      </c>
      <c r="R818" t="s">
        <v>8333</v>
      </c>
      <c r="S818" s="16">
        <f t="shared" si="50"/>
        <v>41341.870868055557</v>
      </c>
      <c r="T818" s="16">
        <f t="shared" si="51"/>
        <v>41373.270833333336</v>
      </c>
      <c r="U818">
        <f>YEAR(Campaigns[[#This Row],[Date Created Conversion]])</f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8331</v>
      </c>
      <c r="R819" t="s">
        <v>8333</v>
      </c>
      <c r="S819" s="16">
        <f t="shared" si="50"/>
        <v>40925.599664351852</v>
      </c>
      <c r="T819" s="16">
        <f t="shared" si="51"/>
        <v>40979.207638888889</v>
      </c>
      <c r="U819">
        <f>YEAR(Campaigns[[#This Row],[Date Created Conversion]])</f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8331</v>
      </c>
      <c r="R820" t="s">
        <v>8333</v>
      </c>
      <c r="S820" s="16">
        <f t="shared" si="50"/>
        <v>41120.882881944446</v>
      </c>
      <c r="T820" s="16">
        <f t="shared" si="51"/>
        <v>41128.709027777775</v>
      </c>
      <c r="U820">
        <f>YEAR(Campaigns[[#This Row],[Date Created Conversion]])</f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8331</v>
      </c>
      <c r="R821" t="s">
        <v>8333</v>
      </c>
      <c r="S821" s="16">
        <f t="shared" si="50"/>
        <v>41619.998310185183</v>
      </c>
      <c r="T821" s="16">
        <f t="shared" si="51"/>
        <v>41629.197222222225</v>
      </c>
      <c r="U821">
        <f>YEAR(Campaigns[[#This Row],[Date Created Conversion]])</f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8331</v>
      </c>
      <c r="R822" t="s">
        <v>8333</v>
      </c>
      <c r="S822" s="16">
        <f t="shared" si="50"/>
        <v>41768.841921296298</v>
      </c>
      <c r="T822" s="16">
        <f t="shared" si="51"/>
        <v>41799.208333333336</v>
      </c>
      <c r="U822">
        <f>YEAR(Campaigns[[#This Row],[Date Created Conversion]])</f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8331</v>
      </c>
      <c r="R823" t="s">
        <v>8333</v>
      </c>
      <c r="S823" s="16">
        <f t="shared" si="50"/>
        <v>42093.922048611115</v>
      </c>
      <c r="T823" s="16">
        <f t="shared" si="51"/>
        <v>42128.167361111111</v>
      </c>
      <c r="U823">
        <f>YEAR(Campaigns[[#This Row],[Date Created Conversion]])</f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8331</v>
      </c>
      <c r="R824" t="s">
        <v>8333</v>
      </c>
      <c r="S824" s="16">
        <f t="shared" si="50"/>
        <v>41157.947337962964</v>
      </c>
      <c r="T824" s="16">
        <f t="shared" si="51"/>
        <v>41187.947337962964</v>
      </c>
      <c r="U824">
        <f>YEAR(Campaigns[[#This Row],[Date Created Conversion]])</f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8331</v>
      </c>
      <c r="R825" t="s">
        <v>8333</v>
      </c>
      <c r="S825" s="16">
        <f t="shared" si="50"/>
        <v>42055.972824074073</v>
      </c>
      <c r="T825" s="16">
        <f t="shared" si="51"/>
        <v>42085.931157407409</v>
      </c>
      <c r="U825">
        <f>YEAR(Campaigns[[#This Row],[Date Created Conversion]])</f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8331</v>
      </c>
      <c r="R826" t="s">
        <v>8333</v>
      </c>
      <c r="S826" s="16">
        <f t="shared" si="50"/>
        <v>40250.242106481484</v>
      </c>
      <c r="T826" s="16">
        <f t="shared" si="51"/>
        <v>40286.290972222225</v>
      </c>
      <c r="U826">
        <f>YEAR(Campaigns[[#This Row],[Date Created Conversion]])</f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8331</v>
      </c>
      <c r="R827" t="s">
        <v>8333</v>
      </c>
      <c r="S827" s="16">
        <f t="shared" si="50"/>
        <v>41186.306527777779</v>
      </c>
      <c r="T827" s="16">
        <f t="shared" si="51"/>
        <v>41211.306527777779</v>
      </c>
      <c r="U827">
        <f>YEAR(Campaigns[[#This Row],[Date Created Conversion]])</f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8331</v>
      </c>
      <c r="R828" t="s">
        <v>8333</v>
      </c>
      <c r="S828" s="16">
        <f t="shared" si="50"/>
        <v>40973.038541666669</v>
      </c>
      <c r="T828" s="16">
        <f t="shared" si="51"/>
        <v>40993.996874999997</v>
      </c>
      <c r="U828">
        <f>YEAR(Campaigns[[#This Row],[Date Created Conversion]])</f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8331</v>
      </c>
      <c r="R829" t="s">
        <v>8333</v>
      </c>
      <c r="S829" s="16">
        <f t="shared" si="50"/>
        <v>40927.473460648151</v>
      </c>
      <c r="T829" s="16">
        <f t="shared" si="51"/>
        <v>40953.825694444444</v>
      </c>
      <c r="U829">
        <f>YEAR(Campaigns[[#This Row],[Date Created Conversion]])</f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8331</v>
      </c>
      <c r="R830" t="s">
        <v>8333</v>
      </c>
      <c r="S830" s="16">
        <f t="shared" si="50"/>
        <v>41073.050717592596</v>
      </c>
      <c r="T830" s="16">
        <f t="shared" si="51"/>
        <v>41085.683333333334</v>
      </c>
      <c r="U830">
        <f>YEAR(Campaigns[[#This Row],[Date Created Conversion]])</f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8331</v>
      </c>
      <c r="R831" t="s">
        <v>8333</v>
      </c>
      <c r="S831" s="16">
        <f t="shared" si="50"/>
        <v>42504.801388888889</v>
      </c>
      <c r="T831" s="16">
        <f t="shared" si="51"/>
        <v>42564.801388888889</v>
      </c>
      <c r="U831">
        <f>YEAR(Campaigns[[#This Row],[Date Created Conversion]])</f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8331</v>
      </c>
      <c r="R832" t="s">
        <v>8333</v>
      </c>
      <c r="S832" s="16">
        <f t="shared" si="50"/>
        <v>41325.525752314818</v>
      </c>
      <c r="T832" s="16">
        <f t="shared" si="51"/>
        <v>41355.484085648146</v>
      </c>
      <c r="U832">
        <f>YEAR(Campaigns[[#This Row],[Date Created Conversion]])</f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8331</v>
      </c>
      <c r="R833" t="s">
        <v>8333</v>
      </c>
      <c r="S833" s="16">
        <f t="shared" si="50"/>
        <v>40996.646921296298</v>
      </c>
      <c r="T833" s="16">
        <f t="shared" si="51"/>
        <v>41026.646921296298</v>
      </c>
      <c r="U833">
        <f>YEAR(Campaigns[[#This Row],[Date Created Conversion]])</f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 2),0)</f>
        <v>97.99</v>
      </c>
      <c r="Q834" s="10" t="s">
        <v>8331</v>
      </c>
      <c r="R834" t="s">
        <v>8333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  <c r="U834">
        <f>YEAR(Campaigns[[#This Row],[Date Created Conversion]])</f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8331</v>
      </c>
      <c r="R835" t="s">
        <v>8333</v>
      </c>
      <c r="S835" s="16">
        <f t="shared" si="54"/>
        <v>41718.878182870372</v>
      </c>
      <c r="T835" s="16">
        <f t="shared" si="55"/>
        <v>41748.878182870372</v>
      </c>
      <c r="U835">
        <f>YEAR(Campaigns[[#This Row],[Date Created Conversion]])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8331</v>
      </c>
      <c r="R836" t="s">
        <v>8333</v>
      </c>
      <c r="S836" s="16">
        <f t="shared" si="54"/>
        <v>41422.822824074072</v>
      </c>
      <c r="T836" s="16">
        <f t="shared" si="55"/>
        <v>41456.165972222225</v>
      </c>
      <c r="U836">
        <f>YEAR(Campaigns[[#This Row],[Date Created Conversion]])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8331</v>
      </c>
      <c r="R837" t="s">
        <v>8333</v>
      </c>
      <c r="S837" s="16">
        <f t="shared" si="54"/>
        <v>41005.45784722222</v>
      </c>
      <c r="T837" s="16">
        <f t="shared" si="55"/>
        <v>41048.125</v>
      </c>
      <c r="U837">
        <f>YEAR(Campaigns[[#This Row],[Date Created Conversion]])</f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8331</v>
      </c>
      <c r="R838" t="s">
        <v>8333</v>
      </c>
      <c r="S838" s="16">
        <f t="shared" si="54"/>
        <v>41524.056921296295</v>
      </c>
      <c r="T838" s="16">
        <f t="shared" si="55"/>
        <v>41554.056921296295</v>
      </c>
      <c r="U838">
        <f>YEAR(Campaigns[[#This Row],[Date Created Conversion]])</f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8331</v>
      </c>
      <c r="R839" t="s">
        <v>8333</v>
      </c>
      <c r="S839" s="16">
        <f t="shared" si="54"/>
        <v>41730.998402777775</v>
      </c>
      <c r="T839" s="16">
        <f t="shared" si="55"/>
        <v>41760.998402777775</v>
      </c>
      <c r="U839">
        <f>YEAR(Campaigns[[#This Row],[Date Created Conversion]])</f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8331</v>
      </c>
      <c r="R840" t="s">
        <v>8333</v>
      </c>
      <c r="S840" s="16">
        <f t="shared" si="54"/>
        <v>40895.897974537038</v>
      </c>
      <c r="T840" s="16">
        <f t="shared" si="55"/>
        <v>40925.897974537038</v>
      </c>
      <c r="U840">
        <f>YEAR(Campaigns[[#This Row],[Date Created Conversion]])</f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8331</v>
      </c>
      <c r="R841" t="s">
        <v>8333</v>
      </c>
      <c r="S841" s="16">
        <f t="shared" si="54"/>
        <v>41144.763379629629</v>
      </c>
      <c r="T841" s="16">
        <f t="shared" si="55"/>
        <v>41174.763379629629</v>
      </c>
      <c r="U841">
        <f>YEAR(Campaigns[[#This Row],[Date Created Conversion]])</f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8331</v>
      </c>
      <c r="R842" t="s">
        <v>8335</v>
      </c>
      <c r="S842" s="16">
        <f t="shared" si="54"/>
        <v>42607.226701388892</v>
      </c>
      <c r="T842" s="16">
        <f t="shared" si="55"/>
        <v>42637.226701388892</v>
      </c>
      <c r="U842">
        <f>YEAR(Campaigns[[#This Row],[Date Created Conversion]])</f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8331</v>
      </c>
      <c r="R843" t="s">
        <v>8335</v>
      </c>
      <c r="S843" s="16">
        <f t="shared" si="54"/>
        <v>41923.838692129626</v>
      </c>
      <c r="T843" s="16">
        <f t="shared" si="55"/>
        <v>41953.88035879629</v>
      </c>
      <c r="U843">
        <f>YEAR(Campaigns[[#This Row],[Date Created Conversion]])</f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8331</v>
      </c>
      <c r="R844" t="s">
        <v>8335</v>
      </c>
      <c r="S844" s="16">
        <f t="shared" si="54"/>
        <v>41526.592395833337</v>
      </c>
      <c r="T844" s="16">
        <f t="shared" si="55"/>
        <v>41561.165972222225</v>
      </c>
      <c r="U844">
        <f>YEAR(Campaigns[[#This Row],[Date Created Conversion]])</f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8331</v>
      </c>
      <c r="R845" t="s">
        <v>8335</v>
      </c>
      <c r="S845" s="16">
        <f t="shared" si="54"/>
        <v>42695.257870370369</v>
      </c>
      <c r="T845" s="16">
        <f t="shared" si="55"/>
        <v>42712.333333333328</v>
      </c>
      <c r="U845">
        <f>YEAR(Campaigns[[#This Row],[Date Created Conversion]])</f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8331</v>
      </c>
      <c r="R846" t="s">
        <v>8335</v>
      </c>
      <c r="S846" s="16">
        <f t="shared" si="54"/>
        <v>41905.684629629628</v>
      </c>
      <c r="T846" s="16">
        <f t="shared" si="55"/>
        <v>41944.207638888889</v>
      </c>
      <c r="U846">
        <f>YEAR(Campaigns[[#This Row],[Date Created Conversion]])</f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8331</v>
      </c>
      <c r="R847" t="s">
        <v>8335</v>
      </c>
      <c r="S847" s="16">
        <f t="shared" si="54"/>
        <v>42578.205972222218</v>
      </c>
      <c r="T847" s="16">
        <f t="shared" si="55"/>
        <v>42618.165972222225</v>
      </c>
      <c r="U847">
        <f>YEAR(Campaigns[[#This Row],[Date Created Conversion]])</f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8331</v>
      </c>
      <c r="R848" t="s">
        <v>8335</v>
      </c>
      <c r="S848" s="16">
        <f t="shared" si="54"/>
        <v>41694.391840277778</v>
      </c>
      <c r="T848" s="16">
        <f t="shared" si="55"/>
        <v>41708.583333333336</v>
      </c>
      <c r="U848">
        <f>YEAR(Campaigns[[#This Row],[Date Created Conversion]])</f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8331</v>
      </c>
      <c r="R849" t="s">
        <v>8335</v>
      </c>
      <c r="S849" s="16">
        <f t="shared" si="54"/>
        <v>42165.79833333334</v>
      </c>
      <c r="T849" s="16">
        <f t="shared" si="55"/>
        <v>42195.79833333334</v>
      </c>
      <c r="U849">
        <f>YEAR(Campaigns[[#This Row],[Date Created Conversion]])</f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8331</v>
      </c>
      <c r="R850" t="s">
        <v>8335</v>
      </c>
      <c r="S850" s="16">
        <f t="shared" si="54"/>
        <v>42078.792048611111</v>
      </c>
      <c r="T850" s="16">
        <f t="shared" si="55"/>
        <v>42108.792048611111</v>
      </c>
      <c r="U850">
        <f>YEAR(Campaigns[[#This Row],[Date Created Conversion]])</f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8331</v>
      </c>
      <c r="R851" t="s">
        <v>8335</v>
      </c>
      <c r="S851" s="16">
        <f t="shared" si="54"/>
        <v>42051.148888888885</v>
      </c>
      <c r="T851" s="16">
        <f t="shared" si="55"/>
        <v>42079.107222222221</v>
      </c>
      <c r="U851">
        <f>YEAR(Campaigns[[#This Row],[Date Created Conversion]])</f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8331</v>
      </c>
      <c r="R852" t="s">
        <v>8335</v>
      </c>
      <c r="S852" s="16">
        <f t="shared" si="54"/>
        <v>42452.827743055561</v>
      </c>
      <c r="T852" s="16">
        <f t="shared" si="55"/>
        <v>42485.207638888889</v>
      </c>
      <c r="U852">
        <f>YEAR(Campaigns[[#This Row],[Date Created Conversion]])</f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8331</v>
      </c>
      <c r="R853" t="s">
        <v>8335</v>
      </c>
      <c r="S853" s="16">
        <f t="shared" si="54"/>
        <v>42522.880243055552</v>
      </c>
      <c r="T853" s="16">
        <f t="shared" si="55"/>
        <v>42582.822916666672</v>
      </c>
      <c r="U853">
        <f>YEAR(Campaigns[[#This Row],[Date Created Conversion]])</f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8331</v>
      </c>
      <c r="R854" t="s">
        <v>8335</v>
      </c>
      <c r="S854" s="16">
        <f t="shared" si="54"/>
        <v>42656.805497685185</v>
      </c>
      <c r="T854" s="16">
        <f t="shared" si="55"/>
        <v>42667.875</v>
      </c>
      <c r="U854">
        <f>YEAR(Campaigns[[#This Row],[Date Created Conversion]])</f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8331</v>
      </c>
      <c r="R855" t="s">
        <v>8335</v>
      </c>
      <c r="S855" s="16">
        <f t="shared" si="54"/>
        <v>42021.832280092596</v>
      </c>
      <c r="T855" s="16">
        <f t="shared" si="55"/>
        <v>42051.832280092596</v>
      </c>
      <c r="U855">
        <f>YEAR(Campaigns[[#This Row],[Date Created Conversion]])</f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8331</v>
      </c>
      <c r="R856" t="s">
        <v>8335</v>
      </c>
      <c r="S856" s="16">
        <f t="shared" si="54"/>
        <v>42702.212337962963</v>
      </c>
      <c r="T856" s="16">
        <f t="shared" si="55"/>
        <v>42732.212337962963</v>
      </c>
      <c r="U856">
        <f>YEAR(Campaigns[[#This Row],[Date Created Conversion]])</f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8331</v>
      </c>
      <c r="R857" t="s">
        <v>8335</v>
      </c>
      <c r="S857" s="16">
        <f t="shared" si="54"/>
        <v>42545.125196759262</v>
      </c>
      <c r="T857" s="16">
        <f t="shared" si="55"/>
        <v>42575.125196759262</v>
      </c>
      <c r="U857">
        <f>YEAR(Campaigns[[#This Row],[Date Created Conversion]])</f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8331</v>
      </c>
      <c r="R858" t="s">
        <v>8335</v>
      </c>
      <c r="S858" s="16">
        <f t="shared" si="54"/>
        <v>42609.311990740738</v>
      </c>
      <c r="T858" s="16">
        <f t="shared" si="55"/>
        <v>42668.791666666672</v>
      </c>
      <c r="U858">
        <f>YEAR(Campaigns[[#This Row],[Date Created Conversion]])</f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8331</v>
      </c>
      <c r="R859" t="s">
        <v>8335</v>
      </c>
      <c r="S859" s="16">
        <f t="shared" si="54"/>
        <v>42291.581377314811</v>
      </c>
      <c r="T859" s="16">
        <f t="shared" si="55"/>
        <v>42333.623043981483</v>
      </c>
      <c r="U859">
        <f>YEAR(Campaigns[[#This Row],[Date Created Conversion]])</f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8331</v>
      </c>
      <c r="R860" t="s">
        <v>8335</v>
      </c>
      <c r="S860" s="16">
        <f t="shared" si="54"/>
        <v>42079.745578703703</v>
      </c>
      <c r="T860" s="16">
        <f t="shared" si="55"/>
        <v>42109.957638888889</v>
      </c>
      <c r="U860">
        <f>YEAR(Campaigns[[#This Row],[Date Created Conversion]])</f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8331</v>
      </c>
      <c r="R861" t="s">
        <v>8335</v>
      </c>
      <c r="S861" s="16">
        <f t="shared" si="54"/>
        <v>42128.820231481484</v>
      </c>
      <c r="T861" s="16">
        <f t="shared" si="55"/>
        <v>42159</v>
      </c>
      <c r="U861">
        <f>YEAR(Campaigns[[#This Row],[Date Created Conversion]])</f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8331</v>
      </c>
      <c r="R862" t="s">
        <v>8336</v>
      </c>
      <c r="S862" s="16">
        <f t="shared" si="54"/>
        <v>41570.482789351852</v>
      </c>
      <c r="T862" s="16">
        <f t="shared" si="55"/>
        <v>41600.524456018517</v>
      </c>
      <c r="U862">
        <f>YEAR(Campaigns[[#This Row],[Date Created Conversion]])</f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8331</v>
      </c>
      <c r="R863" t="s">
        <v>8336</v>
      </c>
      <c r="S863" s="16">
        <f t="shared" si="54"/>
        <v>42599.965324074074</v>
      </c>
      <c r="T863" s="16">
        <f t="shared" si="55"/>
        <v>42629.965324074074</v>
      </c>
      <c r="U863">
        <f>YEAR(Campaigns[[#This Row],[Date Created Conversion]])</f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8331</v>
      </c>
      <c r="R864" t="s">
        <v>8336</v>
      </c>
      <c r="S864" s="16">
        <f t="shared" si="54"/>
        <v>41559.5549537037</v>
      </c>
      <c r="T864" s="16">
        <f t="shared" si="55"/>
        <v>41589.596620370372</v>
      </c>
      <c r="U864">
        <f>YEAR(Campaigns[[#This Row],[Date Created Conversion]])</f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8331</v>
      </c>
      <c r="R865" t="s">
        <v>8336</v>
      </c>
      <c r="S865" s="16">
        <f t="shared" si="54"/>
        <v>40921.117662037039</v>
      </c>
      <c r="T865" s="16">
        <f t="shared" si="55"/>
        <v>40951.117662037039</v>
      </c>
      <c r="U865">
        <f>YEAR(Campaigns[[#This Row],[Date Created Conversion]])</f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8331</v>
      </c>
      <c r="R866" t="s">
        <v>8336</v>
      </c>
      <c r="S866" s="16">
        <f t="shared" si="54"/>
        <v>41541.106921296298</v>
      </c>
      <c r="T866" s="16">
        <f t="shared" si="55"/>
        <v>41563.415972222225</v>
      </c>
      <c r="U866">
        <f>YEAR(Campaigns[[#This Row],[Date Created Conversion]])</f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8331</v>
      </c>
      <c r="R867" t="s">
        <v>8336</v>
      </c>
      <c r="S867" s="16">
        <f t="shared" si="54"/>
        <v>41230.77311342593</v>
      </c>
      <c r="T867" s="16">
        <f t="shared" si="55"/>
        <v>41290.77311342593</v>
      </c>
      <c r="U867">
        <f>YEAR(Campaigns[[#This Row],[Date Created Conversion]])</f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8331</v>
      </c>
      <c r="R868" t="s">
        <v>8336</v>
      </c>
      <c r="S868" s="16">
        <f t="shared" si="54"/>
        <v>42025.637939814813</v>
      </c>
      <c r="T868" s="16">
        <f t="shared" si="55"/>
        <v>42063.631944444445</v>
      </c>
      <c r="U868">
        <f>YEAR(Campaigns[[#This Row],[Date Created Conversion]])</f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8331</v>
      </c>
      <c r="R869" t="s">
        <v>8336</v>
      </c>
      <c r="S869" s="16">
        <f t="shared" si="54"/>
        <v>40088.105393518519</v>
      </c>
      <c r="T869" s="16">
        <f t="shared" si="55"/>
        <v>40148.207638888889</v>
      </c>
      <c r="U869">
        <f>YEAR(Campaigns[[#This Row],[Date Created Conversion]])</f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8331</v>
      </c>
      <c r="R870" t="s">
        <v>8336</v>
      </c>
      <c r="S870" s="16">
        <f t="shared" si="54"/>
        <v>41616.027754629627</v>
      </c>
      <c r="T870" s="16">
        <f t="shared" si="55"/>
        <v>41646.027754629627</v>
      </c>
      <c r="U870">
        <f>YEAR(Campaigns[[#This Row],[Date Created Conversion]])</f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8331</v>
      </c>
      <c r="R871" t="s">
        <v>8336</v>
      </c>
      <c r="S871" s="16">
        <f t="shared" si="54"/>
        <v>41342.845567129632</v>
      </c>
      <c r="T871" s="16">
        <f t="shared" si="55"/>
        <v>41372.803900462961</v>
      </c>
      <c r="U871">
        <f>YEAR(Campaigns[[#This Row],[Date Created Conversion]])</f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8331</v>
      </c>
      <c r="R872" t="s">
        <v>8336</v>
      </c>
      <c r="S872" s="16">
        <f t="shared" si="54"/>
        <v>41488.022256944445</v>
      </c>
      <c r="T872" s="16">
        <f t="shared" si="55"/>
        <v>41518.022256944445</v>
      </c>
      <c r="U872">
        <f>YEAR(Campaigns[[#This Row],[Date Created Conversion]])</f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8331</v>
      </c>
      <c r="R873" t="s">
        <v>8336</v>
      </c>
      <c r="S873" s="16">
        <f t="shared" si="54"/>
        <v>41577.561284722222</v>
      </c>
      <c r="T873" s="16">
        <f t="shared" si="55"/>
        <v>41607.602951388886</v>
      </c>
      <c r="U873">
        <f>YEAR(Campaigns[[#This Row],[Date Created Conversion]])</f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8331</v>
      </c>
      <c r="R874" t="s">
        <v>8336</v>
      </c>
      <c r="S874" s="16">
        <f t="shared" si="54"/>
        <v>40567.825543981482</v>
      </c>
      <c r="T874" s="16">
        <f t="shared" si="55"/>
        <v>40612.825543981482</v>
      </c>
      <c r="U874">
        <f>YEAR(Campaigns[[#This Row],[Date Created Conversion]])</f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8331</v>
      </c>
      <c r="R875" t="s">
        <v>8336</v>
      </c>
      <c r="S875" s="16">
        <f t="shared" si="54"/>
        <v>41184.167129629634</v>
      </c>
      <c r="T875" s="16">
        <f t="shared" si="55"/>
        <v>41224.208796296298</v>
      </c>
      <c r="U875">
        <f>YEAR(Campaigns[[#This Row],[Date Created Conversion]])</f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8331</v>
      </c>
      <c r="R876" t="s">
        <v>8336</v>
      </c>
      <c r="S876" s="16">
        <f t="shared" si="54"/>
        <v>41368.583726851852</v>
      </c>
      <c r="T876" s="16">
        <f t="shared" si="55"/>
        <v>41398.583726851852</v>
      </c>
      <c r="U876">
        <f>YEAR(Campaigns[[#This Row],[Date Created Conversion]])</f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8331</v>
      </c>
      <c r="R877" t="s">
        <v>8336</v>
      </c>
      <c r="S877" s="16">
        <f t="shared" si="54"/>
        <v>42248.723738425921</v>
      </c>
      <c r="T877" s="16">
        <f t="shared" si="55"/>
        <v>42268.723738425921</v>
      </c>
      <c r="U877">
        <f>YEAR(Campaigns[[#This Row],[Date Created Conversion]])</f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8331</v>
      </c>
      <c r="R878" t="s">
        <v>8336</v>
      </c>
      <c r="S878" s="16">
        <f t="shared" si="54"/>
        <v>41276.496840277774</v>
      </c>
      <c r="T878" s="16">
        <f t="shared" si="55"/>
        <v>41309.496840277774</v>
      </c>
      <c r="U878">
        <f>YEAR(Campaigns[[#This Row],[Date Created Conversion]])</f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8331</v>
      </c>
      <c r="R879" t="s">
        <v>8336</v>
      </c>
      <c r="S879" s="16">
        <f t="shared" si="54"/>
        <v>41597.788888888892</v>
      </c>
      <c r="T879" s="16">
        <f t="shared" si="55"/>
        <v>41627.788888888892</v>
      </c>
      <c r="U879">
        <f>YEAR(Campaigns[[#This Row],[Date Created Conversion]])</f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8331</v>
      </c>
      <c r="R880" t="s">
        <v>8336</v>
      </c>
      <c r="S880" s="16">
        <f t="shared" si="54"/>
        <v>40505.232916666668</v>
      </c>
      <c r="T880" s="16">
        <f t="shared" si="55"/>
        <v>40535.232916666668</v>
      </c>
      <c r="U880">
        <f>YEAR(Campaigns[[#This Row],[Date Created Conversion]])</f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8331</v>
      </c>
      <c r="R881" t="s">
        <v>8336</v>
      </c>
      <c r="S881" s="16">
        <f t="shared" si="54"/>
        <v>41037.829918981479</v>
      </c>
      <c r="T881" s="16">
        <f t="shared" si="55"/>
        <v>41058.829918981479</v>
      </c>
      <c r="U881">
        <f>YEAR(Campaigns[[#This Row],[Date Created Conversion]])</f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8331</v>
      </c>
      <c r="R882" t="s">
        <v>8337</v>
      </c>
      <c r="S882" s="16">
        <f t="shared" si="54"/>
        <v>41179.32104166667</v>
      </c>
      <c r="T882" s="16">
        <f t="shared" si="55"/>
        <v>41212.32104166667</v>
      </c>
      <c r="U882">
        <f>YEAR(Campaigns[[#This Row],[Date Created Conversion]])</f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8331</v>
      </c>
      <c r="R883" t="s">
        <v>8337</v>
      </c>
      <c r="S883" s="16">
        <f t="shared" si="54"/>
        <v>40877.25099537037</v>
      </c>
      <c r="T883" s="16">
        <f t="shared" si="55"/>
        <v>40922.25099537037</v>
      </c>
      <c r="U883">
        <f>YEAR(Campaigns[[#This Row],[Date Created Conversion]])</f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8331</v>
      </c>
      <c r="R884" t="s">
        <v>8337</v>
      </c>
      <c r="S884" s="16">
        <f t="shared" si="54"/>
        <v>40759.860532407409</v>
      </c>
      <c r="T884" s="16">
        <f t="shared" si="55"/>
        <v>40792.860532407409</v>
      </c>
      <c r="U884">
        <f>YEAR(Campaigns[[#This Row],[Date Created Conversion]])</f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8331</v>
      </c>
      <c r="R885" t="s">
        <v>8337</v>
      </c>
      <c r="S885" s="16">
        <f t="shared" si="54"/>
        <v>42371.935590277775</v>
      </c>
      <c r="T885" s="16">
        <f t="shared" si="55"/>
        <v>42431.935590277775</v>
      </c>
      <c r="U885">
        <f>YEAR(Campaigns[[#This Row],[Date Created Conversion]])</f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8331</v>
      </c>
      <c r="R886" t="s">
        <v>8337</v>
      </c>
      <c r="S886" s="16">
        <f t="shared" si="54"/>
        <v>40981.802615740737</v>
      </c>
      <c r="T886" s="16">
        <f t="shared" si="55"/>
        <v>41041.104861111111</v>
      </c>
      <c r="U886">
        <f>YEAR(Campaigns[[#This Row],[Date Created Conversion]])</f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8331</v>
      </c>
      <c r="R887" t="s">
        <v>8337</v>
      </c>
      <c r="S887" s="16">
        <f t="shared" si="54"/>
        <v>42713.941099537042</v>
      </c>
      <c r="T887" s="16">
        <f t="shared" si="55"/>
        <v>42734.941099537042</v>
      </c>
      <c r="U887">
        <f>YEAR(Campaigns[[#This Row],[Date Created Conversion]])</f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8331</v>
      </c>
      <c r="R888" t="s">
        <v>8337</v>
      </c>
      <c r="S888" s="16">
        <f t="shared" si="54"/>
        <v>42603.870520833334</v>
      </c>
      <c r="T888" s="16">
        <f t="shared" si="55"/>
        <v>42628.870520833334</v>
      </c>
      <c r="U888">
        <f>YEAR(Campaigns[[#This Row],[Date Created Conversion]])</f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8331</v>
      </c>
      <c r="R889" t="s">
        <v>8337</v>
      </c>
      <c r="S889" s="16">
        <f t="shared" si="54"/>
        <v>41026.958969907406</v>
      </c>
      <c r="T889" s="16">
        <f t="shared" si="55"/>
        <v>41056.958969907406</v>
      </c>
      <c r="U889">
        <f>YEAR(Campaigns[[#This Row],[Date Created Conversion]])</f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8331</v>
      </c>
      <c r="R890" t="s">
        <v>8337</v>
      </c>
      <c r="S890" s="16">
        <f t="shared" si="54"/>
        <v>40751.753298611111</v>
      </c>
      <c r="T890" s="16">
        <f t="shared" si="55"/>
        <v>40787.25</v>
      </c>
      <c r="U890">
        <f>YEAR(Campaigns[[#This Row],[Date Created Conversion]])</f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8331</v>
      </c>
      <c r="R891" t="s">
        <v>8337</v>
      </c>
      <c r="S891" s="16">
        <f t="shared" si="54"/>
        <v>41887.784062500003</v>
      </c>
      <c r="T891" s="16">
        <f t="shared" si="55"/>
        <v>41917.784062500003</v>
      </c>
      <c r="U891">
        <f>YEAR(Campaigns[[#This Row],[Date Created Conversion]])</f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8331</v>
      </c>
      <c r="R892" t="s">
        <v>8337</v>
      </c>
      <c r="S892" s="16">
        <f t="shared" si="54"/>
        <v>41569.698831018519</v>
      </c>
      <c r="T892" s="16">
        <f t="shared" si="55"/>
        <v>41599.740497685183</v>
      </c>
      <c r="U892">
        <f>YEAR(Campaigns[[#This Row],[Date Created Conversion]])</f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8331</v>
      </c>
      <c r="R893" t="s">
        <v>8337</v>
      </c>
      <c r="S893" s="16">
        <f t="shared" si="54"/>
        <v>41842.031597222223</v>
      </c>
      <c r="T893" s="16">
        <f t="shared" si="55"/>
        <v>41872.031597222223</v>
      </c>
      <c r="U893">
        <f>YEAR(Campaigns[[#This Row],[Date Created Conversion]])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8331</v>
      </c>
      <c r="R894" t="s">
        <v>8337</v>
      </c>
      <c r="S894" s="16">
        <f t="shared" si="54"/>
        <v>40304.20003472222</v>
      </c>
      <c r="T894" s="16">
        <f t="shared" si="55"/>
        <v>40391.166666666664</v>
      </c>
      <c r="U894">
        <f>YEAR(Campaigns[[#This Row],[Date Created Conversion]])</f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8331</v>
      </c>
      <c r="R895" t="s">
        <v>8337</v>
      </c>
      <c r="S895" s="16">
        <f t="shared" si="54"/>
        <v>42065.897719907407</v>
      </c>
      <c r="T895" s="16">
        <f t="shared" si="55"/>
        <v>42095.856053240743</v>
      </c>
      <c r="U895">
        <f>YEAR(Campaigns[[#This Row],[Date Created Conversion]])</f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8331</v>
      </c>
      <c r="R896" t="s">
        <v>8337</v>
      </c>
      <c r="S896" s="16">
        <f t="shared" si="54"/>
        <v>42496.981597222228</v>
      </c>
      <c r="T896" s="16">
        <f t="shared" si="55"/>
        <v>42526.981597222228</v>
      </c>
      <c r="U896">
        <f>YEAR(Campaigns[[#This Row],[Date Created Conversion]])</f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8331</v>
      </c>
      <c r="R897" t="s">
        <v>8337</v>
      </c>
      <c r="S897" s="16">
        <f t="shared" si="54"/>
        <v>40431.127650462964</v>
      </c>
      <c r="T897" s="16">
        <f t="shared" si="55"/>
        <v>40476.127650462964</v>
      </c>
      <c r="U897">
        <f>YEAR(Campaigns[[#This Row],[Date Created Conversion]])</f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 2),0)</f>
        <v>44.44</v>
      </c>
      <c r="Q898" s="10" t="s">
        <v>8331</v>
      </c>
      <c r="R898" t="s">
        <v>8337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  <c r="U898">
        <f>YEAR(Campaigns[[#This Row],[Date Created Conversion]])</f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8331</v>
      </c>
      <c r="R899" t="s">
        <v>8337</v>
      </c>
      <c r="S899" s="16">
        <f t="shared" si="58"/>
        <v>41211.688750000001</v>
      </c>
      <c r="T899" s="16">
        <f t="shared" si="59"/>
        <v>41241.730416666665</v>
      </c>
      <c r="U899">
        <f>YEAR(Campaigns[[#This Row],[Date Created Conversion]])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8331</v>
      </c>
      <c r="R900" t="s">
        <v>8337</v>
      </c>
      <c r="S900" s="16">
        <f t="shared" si="58"/>
        <v>40878.758217592593</v>
      </c>
      <c r="T900" s="16">
        <f t="shared" si="59"/>
        <v>40923.758217592593</v>
      </c>
      <c r="U900">
        <f>YEAR(Campaigns[[#This Row],[Date Created Conversion]])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8331</v>
      </c>
      <c r="R901" t="s">
        <v>8337</v>
      </c>
      <c r="S901" s="16">
        <f t="shared" si="58"/>
        <v>40646.099097222221</v>
      </c>
      <c r="T901" s="16">
        <f t="shared" si="59"/>
        <v>40691.099097222221</v>
      </c>
      <c r="U901">
        <f>YEAR(Campaigns[[#This Row],[Date Created Conversion]])</f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8331</v>
      </c>
      <c r="R902" t="s">
        <v>8336</v>
      </c>
      <c r="S902" s="16">
        <f t="shared" si="58"/>
        <v>42429.84956018519</v>
      </c>
      <c r="T902" s="16">
        <f t="shared" si="59"/>
        <v>42459.807893518519</v>
      </c>
      <c r="U902">
        <f>YEAR(Campaigns[[#This Row],[Date Created Conversion]])</f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8331</v>
      </c>
      <c r="R903" t="s">
        <v>8336</v>
      </c>
      <c r="S903" s="16">
        <f t="shared" si="58"/>
        <v>40291.81150462963</v>
      </c>
      <c r="T903" s="16">
        <f t="shared" si="59"/>
        <v>40337.799305555556</v>
      </c>
      <c r="U903">
        <f>YEAR(Campaigns[[#This Row],[Date Created Conversion]])</f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8331</v>
      </c>
      <c r="R904" t="s">
        <v>8336</v>
      </c>
      <c r="S904" s="16">
        <f t="shared" si="58"/>
        <v>41829.965532407405</v>
      </c>
      <c r="T904" s="16">
        <f t="shared" si="59"/>
        <v>41881.645833333336</v>
      </c>
      <c r="U904">
        <f>YEAR(Campaigns[[#This Row],[Date Created Conversion]])</f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8331</v>
      </c>
      <c r="R905" t="s">
        <v>8336</v>
      </c>
      <c r="S905" s="16">
        <f t="shared" si="58"/>
        <v>41149.796064814815</v>
      </c>
      <c r="T905" s="16">
        <f t="shared" si="59"/>
        <v>41175.100694444445</v>
      </c>
      <c r="U905">
        <f>YEAR(Campaigns[[#This Row],[Date Created Conversion]])</f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8331</v>
      </c>
      <c r="R906" t="s">
        <v>8336</v>
      </c>
      <c r="S906" s="16">
        <f t="shared" si="58"/>
        <v>42342.080289351856</v>
      </c>
      <c r="T906" s="16">
        <f t="shared" si="59"/>
        <v>42372.080289351856</v>
      </c>
      <c r="U906">
        <f>YEAR(Campaigns[[#This Row],[Date Created Conversion]])</f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8331</v>
      </c>
      <c r="R907" t="s">
        <v>8336</v>
      </c>
      <c r="S907" s="16">
        <f t="shared" si="58"/>
        <v>40507.239884259259</v>
      </c>
      <c r="T907" s="16">
        <f t="shared" si="59"/>
        <v>40567.239884259259</v>
      </c>
      <c r="U907">
        <f>YEAR(Campaigns[[#This Row],[Date Created Conversion]])</f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8331</v>
      </c>
      <c r="R908" t="s">
        <v>8336</v>
      </c>
      <c r="S908" s="16">
        <f t="shared" si="58"/>
        <v>41681.189699074072</v>
      </c>
      <c r="T908" s="16">
        <f t="shared" si="59"/>
        <v>41711.148032407407</v>
      </c>
      <c r="U908">
        <f>YEAR(Campaigns[[#This Row],[Date Created Conversion]])</f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8331</v>
      </c>
      <c r="R909" t="s">
        <v>8336</v>
      </c>
      <c r="S909" s="16">
        <f t="shared" si="58"/>
        <v>40767.192395833335</v>
      </c>
      <c r="T909" s="16">
        <f t="shared" si="59"/>
        <v>40797.192395833335</v>
      </c>
      <c r="U909">
        <f>YEAR(Campaigns[[#This Row],[Date Created Conversion]])</f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8331</v>
      </c>
      <c r="R910" t="s">
        <v>8336</v>
      </c>
      <c r="S910" s="16">
        <f t="shared" si="58"/>
        <v>40340.801562499997</v>
      </c>
      <c r="T910" s="16">
        <f t="shared" si="59"/>
        <v>40386.207638888889</v>
      </c>
      <c r="U910">
        <f>YEAR(Campaigns[[#This Row],[Date Created Conversion]])</f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8331</v>
      </c>
      <c r="R911" t="s">
        <v>8336</v>
      </c>
      <c r="S911" s="16">
        <f t="shared" si="58"/>
        <v>41081.69027777778</v>
      </c>
      <c r="T911" s="16">
        <f t="shared" si="59"/>
        <v>41113.166666666664</v>
      </c>
      <c r="U911">
        <f>YEAR(Campaigns[[#This Row],[Date Created Conversion]])</f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8331</v>
      </c>
      <c r="R912" t="s">
        <v>8336</v>
      </c>
      <c r="S912" s="16">
        <f t="shared" si="58"/>
        <v>42737.545358796298</v>
      </c>
      <c r="T912" s="16">
        <f t="shared" si="59"/>
        <v>42797.545358796298</v>
      </c>
      <c r="U912">
        <f>YEAR(Campaigns[[#This Row],[Date Created Conversion]])</f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8331</v>
      </c>
      <c r="R913" t="s">
        <v>8336</v>
      </c>
      <c r="S913" s="16">
        <f t="shared" si="58"/>
        <v>41642.005150462966</v>
      </c>
      <c r="T913" s="16">
        <f t="shared" si="59"/>
        <v>41663.005150462966</v>
      </c>
      <c r="U913">
        <f>YEAR(Campaigns[[#This Row],[Date Created Conversion]])</f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8331</v>
      </c>
      <c r="R914" t="s">
        <v>8336</v>
      </c>
      <c r="S914" s="16">
        <f t="shared" si="58"/>
        <v>41194.109340277777</v>
      </c>
      <c r="T914" s="16">
        <f t="shared" si="59"/>
        <v>41254.151006944441</v>
      </c>
      <c r="U914">
        <f>YEAR(Campaigns[[#This Row],[Date Created Conversion]])</f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8331</v>
      </c>
      <c r="R915" t="s">
        <v>8336</v>
      </c>
      <c r="S915" s="16">
        <f t="shared" si="58"/>
        <v>41004.139108796298</v>
      </c>
      <c r="T915" s="16">
        <f t="shared" si="59"/>
        <v>41034.139108796298</v>
      </c>
      <c r="U915">
        <f>YEAR(Campaigns[[#This Row],[Date Created Conversion]])</f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8331</v>
      </c>
      <c r="R916" t="s">
        <v>8336</v>
      </c>
      <c r="S916" s="16">
        <f t="shared" si="58"/>
        <v>41116.763275462967</v>
      </c>
      <c r="T916" s="16">
        <f t="shared" si="59"/>
        <v>41146.763275462967</v>
      </c>
      <c r="U916">
        <f>YEAR(Campaigns[[#This Row],[Date Created Conversion]])</f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8331</v>
      </c>
      <c r="R917" t="s">
        <v>8336</v>
      </c>
      <c r="S917" s="16">
        <f t="shared" si="58"/>
        <v>40937.679560185185</v>
      </c>
      <c r="T917" s="16">
        <f t="shared" si="59"/>
        <v>40969.207638888889</v>
      </c>
      <c r="U917">
        <f>YEAR(Campaigns[[#This Row],[Date Created Conversion]])</f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8331</v>
      </c>
      <c r="R918" t="s">
        <v>8336</v>
      </c>
      <c r="S918" s="16">
        <f t="shared" si="58"/>
        <v>40434.853402777779</v>
      </c>
      <c r="T918" s="16">
        <f t="shared" si="59"/>
        <v>40473.208333333336</v>
      </c>
      <c r="U918">
        <f>YEAR(Campaigns[[#This Row],[Date Created Conversion]])</f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8331</v>
      </c>
      <c r="R919" t="s">
        <v>8336</v>
      </c>
      <c r="S919" s="16">
        <f t="shared" si="58"/>
        <v>41802.94363425926</v>
      </c>
      <c r="T919" s="16">
        <f t="shared" si="59"/>
        <v>41834.104166666664</v>
      </c>
      <c r="U919">
        <f>YEAR(Campaigns[[#This Row],[Date Created Conversion]])</f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8331</v>
      </c>
      <c r="R920" t="s">
        <v>8336</v>
      </c>
      <c r="S920" s="16">
        <f t="shared" si="58"/>
        <v>41944.916215277779</v>
      </c>
      <c r="T920" s="16">
        <f t="shared" si="59"/>
        <v>41974.957881944443</v>
      </c>
      <c r="U920">
        <f>YEAR(Campaigns[[#This Row],[Date Created Conversion]])</f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8331</v>
      </c>
      <c r="R921" t="s">
        <v>8336</v>
      </c>
      <c r="S921" s="16">
        <f t="shared" si="58"/>
        <v>41227.641724537039</v>
      </c>
      <c r="T921" s="16">
        <f t="shared" si="59"/>
        <v>41262.641724537039</v>
      </c>
      <c r="U921">
        <f>YEAR(Campaigns[[#This Row],[Date Created Conversion]])</f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8331</v>
      </c>
      <c r="R922" t="s">
        <v>8336</v>
      </c>
      <c r="S922" s="16">
        <f t="shared" si="58"/>
        <v>41562.67155092593</v>
      </c>
      <c r="T922" s="16">
        <f t="shared" si="59"/>
        <v>41592.713217592594</v>
      </c>
      <c r="U922">
        <f>YEAR(Campaigns[[#This Row],[Date Created Conversion]])</f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8331</v>
      </c>
      <c r="R923" t="s">
        <v>8336</v>
      </c>
      <c r="S923" s="16">
        <f t="shared" si="58"/>
        <v>40847.171018518515</v>
      </c>
      <c r="T923" s="16">
        <f t="shared" si="59"/>
        <v>40889.212685185186</v>
      </c>
      <c r="U923">
        <f>YEAR(Campaigns[[#This Row],[Date Created Conversion]])</f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8331</v>
      </c>
      <c r="R924" t="s">
        <v>8336</v>
      </c>
      <c r="S924" s="16">
        <f t="shared" si="58"/>
        <v>41878.530011574076</v>
      </c>
      <c r="T924" s="16">
        <f t="shared" si="59"/>
        <v>41913.530011574076</v>
      </c>
      <c r="U924">
        <f>YEAR(Campaigns[[#This Row],[Date Created Conversion]])</f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8331</v>
      </c>
      <c r="R925" t="s">
        <v>8336</v>
      </c>
      <c r="S925" s="16">
        <f t="shared" si="58"/>
        <v>41934.959756944445</v>
      </c>
      <c r="T925" s="16">
        <f t="shared" si="59"/>
        <v>41965.001423611116</v>
      </c>
      <c r="U925">
        <f>YEAR(Campaigns[[#This Row],[Date Created Conversion]])</f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8331</v>
      </c>
      <c r="R926" t="s">
        <v>8336</v>
      </c>
      <c r="S926" s="16">
        <f t="shared" si="58"/>
        <v>41288.942928240744</v>
      </c>
      <c r="T926" s="16">
        <f t="shared" si="59"/>
        <v>41318.942928240744</v>
      </c>
      <c r="U926">
        <f>YEAR(Campaigns[[#This Row],[Date Created Conversion]])</f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8331</v>
      </c>
      <c r="R927" t="s">
        <v>8336</v>
      </c>
      <c r="S927" s="16">
        <f t="shared" si="58"/>
        <v>41575.880914351852</v>
      </c>
      <c r="T927" s="16">
        <f t="shared" si="59"/>
        <v>41605.922581018516</v>
      </c>
      <c r="U927">
        <f>YEAR(Campaigns[[#This Row],[Date Created Conversion]])</f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8331</v>
      </c>
      <c r="R928" t="s">
        <v>8336</v>
      </c>
      <c r="S928" s="16">
        <f t="shared" si="58"/>
        <v>40338.02002314815</v>
      </c>
      <c r="T928" s="16">
        <f t="shared" si="59"/>
        <v>40367.944444444445</v>
      </c>
      <c r="U928">
        <f>YEAR(Campaigns[[#This Row],[Date Created Conversion]])</f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8331</v>
      </c>
      <c r="R929" t="s">
        <v>8336</v>
      </c>
      <c r="S929" s="16">
        <f t="shared" si="58"/>
        <v>41013.822858796295</v>
      </c>
      <c r="T929" s="16">
        <f t="shared" si="59"/>
        <v>41043.822858796295</v>
      </c>
      <c r="U929">
        <f>YEAR(Campaigns[[#This Row],[Date Created Conversion]])</f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8331</v>
      </c>
      <c r="R930" t="s">
        <v>8336</v>
      </c>
      <c r="S930" s="16">
        <f t="shared" si="58"/>
        <v>41180.86241898148</v>
      </c>
      <c r="T930" s="16">
        <f t="shared" si="59"/>
        <v>41231</v>
      </c>
      <c r="U930">
        <f>YEAR(Campaigns[[#This Row],[Date Created Conversion]])</f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8331</v>
      </c>
      <c r="R931" t="s">
        <v>8336</v>
      </c>
      <c r="S931" s="16">
        <f t="shared" si="58"/>
        <v>40978.238067129627</v>
      </c>
      <c r="T931" s="16">
        <f t="shared" si="59"/>
        <v>41008.196400462963</v>
      </c>
      <c r="U931">
        <f>YEAR(Campaigns[[#This Row],[Date Created Conversion]])</f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8331</v>
      </c>
      <c r="R932" t="s">
        <v>8336</v>
      </c>
      <c r="S932" s="16">
        <f t="shared" si="58"/>
        <v>40312.915578703702</v>
      </c>
      <c r="T932" s="16">
        <f t="shared" si="59"/>
        <v>40354.897222222222</v>
      </c>
      <c r="U932">
        <f>YEAR(Campaigns[[#This Row],[Date Created Conversion]])</f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8331</v>
      </c>
      <c r="R933" t="s">
        <v>8336</v>
      </c>
      <c r="S933" s="16">
        <f t="shared" si="58"/>
        <v>41680.359976851854</v>
      </c>
      <c r="T933" s="16">
        <f t="shared" si="59"/>
        <v>41714.916666666664</v>
      </c>
      <c r="U933">
        <f>YEAR(Campaigns[[#This Row],[Date Created Conversion]])</f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8331</v>
      </c>
      <c r="R934" t="s">
        <v>8336</v>
      </c>
      <c r="S934" s="16">
        <f t="shared" si="58"/>
        <v>41310.969270833331</v>
      </c>
      <c r="T934" s="16">
        <f t="shared" si="59"/>
        <v>41355.927604166667</v>
      </c>
      <c r="U934">
        <f>YEAR(Campaigns[[#This Row],[Date Created Conversion]])</f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8331</v>
      </c>
      <c r="R935" t="s">
        <v>8336</v>
      </c>
      <c r="S935" s="16">
        <f t="shared" si="58"/>
        <v>41711.169085648151</v>
      </c>
      <c r="T935" s="16">
        <f t="shared" si="59"/>
        <v>41771.169085648151</v>
      </c>
      <c r="U935">
        <f>YEAR(Campaigns[[#This Row],[Date Created Conversion]])</f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8331</v>
      </c>
      <c r="R936" t="s">
        <v>8336</v>
      </c>
      <c r="S936" s="16">
        <f t="shared" si="58"/>
        <v>41733.737083333333</v>
      </c>
      <c r="T936" s="16">
        <f t="shared" si="59"/>
        <v>41763.25</v>
      </c>
      <c r="U936">
        <f>YEAR(Campaigns[[#This Row],[Date Created Conversion]])</f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8331</v>
      </c>
      <c r="R937" t="s">
        <v>8336</v>
      </c>
      <c r="S937" s="16">
        <f t="shared" si="58"/>
        <v>42368.333668981482</v>
      </c>
      <c r="T937" s="16">
        <f t="shared" si="59"/>
        <v>42398.333668981482</v>
      </c>
      <c r="U937">
        <f>YEAR(Campaigns[[#This Row],[Date Created Conversion]])</f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8331</v>
      </c>
      <c r="R938" t="s">
        <v>8336</v>
      </c>
      <c r="S938" s="16">
        <f t="shared" si="58"/>
        <v>40883.024178240739</v>
      </c>
      <c r="T938" s="16">
        <f t="shared" si="59"/>
        <v>40926.833333333336</v>
      </c>
      <c r="U938">
        <f>YEAR(Campaigns[[#This Row],[Date Created Conversion]])</f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8331</v>
      </c>
      <c r="R939" t="s">
        <v>8336</v>
      </c>
      <c r="S939" s="16">
        <f t="shared" si="58"/>
        <v>41551.798113425924</v>
      </c>
      <c r="T939" s="16">
        <f t="shared" si="59"/>
        <v>41581.839780092596</v>
      </c>
      <c r="U939">
        <f>YEAR(Campaigns[[#This Row],[Date Created Conversion]])</f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8331</v>
      </c>
      <c r="R940" t="s">
        <v>8336</v>
      </c>
      <c r="S940" s="16">
        <f t="shared" si="58"/>
        <v>41124.479722222226</v>
      </c>
      <c r="T940" s="16">
        <f t="shared" si="59"/>
        <v>41154.479722222226</v>
      </c>
      <c r="U940">
        <f>YEAR(Campaigns[[#This Row],[Date Created Conversion]])</f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8331</v>
      </c>
      <c r="R941" t="s">
        <v>8336</v>
      </c>
      <c r="S941" s="16">
        <f t="shared" si="58"/>
        <v>41416.763171296298</v>
      </c>
      <c r="T941" s="16">
        <f t="shared" si="59"/>
        <v>41455.831944444442</v>
      </c>
      <c r="U941">
        <f>YEAR(Campaigns[[#This Row],[Date Created Conversion]])</f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8312</v>
      </c>
      <c r="R942" t="s">
        <v>8314</v>
      </c>
      <c r="S942" s="16">
        <f t="shared" si="58"/>
        <v>42182.008402777778</v>
      </c>
      <c r="T942" s="16">
        <f t="shared" si="59"/>
        <v>42227.008402777778</v>
      </c>
      <c r="U942">
        <f>YEAR(Campaigns[[#This Row],[Date Created Conversion]])</f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8312</v>
      </c>
      <c r="R943" t="s">
        <v>8314</v>
      </c>
      <c r="S943" s="16">
        <f t="shared" si="58"/>
        <v>42746.096585648149</v>
      </c>
      <c r="T943" s="16">
        <f t="shared" si="59"/>
        <v>42776.096585648149</v>
      </c>
      <c r="U943">
        <f>YEAR(Campaigns[[#This Row],[Date Created Conversion]])</f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8312</v>
      </c>
      <c r="R944" t="s">
        <v>8314</v>
      </c>
      <c r="S944" s="16">
        <f t="shared" si="58"/>
        <v>42382.843287037031</v>
      </c>
      <c r="T944" s="16">
        <f t="shared" si="59"/>
        <v>42418.843287037031</v>
      </c>
      <c r="U944">
        <f>YEAR(Campaigns[[#This Row],[Date Created Conversion]])</f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8312</v>
      </c>
      <c r="R945" t="s">
        <v>8314</v>
      </c>
      <c r="S945" s="16">
        <f t="shared" si="58"/>
        <v>42673.66788194445</v>
      </c>
      <c r="T945" s="16">
        <f t="shared" si="59"/>
        <v>42703.709548611107</v>
      </c>
      <c r="U945">
        <f>YEAR(Campaigns[[#This Row],[Date Created Conversion]])</f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8312</v>
      </c>
      <c r="R946" t="s">
        <v>8314</v>
      </c>
      <c r="S946" s="16">
        <f t="shared" si="58"/>
        <v>42444.583912037036</v>
      </c>
      <c r="T946" s="16">
        <f t="shared" si="59"/>
        <v>42478.583333333328</v>
      </c>
      <c r="U946">
        <f>YEAR(Campaigns[[#This Row],[Date Created Conversion]])</f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8312</v>
      </c>
      <c r="R947" t="s">
        <v>8314</v>
      </c>
      <c r="S947" s="16">
        <f t="shared" si="58"/>
        <v>42732.872986111113</v>
      </c>
      <c r="T947" s="16">
        <f t="shared" si="59"/>
        <v>42784.999305555553</v>
      </c>
      <c r="U947">
        <f>YEAR(Campaigns[[#This Row],[Date Created Conversion]])</f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8312</v>
      </c>
      <c r="R948" t="s">
        <v>8314</v>
      </c>
      <c r="S948" s="16">
        <f t="shared" si="58"/>
        <v>42592.750555555554</v>
      </c>
      <c r="T948" s="16">
        <f t="shared" si="59"/>
        <v>42622.750555555554</v>
      </c>
      <c r="U948">
        <f>YEAR(Campaigns[[#This Row],[Date Created Conversion]])</f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8312</v>
      </c>
      <c r="R949" t="s">
        <v>8314</v>
      </c>
      <c r="S949" s="16">
        <f t="shared" si="58"/>
        <v>42491.781319444446</v>
      </c>
      <c r="T949" s="16">
        <f t="shared" si="59"/>
        <v>42551.781319444446</v>
      </c>
      <c r="U949">
        <f>YEAR(Campaigns[[#This Row],[Date Created Conversion]])</f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8312</v>
      </c>
      <c r="R950" t="s">
        <v>8314</v>
      </c>
      <c r="S950" s="16">
        <f t="shared" si="58"/>
        <v>42411.828287037039</v>
      </c>
      <c r="T950" s="16">
        <f t="shared" si="59"/>
        <v>42441.828287037039</v>
      </c>
      <c r="U950">
        <f>YEAR(Campaigns[[#This Row],[Date Created Conversion]])</f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8312</v>
      </c>
      <c r="R951" t="s">
        <v>8314</v>
      </c>
      <c r="S951" s="16">
        <f t="shared" si="58"/>
        <v>42361.043703703705</v>
      </c>
      <c r="T951" s="16">
        <f t="shared" si="59"/>
        <v>42421.043703703705</v>
      </c>
      <c r="U951">
        <f>YEAR(Campaigns[[#This Row],[Date Created Conversion]])</f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8312</v>
      </c>
      <c r="R952" t="s">
        <v>8314</v>
      </c>
      <c r="S952" s="16">
        <f t="shared" si="58"/>
        <v>42356.750706018516</v>
      </c>
      <c r="T952" s="16">
        <f t="shared" si="59"/>
        <v>42386.750706018516</v>
      </c>
      <c r="U952">
        <f>YEAR(Campaigns[[#This Row],[Date Created Conversion]])</f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8312</v>
      </c>
      <c r="R953" t="s">
        <v>8314</v>
      </c>
      <c r="S953" s="16">
        <f t="shared" si="58"/>
        <v>42480.653611111105</v>
      </c>
      <c r="T953" s="16">
        <f t="shared" si="59"/>
        <v>42525.653611111105</v>
      </c>
      <c r="U953">
        <f>YEAR(Campaigns[[#This Row],[Date Created Conversion]])</f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8312</v>
      </c>
      <c r="R954" t="s">
        <v>8314</v>
      </c>
      <c r="S954" s="16">
        <f t="shared" si="58"/>
        <v>42662.613564814819</v>
      </c>
      <c r="T954" s="16">
        <f t="shared" si="59"/>
        <v>42692.655231481483</v>
      </c>
      <c r="U954">
        <f>YEAR(Campaigns[[#This Row],[Date Created Conversion]])</f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8312</v>
      </c>
      <c r="R955" t="s">
        <v>8314</v>
      </c>
      <c r="S955" s="16">
        <f t="shared" si="58"/>
        <v>41999.164340277777</v>
      </c>
      <c r="T955" s="16">
        <f t="shared" si="59"/>
        <v>42029.164340277777</v>
      </c>
      <c r="U955">
        <f>YEAR(Campaigns[[#This Row],[Date Created Conversion]])</f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8312</v>
      </c>
      <c r="R956" t="s">
        <v>8314</v>
      </c>
      <c r="S956" s="16">
        <f t="shared" si="58"/>
        <v>42194.833784722221</v>
      </c>
      <c r="T956" s="16">
        <f t="shared" si="59"/>
        <v>42236.833784722221</v>
      </c>
      <c r="U956">
        <f>YEAR(Campaigns[[#This Row],[Date Created Conversion]])</f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8312</v>
      </c>
      <c r="R957" t="s">
        <v>8314</v>
      </c>
      <c r="S957" s="16">
        <f t="shared" si="58"/>
        <v>42586.295138888891</v>
      </c>
      <c r="T957" s="16">
        <f t="shared" si="59"/>
        <v>42626.295138888891</v>
      </c>
      <c r="U957">
        <f>YEAR(Campaigns[[#This Row],[Date Created Conversion]])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8312</v>
      </c>
      <c r="R958" t="s">
        <v>8314</v>
      </c>
      <c r="S958" s="16">
        <f t="shared" si="58"/>
        <v>42060.913877314815</v>
      </c>
      <c r="T958" s="16">
        <f t="shared" si="59"/>
        <v>42120.872210648144</v>
      </c>
      <c r="U958">
        <f>YEAR(Campaigns[[#This Row],[Date Created Conversion]])</f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8312</v>
      </c>
      <c r="R959" t="s">
        <v>8314</v>
      </c>
      <c r="S959" s="16">
        <f t="shared" si="58"/>
        <v>42660.552465277782</v>
      </c>
      <c r="T959" s="16">
        <f t="shared" si="59"/>
        <v>42691.594131944439</v>
      </c>
      <c r="U959">
        <f>YEAR(Campaigns[[#This Row],[Date Created Conversion]])</f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8312</v>
      </c>
      <c r="R960" t="s">
        <v>8314</v>
      </c>
      <c r="S960" s="16">
        <f t="shared" si="58"/>
        <v>42082.802812499998</v>
      </c>
      <c r="T960" s="16">
        <f t="shared" si="59"/>
        <v>42104.207638888889</v>
      </c>
      <c r="U960">
        <f>YEAR(Campaigns[[#This Row],[Date Created Conversion]])</f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8312</v>
      </c>
      <c r="R961" t="s">
        <v>8314</v>
      </c>
      <c r="S961" s="16">
        <f t="shared" si="58"/>
        <v>41993.174363425926</v>
      </c>
      <c r="T961" s="16">
        <f t="shared" si="59"/>
        <v>42023.174363425926</v>
      </c>
      <c r="U961">
        <f>YEAR(Campaigns[[#This Row],[Date Created Conversion]])</f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 2),0)</f>
        <v>136.46</v>
      </c>
      <c r="Q962" s="10" t="s">
        <v>8312</v>
      </c>
      <c r="R962" t="s">
        <v>8314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  <c r="U962">
        <f>YEAR(Campaigns[[#This Row],[Date Created Conversion]])</f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8312</v>
      </c>
      <c r="R963" t="s">
        <v>8314</v>
      </c>
      <c r="S963" s="16">
        <f t="shared" si="62"/>
        <v>42740.693692129629</v>
      </c>
      <c r="T963" s="16">
        <f t="shared" si="63"/>
        <v>42786.791666666672</v>
      </c>
      <c r="U963">
        <f>YEAR(Campaigns[[#This Row],[Date Created Conversion]])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8312</v>
      </c>
      <c r="R964" t="s">
        <v>8314</v>
      </c>
      <c r="S964" s="16">
        <f t="shared" si="62"/>
        <v>42373.712418981479</v>
      </c>
      <c r="T964" s="16">
        <f t="shared" si="63"/>
        <v>42411.712418981479</v>
      </c>
      <c r="U964">
        <f>YEAR(Campaigns[[#This Row],[Date Created Conversion]])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8312</v>
      </c>
      <c r="R965" t="s">
        <v>8314</v>
      </c>
      <c r="S965" s="16">
        <f t="shared" si="62"/>
        <v>42625.635636574079</v>
      </c>
      <c r="T965" s="16">
        <f t="shared" si="63"/>
        <v>42660.635636574079</v>
      </c>
      <c r="U965">
        <f>YEAR(Campaigns[[#This Row],[Date Created Conversion]])</f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8312</v>
      </c>
      <c r="R966" t="s">
        <v>8314</v>
      </c>
      <c r="S966" s="16">
        <f t="shared" si="62"/>
        <v>42208.628692129627</v>
      </c>
      <c r="T966" s="16">
        <f t="shared" si="63"/>
        <v>42248.628692129627</v>
      </c>
      <c r="U966">
        <f>YEAR(Campaigns[[#This Row],[Date Created Conversion]])</f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8312</v>
      </c>
      <c r="R967" t="s">
        <v>8314</v>
      </c>
      <c r="S967" s="16">
        <f t="shared" si="62"/>
        <v>42637.016736111109</v>
      </c>
      <c r="T967" s="16">
        <f t="shared" si="63"/>
        <v>42669.165972222225</v>
      </c>
      <c r="U967">
        <f>YEAR(Campaigns[[#This Row],[Date Created Conversion]])</f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8312</v>
      </c>
      <c r="R968" t="s">
        <v>8314</v>
      </c>
      <c r="S968" s="16">
        <f t="shared" si="62"/>
        <v>42619.635787037041</v>
      </c>
      <c r="T968" s="16">
        <f t="shared" si="63"/>
        <v>42649.635787037041</v>
      </c>
      <c r="U968">
        <f>YEAR(Campaigns[[#This Row],[Date Created Conversion]])</f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8312</v>
      </c>
      <c r="R969" t="s">
        <v>8314</v>
      </c>
      <c r="S969" s="16">
        <f t="shared" si="62"/>
        <v>42422.254328703704</v>
      </c>
      <c r="T969" s="16">
        <f t="shared" si="63"/>
        <v>42482.21266203704</v>
      </c>
      <c r="U969">
        <f>YEAR(Campaigns[[#This Row],[Date Created Conversion]])</f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8312</v>
      </c>
      <c r="R970" t="s">
        <v>8314</v>
      </c>
      <c r="S970" s="16">
        <f t="shared" si="62"/>
        <v>41836.847615740742</v>
      </c>
      <c r="T970" s="16">
        <f t="shared" si="63"/>
        <v>41866.847615740742</v>
      </c>
      <c r="U970">
        <f>YEAR(Campaigns[[#This Row],[Date Created Conversion]])</f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8312</v>
      </c>
      <c r="R971" t="s">
        <v>8314</v>
      </c>
      <c r="S971" s="16">
        <f t="shared" si="62"/>
        <v>42742.30332175926</v>
      </c>
      <c r="T971" s="16">
        <f t="shared" si="63"/>
        <v>42775.30332175926</v>
      </c>
      <c r="U971">
        <f>YEAR(Campaigns[[#This Row],[Date Created Conversion]])</f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8312</v>
      </c>
      <c r="R972" t="s">
        <v>8314</v>
      </c>
      <c r="S972" s="16">
        <f t="shared" si="62"/>
        <v>42721.220520833333</v>
      </c>
      <c r="T972" s="16">
        <f t="shared" si="63"/>
        <v>42758.207638888889</v>
      </c>
      <c r="U972">
        <f>YEAR(Campaigns[[#This Row],[Date Created Conversion]])</f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8312</v>
      </c>
      <c r="R973" t="s">
        <v>8314</v>
      </c>
      <c r="S973" s="16">
        <f t="shared" si="62"/>
        <v>42111.709027777775</v>
      </c>
      <c r="T973" s="16">
        <f t="shared" si="63"/>
        <v>42156.709027777775</v>
      </c>
      <c r="U973">
        <f>YEAR(Campaigns[[#This Row],[Date Created Conversion]])</f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8312</v>
      </c>
      <c r="R974" t="s">
        <v>8314</v>
      </c>
      <c r="S974" s="16">
        <f t="shared" si="62"/>
        <v>41856.865717592591</v>
      </c>
      <c r="T974" s="16">
        <f t="shared" si="63"/>
        <v>41886.290972222225</v>
      </c>
      <c r="U974">
        <f>YEAR(Campaigns[[#This Row],[Date Created Conversion]])</f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8312</v>
      </c>
      <c r="R975" t="s">
        <v>8314</v>
      </c>
      <c r="S975" s="16">
        <f t="shared" si="62"/>
        <v>42257.014965277776</v>
      </c>
      <c r="T975" s="16">
        <f t="shared" si="63"/>
        <v>42317.056631944448</v>
      </c>
      <c r="U975">
        <f>YEAR(Campaigns[[#This Row],[Date Created Conversion]])</f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8312</v>
      </c>
      <c r="R976" t="s">
        <v>8314</v>
      </c>
      <c r="S976" s="16">
        <f t="shared" si="62"/>
        <v>42424.749490740738</v>
      </c>
      <c r="T976" s="16">
        <f t="shared" si="63"/>
        <v>42454.707824074074</v>
      </c>
      <c r="U976">
        <f>YEAR(Campaigns[[#This Row],[Date Created Conversion]])</f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8312</v>
      </c>
      <c r="R977" t="s">
        <v>8314</v>
      </c>
      <c r="S977" s="16">
        <f t="shared" si="62"/>
        <v>42489.696585648147</v>
      </c>
      <c r="T977" s="16">
        <f t="shared" si="63"/>
        <v>42549.696585648147</v>
      </c>
      <c r="U977">
        <f>YEAR(Campaigns[[#This Row],[Date Created Conversion]])</f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8312</v>
      </c>
      <c r="R978" t="s">
        <v>8314</v>
      </c>
      <c r="S978" s="16">
        <f t="shared" si="62"/>
        <v>42185.058993055558</v>
      </c>
      <c r="T978" s="16">
        <f t="shared" si="63"/>
        <v>42230.058993055558</v>
      </c>
      <c r="U978">
        <f>YEAR(Campaigns[[#This Row],[Date Created Conversion]])</f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8312</v>
      </c>
      <c r="R979" t="s">
        <v>8314</v>
      </c>
      <c r="S979" s="16">
        <f t="shared" si="62"/>
        <v>42391.942094907412</v>
      </c>
      <c r="T979" s="16">
        <f t="shared" si="63"/>
        <v>42421.942094907412</v>
      </c>
      <c r="U979">
        <f>YEAR(Campaigns[[#This Row],[Date Created Conversion]])</f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8312</v>
      </c>
      <c r="R980" t="s">
        <v>8314</v>
      </c>
      <c r="S980" s="16">
        <f t="shared" si="62"/>
        <v>42395.309039351851</v>
      </c>
      <c r="T980" s="16">
        <f t="shared" si="63"/>
        <v>42425.309039351851</v>
      </c>
      <c r="U980">
        <f>YEAR(Campaigns[[#This Row],[Date Created Conversion]])</f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8312</v>
      </c>
      <c r="R981" t="s">
        <v>8314</v>
      </c>
      <c r="S981" s="16">
        <f t="shared" si="62"/>
        <v>42506.416990740734</v>
      </c>
      <c r="T981" s="16">
        <f t="shared" si="63"/>
        <v>42541.790972222225</v>
      </c>
      <c r="U981">
        <f>YEAR(Campaigns[[#This Row],[Date Created Conversion]])</f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8312</v>
      </c>
      <c r="R982" t="s">
        <v>8314</v>
      </c>
      <c r="S982" s="16">
        <f t="shared" si="62"/>
        <v>41928.904189814813</v>
      </c>
      <c r="T982" s="16">
        <f t="shared" si="63"/>
        <v>41973.945856481485</v>
      </c>
      <c r="U982">
        <f>YEAR(Campaigns[[#This Row],[Date Created Conversion]])</f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8312</v>
      </c>
      <c r="R983" t="s">
        <v>8314</v>
      </c>
      <c r="S983" s="16">
        <f t="shared" si="62"/>
        <v>41830.947013888886</v>
      </c>
      <c r="T983" s="16">
        <f t="shared" si="63"/>
        <v>41860.947013888886</v>
      </c>
      <c r="U983">
        <f>YEAR(Campaigns[[#This Row],[Date Created Conversion]])</f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8312</v>
      </c>
      <c r="R984" t="s">
        <v>8314</v>
      </c>
      <c r="S984" s="16">
        <f t="shared" si="62"/>
        <v>42615.753310185188</v>
      </c>
      <c r="T984" s="16">
        <f t="shared" si="63"/>
        <v>42645.753310185188</v>
      </c>
      <c r="U984">
        <f>YEAR(Campaigns[[#This Row],[Date Created Conversion]])</f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8312</v>
      </c>
      <c r="R985" t="s">
        <v>8314</v>
      </c>
      <c r="S985" s="16">
        <f t="shared" si="62"/>
        <v>42574.667650462965</v>
      </c>
      <c r="T985" s="16">
        <f t="shared" si="63"/>
        <v>42605.870833333334</v>
      </c>
      <c r="U985">
        <f>YEAR(Campaigns[[#This Row],[Date Created Conversion]])</f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8312</v>
      </c>
      <c r="R986" t="s">
        <v>8314</v>
      </c>
      <c r="S986" s="16">
        <f t="shared" si="62"/>
        <v>42061.11583333333</v>
      </c>
      <c r="T986" s="16">
        <f t="shared" si="63"/>
        <v>42091.074166666673</v>
      </c>
      <c r="U986">
        <f>YEAR(Campaigns[[#This Row],[Date Created Conversion]])</f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8312</v>
      </c>
      <c r="R987" t="s">
        <v>8314</v>
      </c>
      <c r="S987" s="16">
        <f t="shared" si="62"/>
        <v>42339.967708333337</v>
      </c>
      <c r="T987" s="16">
        <f t="shared" si="63"/>
        <v>42369.958333333328</v>
      </c>
      <c r="U987">
        <f>YEAR(Campaigns[[#This Row],[Date Created Conversion]])</f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8312</v>
      </c>
      <c r="R988" t="s">
        <v>8314</v>
      </c>
      <c r="S988" s="16">
        <f t="shared" si="62"/>
        <v>42324.767361111109</v>
      </c>
      <c r="T988" s="16">
        <f t="shared" si="63"/>
        <v>42379</v>
      </c>
      <c r="U988">
        <f>YEAR(Campaigns[[#This Row],[Date Created Conversion]])</f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8312</v>
      </c>
      <c r="R989" t="s">
        <v>8314</v>
      </c>
      <c r="S989" s="16">
        <f t="shared" si="62"/>
        <v>41773.294560185182</v>
      </c>
      <c r="T989" s="16">
        <f t="shared" si="63"/>
        <v>41813.294560185182</v>
      </c>
      <c r="U989">
        <f>YEAR(Campaigns[[#This Row],[Date Created Conversion]])</f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8312</v>
      </c>
      <c r="R990" t="s">
        <v>8314</v>
      </c>
      <c r="S990" s="16">
        <f t="shared" si="62"/>
        <v>42614.356770833328</v>
      </c>
      <c r="T990" s="16">
        <f t="shared" si="63"/>
        <v>42644.356770833328</v>
      </c>
      <c r="U990">
        <f>YEAR(Campaigns[[#This Row],[Date Created Conversion]])</f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8312</v>
      </c>
      <c r="R991" t="s">
        <v>8314</v>
      </c>
      <c r="S991" s="16">
        <f t="shared" si="62"/>
        <v>42611.933969907404</v>
      </c>
      <c r="T991" s="16">
        <f t="shared" si="63"/>
        <v>42641.933969907404</v>
      </c>
      <c r="U991">
        <f>YEAR(Campaigns[[#This Row],[Date Created Conversion]])</f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8312</v>
      </c>
      <c r="R992" t="s">
        <v>8314</v>
      </c>
      <c r="S992" s="16">
        <f t="shared" si="62"/>
        <v>41855.784305555557</v>
      </c>
      <c r="T992" s="16">
        <f t="shared" si="63"/>
        <v>41885.784305555557</v>
      </c>
      <c r="U992">
        <f>YEAR(Campaigns[[#This Row],[Date Created Conversion]])</f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8312</v>
      </c>
      <c r="R993" t="s">
        <v>8314</v>
      </c>
      <c r="S993" s="16">
        <f t="shared" si="62"/>
        <v>42538.75680555556</v>
      </c>
      <c r="T993" s="16">
        <f t="shared" si="63"/>
        <v>42563.785416666666</v>
      </c>
      <c r="U993">
        <f>YEAR(Campaigns[[#This Row],[Date Created Conversion]])</f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8312</v>
      </c>
      <c r="R994" t="s">
        <v>8314</v>
      </c>
      <c r="S994" s="16">
        <f t="shared" si="62"/>
        <v>42437.924988425926</v>
      </c>
      <c r="T994" s="16">
        <f t="shared" si="63"/>
        <v>42497.883321759262</v>
      </c>
      <c r="U994">
        <f>YEAR(Campaigns[[#This Row],[Date Created Conversion]])</f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8312</v>
      </c>
      <c r="R995" t="s">
        <v>8314</v>
      </c>
      <c r="S995" s="16">
        <f t="shared" si="62"/>
        <v>42652.964907407411</v>
      </c>
      <c r="T995" s="16">
        <f t="shared" si="63"/>
        <v>42686.208333333328</v>
      </c>
      <c r="U995">
        <f>YEAR(Campaigns[[#This Row],[Date Created Conversion]])</f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8312</v>
      </c>
      <c r="R996" t="s">
        <v>8314</v>
      </c>
      <c r="S996" s="16">
        <f t="shared" si="62"/>
        <v>41921.263078703705</v>
      </c>
      <c r="T996" s="16">
        <f t="shared" si="63"/>
        <v>41973.957638888889</v>
      </c>
      <c r="U996">
        <f>YEAR(Campaigns[[#This Row],[Date Created Conversion]])</f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8312</v>
      </c>
      <c r="R997" t="s">
        <v>8314</v>
      </c>
      <c r="S997" s="16">
        <f t="shared" si="62"/>
        <v>41947.940740740742</v>
      </c>
      <c r="T997" s="16">
        <f t="shared" si="63"/>
        <v>41972.666666666672</v>
      </c>
      <c r="U997">
        <f>YEAR(Campaigns[[#This Row],[Date Created Conversion]])</f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8312</v>
      </c>
      <c r="R998" t="s">
        <v>8314</v>
      </c>
      <c r="S998" s="16">
        <f t="shared" si="62"/>
        <v>41817.866435185184</v>
      </c>
      <c r="T998" s="16">
        <f t="shared" si="63"/>
        <v>41847.643750000003</v>
      </c>
      <c r="U998">
        <f>YEAR(Campaigns[[#This Row],[Date Created Conversion]])</f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8312</v>
      </c>
      <c r="R999" t="s">
        <v>8314</v>
      </c>
      <c r="S999" s="16">
        <f t="shared" si="62"/>
        <v>41941.10297453704</v>
      </c>
      <c r="T999" s="16">
        <f t="shared" si="63"/>
        <v>41971.144641203704</v>
      </c>
      <c r="U999">
        <f>YEAR(Campaigns[[#This Row],[Date Created Conversion]])</f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8312</v>
      </c>
      <c r="R1000" t="s">
        <v>8314</v>
      </c>
      <c r="S1000" s="16">
        <f t="shared" si="62"/>
        <v>42282.168993055559</v>
      </c>
      <c r="T1000" s="16">
        <f t="shared" si="63"/>
        <v>42327.210659722223</v>
      </c>
      <c r="U1000">
        <f>YEAR(Campaigns[[#This Row],[Date Created Conversion]])</f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8312</v>
      </c>
      <c r="R1001" t="s">
        <v>8314</v>
      </c>
      <c r="S1001" s="16">
        <f t="shared" si="62"/>
        <v>41926.29965277778</v>
      </c>
      <c r="T1001" s="16">
        <f t="shared" si="63"/>
        <v>41956.334722222222</v>
      </c>
      <c r="U1001">
        <f>YEAR(Campaigns[[#This Row],[Date Created Conversion]])</f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8312</v>
      </c>
      <c r="R1002" t="s">
        <v>8314</v>
      </c>
      <c r="S1002" s="16">
        <f t="shared" si="62"/>
        <v>42749.059722222228</v>
      </c>
      <c r="T1002" s="16">
        <f t="shared" si="63"/>
        <v>42809.018055555556</v>
      </c>
      <c r="U1002">
        <f>YEAR(Campaigns[[#This Row],[Date Created Conversion]])</f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8312</v>
      </c>
      <c r="R1003" t="s">
        <v>8314</v>
      </c>
      <c r="S1003" s="16">
        <f t="shared" si="62"/>
        <v>42720.720057870371</v>
      </c>
      <c r="T1003" s="16">
        <f t="shared" si="63"/>
        <v>42765.720057870371</v>
      </c>
      <c r="U1003">
        <f>YEAR(Campaigns[[#This Row],[Date Created Conversion]])</f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8312</v>
      </c>
      <c r="R1004" t="s">
        <v>8314</v>
      </c>
      <c r="S1004" s="16">
        <f t="shared" si="62"/>
        <v>42325.684189814812</v>
      </c>
      <c r="T1004" s="16">
        <f t="shared" si="63"/>
        <v>42355.249305555553</v>
      </c>
      <c r="U1004">
        <f>YEAR(Campaigns[[#This Row],[Date Created Conversion]])</f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8312</v>
      </c>
      <c r="R1005" t="s">
        <v>8314</v>
      </c>
      <c r="S1005" s="16">
        <f t="shared" si="62"/>
        <v>42780.709039351852</v>
      </c>
      <c r="T1005" s="16">
        <f t="shared" si="63"/>
        <v>42810.667372685188</v>
      </c>
      <c r="U1005">
        <f>YEAR(Campaigns[[#This Row],[Date Created Conversion]])</f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8312</v>
      </c>
      <c r="R1006" t="s">
        <v>8314</v>
      </c>
      <c r="S1006" s="16">
        <f t="shared" si="62"/>
        <v>42388.708645833336</v>
      </c>
      <c r="T1006" s="16">
        <f t="shared" si="63"/>
        <v>42418.708645833336</v>
      </c>
      <c r="U1006">
        <f>YEAR(Campaigns[[#This Row],[Date Created Conversion]])</f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8312</v>
      </c>
      <c r="R1007" t="s">
        <v>8314</v>
      </c>
      <c r="S1007" s="16">
        <f t="shared" si="62"/>
        <v>42276.624803240738</v>
      </c>
      <c r="T1007" s="16">
        <f t="shared" si="63"/>
        <v>42307.624803240738</v>
      </c>
      <c r="U1007">
        <f>YEAR(Campaigns[[#This Row],[Date Created Conversion]])</f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8312</v>
      </c>
      <c r="R1008" t="s">
        <v>8314</v>
      </c>
      <c r="S1008" s="16">
        <f t="shared" si="62"/>
        <v>41977.040185185186</v>
      </c>
      <c r="T1008" s="16">
        <f t="shared" si="63"/>
        <v>41985.299305555556</v>
      </c>
      <c r="U1008">
        <f>YEAR(Campaigns[[#This Row],[Date Created Conversion]])</f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8312</v>
      </c>
      <c r="R1009" t="s">
        <v>8314</v>
      </c>
      <c r="S1009" s="16">
        <f t="shared" si="62"/>
        <v>42676.583599537036</v>
      </c>
      <c r="T1009" s="16">
        <f t="shared" si="63"/>
        <v>42718.6252662037</v>
      </c>
      <c r="U1009">
        <f>YEAR(Campaigns[[#This Row],[Date Created Conversion]])</f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8312</v>
      </c>
      <c r="R1010" t="s">
        <v>8314</v>
      </c>
      <c r="S1010" s="16">
        <f t="shared" si="62"/>
        <v>42702.809201388889</v>
      </c>
      <c r="T1010" s="16">
        <f t="shared" si="63"/>
        <v>42732.809201388889</v>
      </c>
      <c r="U1010">
        <f>YEAR(Campaigns[[#This Row],[Date Created Conversion]])</f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8312</v>
      </c>
      <c r="R1011" t="s">
        <v>8314</v>
      </c>
      <c r="S1011" s="16">
        <f t="shared" si="62"/>
        <v>42510.604699074072</v>
      </c>
      <c r="T1011" s="16">
        <f t="shared" si="63"/>
        <v>42540.604699074072</v>
      </c>
      <c r="U1011">
        <f>YEAR(Campaigns[[#This Row],[Date Created Conversion]])</f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8312</v>
      </c>
      <c r="R1012" t="s">
        <v>8314</v>
      </c>
      <c r="S1012" s="16">
        <f t="shared" si="62"/>
        <v>42561.829421296294</v>
      </c>
      <c r="T1012" s="16">
        <f t="shared" si="63"/>
        <v>42618.124305555553</v>
      </c>
      <c r="U1012">
        <f>YEAR(Campaigns[[#This Row],[Date Created Conversion]])</f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8312</v>
      </c>
      <c r="R1013" t="s">
        <v>8314</v>
      </c>
      <c r="S1013" s="16">
        <f t="shared" si="62"/>
        <v>41946.898090277777</v>
      </c>
      <c r="T1013" s="16">
        <f t="shared" si="63"/>
        <v>41991.898090277777</v>
      </c>
      <c r="U1013">
        <f>YEAR(Campaigns[[#This Row],[Date Created Conversion]])</f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8312</v>
      </c>
      <c r="R1014" t="s">
        <v>8314</v>
      </c>
      <c r="S1014" s="16">
        <f t="shared" si="62"/>
        <v>42714.440416666665</v>
      </c>
      <c r="T1014" s="16">
        <f t="shared" si="63"/>
        <v>42759.440416666665</v>
      </c>
      <c r="U1014">
        <f>YEAR(Campaigns[[#This Row],[Date Created Conversion]])</f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8312</v>
      </c>
      <c r="R1015" t="s">
        <v>8314</v>
      </c>
      <c r="S1015" s="16">
        <f t="shared" si="62"/>
        <v>42339.833981481483</v>
      </c>
      <c r="T1015" s="16">
        <f t="shared" si="63"/>
        <v>42367.833333333328</v>
      </c>
      <c r="U1015">
        <f>YEAR(Campaigns[[#This Row],[Date Created Conversion]])</f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8312</v>
      </c>
      <c r="R1016" t="s">
        <v>8314</v>
      </c>
      <c r="S1016" s="16">
        <f t="shared" si="62"/>
        <v>41955.002488425926</v>
      </c>
      <c r="T1016" s="16">
        <f t="shared" si="63"/>
        <v>42005.002488425926</v>
      </c>
      <c r="U1016">
        <f>YEAR(Campaigns[[#This Row],[Date Created Conversion]])</f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8312</v>
      </c>
      <c r="R1017" t="s">
        <v>8314</v>
      </c>
      <c r="S1017" s="16">
        <f t="shared" si="62"/>
        <v>42303.878414351857</v>
      </c>
      <c r="T1017" s="16">
        <f t="shared" si="63"/>
        <v>42333.920081018514</v>
      </c>
      <c r="U1017">
        <f>YEAR(Campaigns[[#This Row],[Date Created Conversion]])</f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8312</v>
      </c>
      <c r="R1018" t="s">
        <v>8314</v>
      </c>
      <c r="S1018" s="16">
        <f t="shared" si="62"/>
        <v>42422.107129629629</v>
      </c>
      <c r="T1018" s="16">
        <f t="shared" si="63"/>
        <v>42467.065462962957</v>
      </c>
      <c r="U1018">
        <f>YEAR(Campaigns[[#This Row],[Date Created Conversion]])</f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8312</v>
      </c>
      <c r="R1019" t="s">
        <v>8314</v>
      </c>
      <c r="S1019" s="16">
        <f t="shared" si="62"/>
        <v>42289.675173611111</v>
      </c>
      <c r="T1019" s="16">
        <f t="shared" si="63"/>
        <v>42329.716840277775</v>
      </c>
      <c r="U1019">
        <f>YEAR(Campaigns[[#This Row],[Date Created Conversion]])</f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8312</v>
      </c>
      <c r="R1020" t="s">
        <v>8314</v>
      </c>
      <c r="S1020" s="16">
        <f t="shared" si="62"/>
        <v>42535.492280092592</v>
      </c>
      <c r="T1020" s="16">
        <f t="shared" si="63"/>
        <v>42565.492280092592</v>
      </c>
      <c r="U1020">
        <f>YEAR(Campaigns[[#This Row],[Date Created Conversion]])</f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8312</v>
      </c>
      <c r="R1021" t="s">
        <v>8314</v>
      </c>
      <c r="S1021" s="16">
        <f t="shared" si="62"/>
        <v>42009.973946759259</v>
      </c>
      <c r="T1021" s="16">
        <f t="shared" si="63"/>
        <v>42039.973946759259</v>
      </c>
      <c r="U1021">
        <f>YEAR(Campaigns[[#This Row],[Date Created Conversion]])</f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8331</v>
      </c>
      <c r="R1022" t="s">
        <v>8339</v>
      </c>
      <c r="S1022" s="16">
        <f t="shared" si="62"/>
        <v>42127.069548611107</v>
      </c>
      <c r="T1022" s="16">
        <f t="shared" si="63"/>
        <v>42157.032638888893</v>
      </c>
      <c r="U1022">
        <f>YEAR(Campaigns[[#This Row],[Date Created Conversion]])</f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8331</v>
      </c>
      <c r="R1023" t="s">
        <v>8339</v>
      </c>
      <c r="S1023" s="16">
        <f t="shared" si="62"/>
        <v>42271.251979166671</v>
      </c>
      <c r="T1023" s="16">
        <f t="shared" si="63"/>
        <v>42294.166666666672</v>
      </c>
      <c r="U1023">
        <f>YEAR(Campaigns[[#This Row],[Date Created Conversion]])</f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8331</v>
      </c>
      <c r="R1024" t="s">
        <v>8339</v>
      </c>
      <c r="S1024" s="16">
        <f t="shared" si="62"/>
        <v>42111.646724537044</v>
      </c>
      <c r="T1024" s="16">
        <f t="shared" si="63"/>
        <v>42141.646724537044</v>
      </c>
      <c r="U1024">
        <f>YEAR(Campaigns[[#This Row],[Date Created Conversion]])</f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8331</v>
      </c>
      <c r="R1025" t="s">
        <v>8339</v>
      </c>
      <c r="S1025" s="16">
        <f t="shared" si="62"/>
        <v>42145.919687500005</v>
      </c>
      <c r="T1025" s="16">
        <f t="shared" si="63"/>
        <v>42175.919687500005</v>
      </c>
      <c r="U1025">
        <f>YEAR(Campaigns[[#This Row],[Date Created Conversion]])</f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 2),0)</f>
        <v>388.98</v>
      </c>
      <c r="Q1026" s="10" t="s">
        <v>8331</v>
      </c>
      <c r="R1026" t="s">
        <v>8339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  <c r="U1026">
        <f>YEAR(Campaigns[[#This Row],[Date Created Conversion]])</f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8331</v>
      </c>
      <c r="R1027" t="s">
        <v>8339</v>
      </c>
      <c r="S1027" s="16">
        <f t="shared" si="66"/>
        <v>42049.833761574075</v>
      </c>
      <c r="T1027" s="16">
        <f t="shared" si="67"/>
        <v>42079.792094907403</v>
      </c>
      <c r="U1027">
        <f>YEAR(Campaigns[[#This Row],[Date Created Conversion]])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8331</v>
      </c>
      <c r="R1028" t="s">
        <v>8339</v>
      </c>
      <c r="S1028" s="16">
        <f t="shared" si="66"/>
        <v>42426.407592592594</v>
      </c>
      <c r="T1028" s="16">
        <f t="shared" si="67"/>
        <v>42460.365925925929</v>
      </c>
      <c r="U1028">
        <f>YEAR(Campaigns[[#This Row],[Date Created Conversion]])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8331</v>
      </c>
      <c r="R1029" t="s">
        <v>8339</v>
      </c>
      <c r="S1029" s="16">
        <f t="shared" si="66"/>
        <v>41905.034108796295</v>
      </c>
      <c r="T1029" s="16">
        <f t="shared" si="67"/>
        <v>41935.034108796295</v>
      </c>
      <c r="U1029">
        <f>YEAR(Campaigns[[#This Row],[Date Created Conversion]])</f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8331</v>
      </c>
      <c r="R1030" t="s">
        <v>8339</v>
      </c>
      <c r="S1030" s="16">
        <f t="shared" si="66"/>
        <v>42755.627372685187</v>
      </c>
      <c r="T1030" s="16">
        <f t="shared" si="67"/>
        <v>42800.833333333328</v>
      </c>
      <c r="U1030">
        <f>YEAR(Campaigns[[#This Row],[Date Created Conversion]])</f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8331</v>
      </c>
      <c r="R1031" t="s">
        <v>8339</v>
      </c>
      <c r="S1031" s="16">
        <f t="shared" si="66"/>
        <v>42044.711886574078</v>
      </c>
      <c r="T1031" s="16">
        <f t="shared" si="67"/>
        <v>42098.915972222225</v>
      </c>
      <c r="U1031">
        <f>YEAR(Campaigns[[#This Row],[Date Created Conversion]])</f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8331</v>
      </c>
      <c r="R1032" t="s">
        <v>8339</v>
      </c>
      <c r="S1032" s="16">
        <f t="shared" si="66"/>
        <v>42611.483206018514</v>
      </c>
      <c r="T1032" s="16">
        <f t="shared" si="67"/>
        <v>42625.483206018514</v>
      </c>
      <c r="U1032">
        <f>YEAR(Campaigns[[#This Row],[Date Created Conversion]])</f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8331</v>
      </c>
      <c r="R1033" t="s">
        <v>8339</v>
      </c>
      <c r="S1033" s="16">
        <f t="shared" si="66"/>
        <v>42324.764004629629</v>
      </c>
      <c r="T1033" s="16">
        <f t="shared" si="67"/>
        <v>42354.764004629629</v>
      </c>
      <c r="U1033">
        <f>YEAR(Campaigns[[#This Row],[Date Created Conversion]])</f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8331</v>
      </c>
      <c r="R1034" t="s">
        <v>8339</v>
      </c>
      <c r="S1034" s="16">
        <f t="shared" si="66"/>
        <v>42514.666956018518</v>
      </c>
      <c r="T1034" s="16">
        <f t="shared" si="67"/>
        <v>42544.666956018518</v>
      </c>
      <c r="U1034">
        <f>YEAR(Campaigns[[#This Row],[Date Created Conversion]])</f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8331</v>
      </c>
      <c r="R1035" t="s">
        <v>8339</v>
      </c>
      <c r="S1035" s="16">
        <f t="shared" si="66"/>
        <v>42688.732407407413</v>
      </c>
      <c r="T1035" s="16">
        <f t="shared" si="67"/>
        <v>42716.732407407413</v>
      </c>
      <c r="U1035">
        <f>YEAR(Campaigns[[#This Row],[Date Created Conversion]])</f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8331</v>
      </c>
      <c r="R1036" t="s">
        <v>8339</v>
      </c>
      <c r="S1036" s="16">
        <f t="shared" si="66"/>
        <v>42555.166712962964</v>
      </c>
      <c r="T1036" s="16">
        <f t="shared" si="67"/>
        <v>42587.165972222225</v>
      </c>
      <c r="U1036">
        <f>YEAR(Campaigns[[#This Row],[Date Created Conversion]])</f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8331</v>
      </c>
      <c r="R1037" t="s">
        <v>8339</v>
      </c>
      <c r="S1037" s="16">
        <f t="shared" si="66"/>
        <v>42016.641435185185</v>
      </c>
      <c r="T1037" s="16">
        <f t="shared" si="67"/>
        <v>42046.641435185185</v>
      </c>
      <c r="U1037">
        <f>YEAR(Campaigns[[#This Row],[Date Created Conversion]])</f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8331</v>
      </c>
      <c r="R1038" t="s">
        <v>8339</v>
      </c>
      <c r="S1038" s="16">
        <f t="shared" si="66"/>
        <v>41249.448958333334</v>
      </c>
      <c r="T1038" s="16">
        <f t="shared" si="67"/>
        <v>41281.333333333336</v>
      </c>
      <c r="U1038">
        <f>YEAR(Campaigns[[#This Row],[Date Created Conversion]])</f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8331</v>
      </c>
      <c r="R1039" t="s">
        <v>8339</v>
      </c>
      <c r="S1039" s="16">
        <f t="shared" si="66"/>
        <v>42119.822476851856</v>
      </c>
      <c r="T1039" s="16">
        <f t="shared" si="67"/>
        <v>42142.208333333328</v>
      </c>
      <c r="U1039">
        <f>YEAR(Campaigns[[#This Row],[Date Created Conversion]])</f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8331</v>
      </c>
      <c r="R1040" t="s">
        <v>8339</v>
      </c>
      <c r="S1040" s="16">
        <f t="shared" si="66"/>
        <v>42418.231747685189</v>
      </c>
      <c r="T1040" s="16">
        <f t="shared" si="67"/>
        <v>42448.190081018518</v>
      </c>
      <c r="U1040">
        <f>YEAR(Campaigns[[#This Row],[Date Created Conversion]])</f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8331</v>
      </c>
      <c r="R1041" t="s">
        <v>8339</v>
      </c>
      <c r="S1041" s="16">
        <f t="shared" si="66"/>
        <v>42692.109328703707</v>
      </c>
      <c r="T1041" s="16">
        <f t="shared" si="67"/>
        <v>42717.332638888889</v>
      </c>
      <c r="U1041">
        <f>YEAR(Campaigns[[#This Row],[Date Created Conversion]])</f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8341</v>
      </c>
      <c r="R1042" t="s">
        <v>8342</v>
      </c>
      <c r="S1042" s="16">
        <f t="shared" si="66"/>
        <v>42579.708437499998</v>
      </c>
      <c r="T1042" s="16">
        <f t="shared" si="67"/>
        <v>42609.708437499998</v>
      </c>
      <c r="U1042">
        <f>YEAR(Campaigns[[#This Row],[Date Created Conversion]])</f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8341</v>
      </c>
      <c r="R1043" t="s">
        <v>8342</v>
      </c>
      <c r="S1043" s="16">
        <f t="shared" si="66"/>
        <v>41831.060092592597</v>
      </c>
      <c r="T1043" s="16">
        <f t="shared" si="67"/>
        <v>41851.060092592597</v>
      </c>
      <c r="U1043">
        <f>YEAR(Campaigns[[#This Row],[Date Created Conversion]])</f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8341</v>
      </c>
      <c r="R1044" t="s">
        <v>8342</v>
      </c>
      <c r="S1044" s="16">
        <f t="shared" si="66"/>
        <v>41851.696157407408</v>
      </c>
      <c r="T1044" s="16">
        <f t="shared" si="67"/>
        <v>41894.416666666664</v>
      </c>
      <c r="U1044">
        <f>YEAR(Campaigns[[#This Row],[Date Created Conversion]])</f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8341</v>
      </c>
      <c r="R1045" t="s">
        <v>8342</v>
      </c>
      <c r="S1045" s="16">
        <f t="shared" si="66"/>
        <v>42114.252951388888</v>
      </c>
      <c r="T1045" s="16">
        <f t="shared" si="67"/>
        <v>42144.252951388888</v>
      </c>
      <c r="U1045">
        <f>YEAR(Campaigns[[#This Row],[Date Created Conversion]])</f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8341</v>
      </c>
      <c r="R1046" t="s">
        <v>8342</v>
      </c>
      <c r="S1046" s="16">
        <f t="shared" si="66"/>
        <v>42011.925937499997</v>
      </c>
      <c r="T1046" s="16">
        <f t="shared" si="67"/>
        <v>42068.852083333331</v>
      </c>
      <c r="U1046">
        <f>YEAR(Campaigns[[#This Row],[Date Created Conversion]])</f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8341</v>
      </c>
      <c r="R1047" t="s">
        <v>8342</v>
      </c>
      <c r="S1047" s="16">
        <f t="shared" si="66"/>
        <v>41844.874421296299</v>
      </c>
      <c r="T1047" s="16">
        <f t="shared" si="67"/>
        <v>41874.874421296299</v>
      </c>
      <c r="U1047">
        <f>YEAR(Campaigns[[#This Row],[Date Created Conversion]])</f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8341</v>
      </c>
      <c r="R1048" t="s">
        <v>8342</v>
      </c>
      <c r="S1048" s="16">
        <f t="shared" si="66"/>
        <v>42319.851388888885</v>
      </c>
      <c r="T1048" s="16">
        <f t="shared" si="67"/>
        <v>42364.851388888885</v>
      </c>
      <c r="U1048">
        <f>YEAR(Campaigns[[#This Row],[Date Created Conversion]])</f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8341</v>
      </c>
      <c r="R1049" t="s">
        <v>8342</v>
      </c>
      <c r="S1049" s="16">
        <f t="shared" si="66"/>
        <v>41918.818460648145</v>
      </c>
      <c r="T1049" s="16">
        <f t="shared" si="67"/>
        <v>41948.860127314816</v>
      </c>
      <c r="U1049">
        <f>YEAR(Campaigns[[#This Row],[Date Created Conversion]])</f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8341</v>
      </c>
      <c r="R1050" t="s">
        <v>8342</v>
      </c>
      <c r="S1050" s="16">
        <f t="shared" si="66"/>
        <v>42598.053113425922</v>
      </c>
      <c r="T1050" s="16">
        <f t="shared" si="67"/>
        <v>42638.053113425922</v>
      </c>
      <c r="U1050">
        <f>YEAR(Campaigns[[#This Row],[Date Created Conversion]])</f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8341</v>
      </c>
      <c r="R1051" t="s">
        <v>8342</v>
      </c>
      <c r="S1051" s="16">
        <f t="shared" si="66"/>
        <v>42382.431076388893</v>
      </c>
      <c r="T1051" s="16">
        <f t="shared" si="67"/>
        <v>42412.431076388893</v>
      </c>
      <c r="U1051">
        <f>YEAR(Campaigns[[#This Row],[Date Created Conversion]])</f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8341</v>
      </c>
      <c r="R1052" t="s">
        <v>8342</v>
      </c>
      <c r="S1052" s="16">
        <f t="shared" si="66"/>
        <v>42231.7971875</v>
      </c>
      <c r="T1052" s="16">
        <f t="shared" si="67"/>
        <v>42261.7971875</v>
      </c>
      <c r="U1052">
        <f>YEAR(Campaigns[[#This Row],[Date Created Conversion]])</f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8341</v>
      </c>
      <c r="R1053" t="s">
        <v>8342</v>
      </c>
      <c r="S1053" s="16">
        <f t="shared" si="66"/>
        <v>41850.014178240745</v>
      </c>
      <c r="T1053" s="16">
        <f t="shared" si="67"/>
        <v>41878.014178240745</v>
      </c>
      <c r="U1053">
        <f>YEAR(Campaigns[[#This Row],[Date Created Conversion]])</f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8341</v>
      </c>
      <c r="R1054" t="s">
        <v>8342</v>
      </c>
      <c r="S1054" s="16">
        <f t="shared" si="66"/>
        <v>42483.797395833331</v>
      </c>
      <c r="T1054" s="16">
        <f t="shared" si="67"/>
        <v>42527.839583333334</v>
      </c>
      <c r="U1054">
        <f>YEAR(Campaigns[[#This Row],[Date Created Conversion]])</f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8341</v>
      </c>
      <c r="R1055" t="s">
        <v>8342</v>
      </c>
      <c r="S1055" s="16">
        <f t="shared" si="66"/>
        <v>42775.172824074078</v>
      </c>
      <c r="T1055" s="16">
        <f t="shared" si="67"/>
        <v>42800.172824074078</v>
      </c>
      <c r="U1055">
        <f>YEAR(Campaigns[[#This Row],[Date Created Conversion]])</f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8341</v>
      </c>
      <c r="R1056" t="s">
        <v>8342</v>
      </c>
      <c r="S1056" s="16">
        <f t="shared" si="66"/>
        <v>41831.851840277777</v>
      </c>
      <c r="T1056" s="16">
        <f t="shared" si="67"/>
        <v>41861.916666666664</v>
      </c>
      <c r="U1056">
        <f>YEAR(Campaigns[[#This Row],[Date Created Conversion]])</f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8341</v>
      </c>
      <c r="R1057" t="s">
        <v>8342</v>
      </c>
      <c r="S1057" s="16">
        <f t="shared" si="66"/>
        <v>42406.992418981477</v>
      </c>
      <c r="T1057" s="16">
        <f t="shared" si="67"/>
        <v>42436.992418981477</v>
      </c>
      <c r="U1057">
        <f>YEAR(Campaigns[[#This Row],[Date Created Conversion]])</f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8341</v>
      </c>
      <c r="R1058" t="s">
        <v>8342</v>
      </c>
      <c r="S1058" s="16">
        <f t="shared" si="66"/>
        <v>42058.719641203701</v>
      </c>
      <c r="T1058" s="16">
        <f t="shared" si="67"/>
        <v>42118.677974537044</v>
      </c>
      <c r="U1058">
        <f>YEAR(Campaigns[[#This Row],[Date Created Conversion]])</f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8341</v>
      </c>
      <c r="R1059" t="s">
        <v>8342</v>
      </c>
      <c r="S1059" s="16">
        <f t="shared" si="66"/>
        <v>42678.871331018512</v>
      </c>
      <c r="T1059" s="16">
        <f t="shared" si="67"/>
        <v>42708.912997685184</v>
      </c>
      <c r="U1059">
        <f>YEAR(Campaigns[[#This Row],[Date Created Conversion]])</f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8341</v>
      </c>
      <c r="R1060" t="s">
        <v>8342</v>
      </c>
      <c r="S1060" s="16">
        <f t="shared" si="66"/>
        <v>42047.900960648149</v>
      </c>
      <c r="T1060" s="16">
        <f t="shared" si="67"/>
        <v>42089</v>
      </c>
      <c r="U1060">
        <f>YEAR(Campaigns[[#This Row],[Date Created Conversion]])</f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8341</v>
      </c>
      <c r="R1061" t="s">
        <v>8342</v>
      </c>
      <c r="S1061" s="16">
        <f t="shared" si="66"/>
        <v>42046.79</v>
      </c>
      <c r="T1061" s="16">
        <f t="shared" si="67"/>
        <v>42076.748333333337</v>
      </c>
      <c r="U1061">
        <f>YEAR(Campaigns[[#This Row],[Date Created Conversion]])</f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8341</v>
      </c>
      <c r="R1062" t="s">
        <v>8342</v>
      </c>
      <c r="S1062" s="16">
        <f t="shared" si="66"/>
        <v>42079.913113425922</v>
      </c>
      <c r="T1062" s="16">
        <f t="shared" si="67"/>
        <v>42109.913113425922</v>
      </c>
      <c r="U1062">
        <f>YEAR(Campaigns[[#This Row],[Date Created Conversion]])</f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8341</v>
      </c>
      <c r="R1063" t="s">
        <v>8342</v>
      </c>
      <c r="S1063" s="16">
        <f t="shared" si="66"/>
        <v>42432.276712962965</v>
      </c>
      <c r="T1063" s="16">
        <f t="shared" si="67"/>
        <v>42492.041666666672</v>
      </c>
      <c r="U1063">
        <f>YEAR(Campaigns[[#This Row],[Date Created Conversion]])</f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8341</v>
      </c>
      <c r="R1064" t="s">
        <v>8342</v>
      </c>
      <c r="S1064" s="16">
        <f t="shared" si="66"/>
        <v>42556.807187500002</v>
      </c>
      <c r="T1064" s="16">
        <f t="shared" si="67"/>
        <v>42563.807187500002</v>
      </c>
      <c r="U1064">
        <f>YEAR(Campaigns[[#This Row],[Date Created Conversion]])</f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8341</v>
      </c>
      <c r="R1065" t="s">
        <v>8342</v>
      </c>
      <c r="S1065" s="16">
        <f t="shared" si="66"/>
        <v>42583.030810185184</v>
      </c>
      <c r="T1065" s="16">
        <f t="shared" si="67"/>
        <v>42613.030810185184</v>
      </c>
      <c r="U1065">
        <f>YEAR(Campaigns[[#This Row],[Date Created Conversion]])</f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8343</v>
      </c>
      <c r="R1066" t="s">
        <v>8344</v>
      </c>
      <c r="S1066" s="16">
        <f t="shared" si="66"/>
        <v>41417.228043981479</v>
      </c>
      <c r="T1066" s="16">
        <f t="shared" si="67"/>
        <v>41462.228043981479</v>
      </c>
      <c r="U1066">
        <f>YEAR(Campaigns[[#This Row],[Date Created Conversion]])</f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8343</v>
      </c>
      <c r="R1067" t="s">
        <v>8344</v>
      </c>
      <c r="S1067" s="16">
        <f t="shared" si="66"/>
        <v>41661.381041666667</v>
      </c>
      <c r="T1067" s="16">
        <f t="shared" si="67"/>
        <v>41689.381041666667</v>
      </c>
      <c r="U1067">
        <f>YEAR(Campaigns[[#This Row],[Date Created Conversion]])</f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8343</v>
      </c>
      <c r="R1068" t="s">
        <v>8344</v>
      </c>
      <c r="S1068" s="16">
        <f t="shared" si="66"/>
        <v>41445.962754629632</v>
      </c>
      <c r="T1068" s="16">
        <f t="shared" si="67"/>
        <v>41490.962754629632</v>
      </c>
      <c r="U1068">
        <f>YEAR(Campaigns[[#This Row],[Date Created Conversion]])</f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8343</v>
      </c>
      <c r="R1069" t="s">
        <v>8344</v>
      </c>
      <c r="S1069" s="16">
        <f t="shared" si="66"/>
        <v>41599.855682870373</v>
      </c>
      <c r="T1069" s="16">
        <f t="shared" si="67"/>
        <v>41629.855682870373</v>
      </c>
      <c r="U1069">
        <f>YEAR(Campaigns[[#This Row],[Date Created Conversion]])</f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8343</v>
      </c>
      <c r="R1070" t="s">
        <v>8344</v>
      </c>
      <c r="S1070" s="16">
        <f t="shared" si="66"/>
        <v>42440.371111111104</v>
      </c>
      <c r="T1070" s="16">
        <f t="shared" si="67"/>
        <v>42470.329444444447</v>
      </c>
      <c r="U1070">
        <f>YEAR(Campaigns[[#This Row],[Date Created Conversion]])</f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8343</v>
      </c>
      <c r="R1071" t="s">
        <v>8344</v>
      </c>
      <c r="S1071" s="16">
        <f t="shared" si="66"/>
        <v>41572.229849537034</v>
      </c>
      <c r="T1071" s="16">
        <f t="shared" si="67"/>
        <v>41604.271516203706</v>
      </c>
      <c r="U1071">
        <f>YEAR(Campaigns[[#This Row],[Date Created Conversion]])</f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8343</v>
      </c>
      <c r="R1072" t="s">
        <v>8344</v>
      </c>
      <c r="S1072" s="16">
        <f t="shared" si="66"/>
        <v>41163.011828703704</v>
      </c>
      <c r="T1072" s="16">
        <f t="shared" si="67"/>
        <v>41183.011828703704</v>
      </c>
      <c r="U1072">
        <f>YEAR(Campaigns[[#This Row],[Date Created Conversion]])</f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8343</v>
      </c>
      <c r="R1073" t="s">
        <v>8344</v>
      </c>
      <c r="S1073" s="16">
        <f t="shared" si="66"/>
        <v>42295.753391203703</v>
      </c>
      <c r="T1073" s="16">
        <f t="shared" si="67"/>
        <v>42325.795057870375</v>
      </c>
      <c r="U1073">
        <f>YEAR(Campaigns[[#This Row],[Date Created Conversion]])</f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8343</v>
      </c>
      <c r="R1074" t="s">
        <v>8344</v>
      </c>
      <c r="S1074" s="16">
        <f t="shared" si="66"/>
        <v>41645.832141203704</v>
      </c>
      <c r="T1074" s="16">
        <f t="shared" si="67"/>
        <v>41675.832141203704</v>
      </c>
      <c r="U1074">
        <f>YEAR(Campaigns[[#This Row],[Date Created Conversion]])</f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8343</v>
      </c>
      <c r="R1075" t="s">
        <v>8344</v>
      </c>
      <c r="S1075" s="16">
        <f t="shared" si="66"/>
        <v>40802.964594907404</v>
      </c>
      <c r="T1075" s="16">
        <f t="shared" si="67"/>
        <v>40832.964594907404</v>
      </c>
      <c r="U1075">
        <f>YEAR(Campaigns[[#This Row],[Date Created Conversion]])</f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8343</v>
      </c>
      <c r="R1076" t="s">
        <v>8344</v>
      </c>
      <c r="S1076" s="16">
        <f t="shared" si="66"/>
        <v>41613.172974537039</v>
      </c>
      <c r="T1076" s="16">
        <f t="shared" si="67"/>
        <v>41643.172974537039</v>
      </c>
      <c r="U1076">
        <f>YEAR(Campaigns[[#This Row],[Date Created Conversion]])</f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8343</v>
      </c>
      <c r="R1077" t="s">
        <v>8344</v>
      </c>
      <c r="S1077" s="16">
        <f t="shared" si="66"/>
        <v>41005.904120370367</v>
      </c>
      <c r="T1077" s="16">
        <f t="shared" si="67"/>
        <v>41035.904120370367</v>
      </c>
      <c r="U1077">
        <f>YEAR(Campaigns[[#This Row],[Date Created Conversion]])</f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8343</v>
      </c>
      <c r="R1078" t="s">
        <v>8344</v>
      </c>
      <c r="S1078" s="16">
        <f t="shared" si="66"/>
        <v>41838.377893518518</v>
      </c>
      <c r="T1078" s="16">
        <f t="shared" si="67"/>
        <v>41893.377893518518</v>
      </c>
      <c r="U1078">
        <f>YEAR(Campaigns[[#This Row],[Date Created Conversion]])</f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8343</v>
      </c>
      <c r="R1079" t="s">
        <v>8344</v>
      </c>
      <c r="S1079" s="16">
        <f t="shared" si="66"/>
        <v>42353.16679398148</v>
      </c>
      <c r="T1079" s="16">
        <f t="shared" si="67"/>
        <v>42383.16679398148</v>
      </c>
      <c r="U1079">
        <f>YEAR(Campaigns[[#This Row],[Date Created Conversion]])</f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8343</v>
      </c>
      <c r="R1080" t="s">
        <v>8344</v>
      </c>
      <c r="S1080" s="16">
        <f t="shared" si="66"/>
        <v>40701.195844907408</v>
      </c>
      <c r="T1080" s="16">
        <f t="shared" si="67"/>
        <v>40746.195844907408</v>
      </c>
      <c r="U1080">
        <f>YEAR(Campaigns[[#This Row],[Date Created Conversion]])</f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8343</v>
      </c>
      <c r="R1081" t="s">
        <v>8344</v>
      </c>
      <c r="S1081" s="16">
        <f t="shared" si="66"/>
        <v>42479.566388888896</v>
      </c>
      <c r="T1081" s="16">
        <f t="shared" si="67"/>
        <v>42504.566388888896</v>
      </c>
      <c r="U1081">
        <f>YEAR(Campaigns[[#This Row],[Date Created Conversion]])</f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8343</v>
      </c>
      <c r="R1082" t="s">
        <v>8344</v>
      </c>
      <c r="S1082" s="16">
        <f t="shared" si="66"/>
        <v>41740.138113425928</v>
      </c>
      <c r="T1082" s="16">
        <f t="shared" si="67"/>
        <v>41770.138113425928</v>
      </c>
      <c r="U1082">
        <f>YEAR(Campaigns[[#This Row],[Date Created Conversion]])</f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8343</v>
      </c>
      <c r="R1083" t="s">
        <v>8344</v>
      </c>
      <c r="S1083" s="16">
        <f t="shared" si="66"/>
        <v>42002.926990740743</v>
      </c>
      <c r="T1083" s="16">
        <f t="shared" si="67"/>
        <v>42032.926990740743</v>
      </c>
      <c r="U1083">
        <f>YEAR(Campaigns[[#This Row],[Date Created Conversion]])</f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8343</v>
      </c>
      <c r="R1084" t="s">
        <v>8344</v>
      </c>
      <c r="S1084" s="16">
        <f t="shared" si="66"/>
        <v>41101.906111111115</v>
      </c>
      <c r="T1084" s="16">
        <f t="shared" si="67"/>
        <v>41131.906111111115</v>
      </c>
      <c r="U1084">
        <f>YEAR(Campaigns[[#This Row],[Date Created Conversion]])</f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8343</v>
      </c>
      <c r="R1085" t="s">
        <v>8344</v>
      </c>
      <c r="S1085" s="16">
        <f t="shared" si="66"/>
        <v>41793.659525462965</v>
      </c>
      <c r="T1085" s="16">
        <f t="shared" si="67"/>
        <v>41853.659525462965</v>
      </c>
      <c r="U1085">
        <f>YEAR(Campaigns[[#This Row],[Date Created Conversion]])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8343</v>
      </c>
      <c r="R1086" t="s">
        <v>8344</v>
      </c>
      <c r="S1086" s="16">
        <f t="shared" si="66"/>
        <v>41829.912083333329</v>
      </c>
      <c r="T1086" s="16">
        <f t="shared" si="67"/>
        <v>41859.912083333329</v>
      </c>
      <c r="U1086">
        <f>YEAR(Campaigns[[#This Row],[Date Created Conversion]])</f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8343</v>
      </c>
      <c r="R1087" t="s">
        <v>8344</v>
      </c>
      <c r="S1087" s="16">
        <f t="shared" si="66"/>
        <v>42413.671006944445</v>
      </c>
      <c r="T1087" s="16">
        <f t="shared" si="67"/>
        <v>42443.629340277781</v>
      </c>
      <c r="U1087">
        <f>YEAR(Campaigns[[#This Row],[Date Created Conversion]])</f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8343</v>
      </c>
      <c r="R1088" t="s">
        <v>8344</v>
      </c>
      <c r="S1088" s="16">
        <f t="shared" si="66"/>
        <v>41845.866793981484</v>
      </c>
      <c r="T1088" s="16">
        <f t="shared" si="67"/>
        <v>41875.866793981484</v>
      </c>
      <c r="U1088">
        <f>YEAR(Campaigns[[#This Row],[Date Created Conversion]])</f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8343</v>
      </c>
      <c r="R1089" t="s">
        <v>8344</v>
      </c>
      <c r="S1089" s="16">
        <f t="shared" si="66"/>
        <v>41775.713969907411</v>
      </c>
      <c r="T1089" s="16">
        <f t="shared" si="67"/>
        <v>41805.713969907411</v>
      </c>
      <c r="U1089">
        <f>YEAR(Campaigns[[#This Row],[Date Created Conversion]])</f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 2),0)</f>
        <v>43.42</v>
      </c>
      <c r="Q1090" s="10" t="s">
        <v>8343</v>
      </c>
      <c r="R1090" t="s">
        <v>8344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  <c r="U1090">
        <f>YEAR(Campaigns[[#This Row],[Date Created Conversion]])</f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8343</v>
      </c>
      <c r="R1091" t="s">
        <v>8344</v>
      </c>
      <c r="S1091" s="16">
        <f t="shared" si="70"/>
        <v>42151.189525462964</v>
      </c>
      <c r="T1091" s="16">
        <f t="shared" si="71"/>
        <v>42181.189525462964</v>
      </c>
      <c r="U1091">
        <f>YEAR(Campaigns[[#This Row],[Date Created Conversion]])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8343</v>
      </c>
      <c r="R1092" t="s">
        <v>8344</v>
      </c>
      <c r="S1092" s="16">
        <f t="shared" si="70"/>
        <v>42123.185798611114</v>
      </c>
      <c r="T1092" s="16">
        <f t="shared" si="71"/>
        <v>42153.185798611114</v>
      </c>
      <c r="U1092">
        <f>YEAR(Campaigns[[#This Row],[Date Created Conversion]])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8343</v>
      </c>
      <c r="R1093" t="s">
        <v>8344</v>
      </c>
      <c r="S1093" s="16">
        <f t="shared" si="70"/>
        <v>42440.820277777777</v>
      </c>
      <c r="T1093" s="16">
        <f t="shared" si="71"/>
        <v>42470.778611111105</v>
      </c>
      <c r="U1093">
        <f>YEAR(Campaigns[[#This Row],[Date Created Conversion]])</f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8343</v>
      </c>
      <c r="R1094" t="s">
        <v>8344</v>
      </c>
      <c r="S1094" s="16">
        <f t="shared" si="70"/>
        <v>41250.025902777779</v>
      </c>
      <c r="T1094" s="16">
        <f t="shared" si="71"/>
        <v>41280.025902777779</v>
      </c>
      <c r="U1094">
        <f>YEAR(Campaigns[[#This Row],[Date Created Conversion]])</f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8343</v>
      </c>
      <c r="R1095" t="s">
        <v>8344</v>
      </c>
      <c r="S1095" s="16">
        <f t="shared" si="70"/>
        <v>42396.973807870367</v>
      </c>
      <c r="T1095" s="16">
        <f t="shared" si="71"/>
        <v>42411.973807870367</v>
      </c>
      <c r="U1095">
        <f>YEAR(Campaigns[[#This Row],[Date Created Conversion]])</f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8343</v>
      </c>
      <c r="R1096" t="s">
        <v>8344</v>
      </c>
      <c r="S1096" s="16">
        <f t="shared" si="70"/>
        <v>40795.713344907403</v>
      </c>
      <c r="T1096" s="16">
        <f t="shared" si="71"/>
        <v>40825.713344907403</v>
      </c>
      <c r="U1096">
        <f>YEAR(Campaigns[[#This Row],[Date Created Conversion]])</f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8343</v>
      </c>
      <c r="R1097" t="s">
        <v>8344</v>
      </c>
      <c r="S1097" s="16">
        <f t="shared" si="70"/>
        <v>41486.537268518521</v>
      </c>
      <c r="T1097" s="16">
        <f t="shared" si="71"/>
        <v>41516.537268518521</v>
      </c>
      <c r="U1097">
        <f>YEAR(Campaigns[[#This Row],[Date Created Conversion]])</f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8343</v>
      </c>
      <c r="R1098" t="s">
        <v>8344</v>
      </c>
      <c r="S1098" s="16">
        <f t="shared" si="70"/>
        <v>41885.51798611111</v>
      </c>
      <c r="T1098" s="16">
        <f t="shared" si="71"/>
        <v>41916.145833333336</v>
      </c>
      <c r="U1098">
        <f>YEAR(Campaigns[[#This Row],[Date Created Conversion]])</f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8343</v>
      </c>
      <c r="R1099" t="s">
        <v>8344</v>
      </c>
      <c r="S1099" s="16">
        <f t="shared" si="70"/>
        <v>41660.792557870373</v>
      </c>
      <c r="T1099" s="16">
        <f t="shared" si="71"/>
        <v>41700.792557870373</v>
      </c>
      <c r="U1099">
        <f>YEAR(Campaigns[[#This Row],[Date Created Conversion]])</f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8343</v>
      </c>
      <c r="R1100" t="s">
        <v>8344</v>
      </c>
      <c r="S1100" s="16">
        <f t="shared" si="70"/>
        <v>41712.762673611112</v>
      </c>
      <c r="T1100" s="16">
        <f t="shared" si="71"/>
        <v>41742.762673611112</v>
      </c>
      <c r="U1100">
        <f>YEAR(Campaigns[[#This Row],[Date Created Conversion]])</f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8343</v>
      </c>
      <c r="R1101" t="s">
        <v>8344</v>
      </c>
      <c r="S1101" s="16">
        <f t="shared" si="70"/>
        <v>42107.836435185185</v>
      </c>
      <c r="T1101" s="16">
        <f t="shared" si="71"/>
        <v>42137.836435185185</v>
      </c>
      <c r="U1101">
        <f>YEAR(Campaigns[[#This Row],[Date Created Conversion]])</f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8343</v>
      </c>
      <c r="R1102" t="s">
        <v>8344</v>
      </c>
      <c r="S1102" s="16">
        <f t="shared" si="70"/>
        <v>42384.110775462963</v>
      </c>
      <c r="T1102" s="16">
        <f t="shared" si="71"/>
        <v>42414.110775462963</v>
      </c>
      <c r="U1102">
        <f>YEAR(Campaigns[[#This Row],[Date Created Conversion]])</f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8343</v>
      </c>
      <c r="R1103" t="s">
        <v>8344</v>
      </c>
      <c r="S1103" s="16">
        <f t="shared" si="70"/>
        <v>42538.77243055556</v>
      </c>
      <c r="T1103" s="16">
        <f t="shared" si="71"/>
        <v>42565.758333333331</v>
      </c>
      <c r="U1103">
        <f>YEAR(Campaigns[[#This Row],[Date Created Conversion]])</f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8343</v>
      </c>
      <c r="R1104" t="s">
        <v>8344</v>
      </c>
      <c r="S1104" s="16">
        <f t="shared" si="70"/>
        <v>41577.045428240745</v>
      </c>
      <c r="T1104" s="16">
        <f t="shared" si="71"/>
        <v>41617.249305555553</v>
      </c>
      <c r="U1104">
        <f>YEAR(Campaigns[[#This Row],[Date Created Conversion]])</f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8343</v>
      </c>
      <c r="R1105" t="s">
        <v>8344</v>
      </c>
      <c r="S1105" s="16">
        <f t="shared" si="70"/>
        <v>42479.22210648148</v>
      </c>
      <c r="T1105" s="16">
        <f t="shared" si="71"/>
        <v>42539.22210648148</v>
      </c>
      <c r="U1105">
        <f>YEAR(Campaigns[[#This Row],[Date Created Conversion]])</f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8343</v>
      </c>
      <c r="R1106" t="s">
        <v>8344</v>
      </c>
      <c r="S1106" s="16">
        <f t="shared" si="70"/>
        <v>41771.40996527778</v>
      </c>
      <c r="T1106" s="16">
        <f t="shared" si="71"/>
        <v>41801.40996527778</v>
      </c>
      <c r="U1106">
        <f>YEAR(Campaigns[[#This Row],[Date Created Conversion]])</f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8343</v>
      </c>
      <c r="R1107" t="s">
        <v>8344</v>
      </c>
      <c r="S1107" s="16">
        <f t="shared" si="70"/>
        <v>41692.135729166665</v>
      </c>
      <c r="T1107" s="16">
        <f t="shared" si="71"/>
        <v>41722.0940625</v>
      </c>
      <c r="U1107">
        <f>YEAR(Campaigns[[#This Row],[Date Created Conversion]])</f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8343</v>
      </c>
      <c r="R1108" t="s">
        <v>8344</v>
      </c>
      <c r="S1108" s="16">
        <f t="shared" si="70"/>
        <v>40973.740451388891</v>
      </c>
      <c r="T1108" s="16">
        <f t="shared" si="71"/>
        <v>41003.698784722219</v>
      </c>
      <c r="U1108">
        <f>YEAR(Campaigns[[#This Row],[Date Created Conversion]])</f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8343</v>
      </c>
      <c r="R1109" t="s">
        <v>8344</v>
      </c>
      <c r="S1109" s="16">
        <f t="shared" si="70"/>
        <v>41813.861388888887</v>
      </c>
      <c r="T1109" s="16">
        <f t="shared" si="71"/>
        <v>41843.861388888887</v>
      </c>
      <c r="U1109">
        <f>YEAR(Campaigns[[#This Row],[Date Created Conversion]])</f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8343</v>
      </c>
      <c r="R1110" t="s">
        <v>8344</v>
      </c>
      <c r="S1110" s="16">
        <f t="shared" si="70"/>
        <v>40952.636979166666</v>
      </c>
      <c r="T1110" s="16">
        <f t="shared" si="71"/>
        <v>41012.595312500001</v>
      </c>
      <c r="U1110">
        <f>YEAR(Campaigns[[#This Row],[Date Created Conversion]])</f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8343</v>
      </c>
      <c r="R1111" t="s">
        <v>8344</v>
      </c>
      <c r="S1111" s="16">
        <f t="shared" si="70"/>
        <v>42662.752199074079</v>
      </c>
      <c r="T1111" s="16">
        <f t="shared" si="71"/>
        <v>42692.793865740736</v>
      </c>
      <c r="U1111">
        <f>YEAR(Campaigns[[#This Row],[Date Created Conversion]])</f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8343</v>
      </c>
      <c r="R1112" t="s">
        <v>8344</v>
      </c>
      <c r="S1112" s="16">
        <f t="shared" si="70"/>
        <v>41220.933124999996</v>
      </c>
      <c r="T1112" s="16">
        <f t="shared" si="71"/>
        <v>41250.933124999996</v>
      </c>
      <c r="U1112">
        <f>YEAR(Campaigns[[#This Row],[Date Created Conversion]])</f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8343</v>
      </c>
      <c r="R1113" t="s">
        <v>8344</v>
      </c>
      <c r="S1113" s="16">
        <f t="shared" si="70"/>
        <v>42347.203587962969</v>
      </c>
      <c r="T1113" s="16">
        <f t="shared" si="71"/>
        <v>42377.203587962969</v>
      </c>
      <c r="U1113">
        <f>YEAR(Campaigns[[#This Row],[Date Created Conversion]])</f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8343</v>
      </c>
      <c r="R1114" t="s">
        <v>8344</v>
      </c>
      <c r="S1114" s="16">
        <f t="shared" si="70"/>
        <v>41963.759386574078</v>
      </c>
      <c r="T1114" s="16">
        <f t="shared" si="71"/>
        <v>42023.354166666672</v>
      </c>
      <c r="U1114">
        <f>YEAR(Campaigns[[#This Row],[Date Created Conversion]])</f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8343</v>
      </c>
      <c r="R1115" t="s">
        <v>8344</v>
      </c>
      <c r="S1115" s="16">
        <f t="shared" si="70"/>
        <v>41835.977083333331</v>
      </c>
      <c r="T1115" s="16">
        <f t="shared" si="71"/>
        <v>41865.977083333331</v>
      </c>
      <c r="U1115">
        <f>YEAR(Campaigns[[#This Row],[Date Created Conversion]])</f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8343</v>
      </c>
      <c r="R1116" t="s">
        <v>8344</v>
      </c>
      <c r="S1116" s="16">
        <f t="shared" si="70"/>
        <v>41526.345914351856</v>
      </c>
      <c r="T1116" s="16">
        <f t="shared" si="71"/>
        <v>41556.345914351856</v>
      </c>
      <c r="U1116">
        <f>YEAR(Campaigns[[#This Row],[Date Created Conversion]])</f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8343</v>
      </c>
      <c r="R1117" t="s">
        <v>8344</v>
      </c>
      <c r="S1117" s="16">
        <f t="shared" si="70"/>
        <v>42429.695543981477</v>
      </c>
      <c r="T1117" s="16">
        <f t="shared" si="71"/>
        <v>42459.653877314813</v>
      </c>
      <c r="U1117">
        <f>YEAR(Campaigns[[#This Row],[Date Created Conversion]])</f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8343</v>
      </c>
      <c r="R1118" t="s">
        <v>8344</v>
      </c>
      <c r="S1118" s="16">
        <f t="shared" si="70"/>
        <v>41009.847314814811</v>
      </c>
      <c r="T1118" s="16">
        <f t="shared" si="71"/>
        <v>41069.847314814811</v>
      </c>
      <c r="U1118">
        <f>YEAR(Campaigns[[#This Row],[Date Created Conversion]])</f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8343</v>
      </c>
      <c r="R1119" t="s">
        <v>8344</v>
      </c>
      <c r="S1119" s="16">
        <f t="shared" si="70"/>
        <v>42333.598530092597</v>
      </c>
      <c r="T1119" s="16">
        <f t="shared" si="71"/>
        <v>42363.598530092597</v>
      </c>
      <c r="U1119">
        <f>YEAR(Campaigns[[#This Row],[Date Created Conversion]])</f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8343</v>
      </c>
      <c r="R1120" t="s">
        <v>8344</v>
      </c>
      <c r="S1120" s="16">
        <f t="shared" si="70"/>
        <v>41704.16642361111</v>
      </c>
      <c r="T1120" s="16">
        <f t="shared" si="71"/>
        <v>41734.124756944446</v>
      </c>
      <c r="U1120">
        <f>YEAR(Campaigns[[#This Row],[Date Created Conversion]])</f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8343</v>
      </c>
      <c r="R1121" t="s">
        <v>8344</v>
      </c>
      <c r="S1121" s="16">
        <f t="shared" si="70"/>
        <v>41722.792407407411</v>
      </c>
      <c r="T1121" s="16">
        <f t="shared" si="71"/>
        <v>41735.792407407411</v>
      </c>
      <c r="U1121">
        <f>YEAR(Campaigns[[#This Row],[Date Created Conversion]])</f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8343</v>
      </c>
      <c r="R1122" t="s">
        <v>8344</v>
      </c>
      <c r="S1122" s="16">
        <f t="shared" si="70"/>
        <v>40799.872685185182</v>
      </c>
      <c r="T1122" s="16">
        <f t="shared" si="71"/>
        <v>40844.872685185182</v>
      </c>
      <c r="U1122">
        <f>YEAR(Campaigns[[#This Row],[Date Created Conversion]])</f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8343</v>
      </c>
      <c r="R1123" t="s">
        <v>8344</v>
      </c>
      <c r="S1123" s="16">
        <f t="shared" si="70"/>
        <v>42412.934212962966</v>
      </c>
      <c r="T1123" s="16">
        <f t="shared" si="71"/>
        <v>42442.892546296294</v>
      </c>
      <c r="U1123">
        <f>YEAR(Campaigns[[#This Row],[Date Created Conversion]])</f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8343</v>
      </c>
      <c r="R1124" t="s">
        <v>8344</v>
      </c>
      <c r="S1124" s="16">
        <f t="shared" si="70"/>
        <v>41410.703993055555</v>
      </c>
      <c r="T1124" s="16">
        <f t="shared" si="71"/>
        <v>41424.703993055555</v>
      </c>
      <c r="U1124">
        <f>YEAR(Campaigns[[#This Row],[Date Created Conversion]])</f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8343</v>
      </c>
      <c r="R1125" t="s">
        <v>8344</v>
      </c>
      <c r="S1125" s="16">
        <f t="shared" si="70"/>
        <v>41718.5237037037</v>
      </c>
      <c r="T1125" s="16">
        <f t="shared" si="71"/>
        <v>41748.5237037037</v>
      </c>
      <c r="U1125">
        <f>YEAR(Campaigns[[#This Row],[Date Created Conversion]])</f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8343</v>
      </c>
      <c r="R1126" t="s">
        <v>8346</v>
      </c>
      <c r="S1126" s="16">
        <f t="shared" si="70"/>
        <v>42094.667256944449</v>
      </c>
      <c r="T1126" s="16">
        <f t="shared" si="71"/>
        <v>42124.667256944449</v>
      </c>
      <c r="U1126">
        <f>YEAR(Campaigns[[#This Row],[Date Created Conversion]])</f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8343</v>
      </c>
      <c r="R1127" t="s">
        <v>8346</v>
      </c>
      <c r="S1127" s="16">
        <f t="shared" si="70"/>
        <v>42212.624189814815</v>
      </c>
      <c r="T1127" s="16">
        <f t="shared" si="71"/>
        <v>42272.624189814815</v>
      </c>
      <c r="U1127">
        <f>YEAR(Campaigns[[#This Row],[Date Created Conversion]])</f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8343</v>
      </c>
      <c r="R1128" t="s">
        <v>8346</v>
      </c>
      <c r="S1128" s="16">
        <f t="shared" si="70"/>
        <v>42535.327476851846</v>
      </c>
      <c r="T1128" s="16">
        <f t="shared" si="71"/>
        <v>42565.327476851846</v>
      </c>
      <c r="U1128">
        <f>YEAR(Campaigns[[#This Row],[Date Created Conversion]])</f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8343</v>
      </c>
      <c r="R1129" t="s">
        <v>8346</v>
      </c>
      <c r="S1129" s="16">
        <f t="shared" si="70"/>
        <v>41926.854166666664</v>
      </c>
      <c r="T1129" s="16">
        <f t="shared" si="71"/>
        <v>41957.895833333328</v>
      </c>
      <c r="U1129">
        <f>YEAR(Campaigns[[#This Row],[Date Created Conversion]])</f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8343</v>
      </c>
      <c r="R1130" t="s">
        <v>8346</v>
      </c>
      <c r="S1130" s="16">
        <f t="shared" si="70"/>
        <v>41828.649502314816</v>
      </c>
      <c r="T1130" s="16">
        <f t="shared" si="71"/>
        <v>41858.649502314816</v>
      </c>
      <c r="U1130">
        <f>YEAR(Campaigns[[#This Row],[Date Created Conversion]])</f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8343</v>
      </c>
      <c r="R1131" t="s">
        <v>8346</v>
      </c>
      <c r="S1131" s="16">
        <f t="shared" si="70"/>
        <v>42496.264965277776</v>
      </c>
      <c r="T1131" s="16">
        <f t="shared" si="71"/>
        <v>42526.264965277776</v>
      </c>
      <c r="U1131">
        <f>YEAR(Campaigns[[#This Row],[Date Created Conversion]])</f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8343</v>
      </c>
      <c r="R1132" t="s">
        <v>8346</v>
      </c>
      <c r="S1132" s="16">
        <f t="shared" si="70"/>
        <v>41908.996527777781</v>
      </c>
      <c r="T1132" s="16">
        <f t="shared" si="71"/>
        <v>41969.038194444445</v>
      </c>
      <c r="U1132">
        <f>YEAR(Campaigns[[#This Row],[Date Created Conversion]])</f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8343</v>
      </c>
      <c r="R1133" t="s">
        <v>8346</v>
      </c>
      <c r="S1133" s="16">
        <f t="shared" si="70"/>
        <v>42332.908194444448</v>
      </c>
      <c r="T1133" s="16">
        <f t="shared" si="71"/>
        <v>42362.908194444448</v>
      </c>
      <c r="U1133">
        <f>YEAR(Campaigns[[#This Row],[Date Created Conversion]])</f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8343</v>
      </c>
      <c r="R1134" t="s">
        <v>8346</v>
      </c>
      <c r="S1134" s="16">
        <f t="shared" si="70"/>
        <v>42706.115405092598</v>
      </c>
      <c r="T1134" s="16">
        <f t="shared" si="71"/>
        <v>42736.115405092598</v>
      </c>
      <c r="U1134">
        <f>YEAR(Campaigns[[#This Row],[Date Created Conversion]])</f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8343</v>
      </c>
      <c r="R1135" t="s">
        <v>8346</v>
      </c>
      <c r="S1135" s="16">
        <f t="shared" si="70"/>
        <v>41821.407187500001</v>
      </c>
      <c r="T1135" s="16">
        <f t="shared" si="71"/>
        <v>41851.407187500001</v>
      </c>
      <c r="U1135">
        <f>YEAR(Campaigns[[#This Row],[Date Created Conversion]])</f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8343</v>
      </c>
      <c r="R1136" t="s">
        <v>8346</v>
      </c>
      <c r="S1136" s="16">
        <f t="shared" si="70"/>
        <v>41958.285046296296</v>
      </c>
      <c r="T1136" s="16">
        <f t="shared" si="71"/>
        <v>41972.189583333333</v>
      </c>
      <c r="U1136">
        <f>YEAR(Campaigns[[#This Row],[Date Created Conversion]])</f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8343</v>
      </c>
      <c r="R1137" t="s">
        <v>8346</v>
      </c>
      <c r="S1137" s="16">
        <f t="shared" si="70"/>
        <v>42558.989513888882</v>
      </c>
      <c r="T1137" s="16">
        <f t="shared" si="71"/>
        <v>42588.989513888882</v>
      </c>
      <c r="U1137">
        <f>YEAR(Campaigns[[#This Row],[Date Created Conversion]])</f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8343</v>
      </c>
      <c r="R1138" t="s">
        <v>8346</v>
      </c>
      <c r="S1138" s="16">
        <f t="shared" si="70"/>
        <v>42327.671631944439</v>
      </c>
      <c r="T1138" s="16">
        <f t="shared" si="71"/>
        <v>42357.671631944439</v>
      </c>
      <c r="U1138">
        <f>YEAR(Campaigns[[#This Row],[Date Created Conversion]])</f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8343</v>
      </c>
      <c r="R1139" t="s">
        <v>8346</v>
      </c>
      <c r="S1139" s="16">
        <f t="shared" si="70"/>
        <v>42453.819687499999</v>
      </c>
      <c r="T1139" s="16">
        <f t="shared" si="71"/>
        <v>42483.819687499999</v>
      </c>
      <c r="U1139">
        <f>YEAR(Campaigns[[#This Row],[Date Created Conversion]])</f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8343</v>
      </c>
      <c r="R1140" t="s">
        <v>8346</v>
      </c>
      <c r="S1140" s="16">
        <f t="shared" si="70"/>
        <v>42736.9066087963</v>
      </c>
      <c r="T1140" s="16">
        <f t="shared" si="71"/>
        <v>42756.9066087963</v>
      </c>
      <c r="U1140">
        <f>YEAR(Campaigns[[#This Row],[Date Created Conversion]])</f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8343</v>
      </c>
      <c r="R1141" t="s">
        <v>8346</v>
      </c>
      <c r="S1141" s="16">
        <f t="shared" si="70"/>
        <v>41975.347523148142</v>
      </c>
      <c r="T1141" s="16">
        <f t="shared" si="71"/>
        <v>42005.347523148142</v>
      </c>
      <c r="U1141">
        <f>YEAR(Campaigns[[#This Row],[Date Created Conversion]])</f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8343</v>
      </c>
      <c r="R1142" t="s">
        <v>8346</v>
      </c>
      <c r="S1142" s="16">
        <f t="shared" si="70"/>
        <v>42192.462048611109</v>
      </c>
      <c r="T1142" s="16">
        <f t="shared" si="71"/>
        <v>42222.462048611109</v>
      </c>
      <c r="U1142">
        <f>YEAR(Campaigns[[#This Row],[Date Created Conversion]])</f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8343</v>
      </c>
      <c r="R1143" t="s">
        <v>8346</v>
      </c>
      <c r="S1143" s="16">
        <f t="shared" si="70"/>
        <v>42164.699652777781</v>
      </c>
      <c r="T1143" s="16">
        <f t="shared" si="71"/>
        <v>42194.699652777781</v>
      </c>
      <c r="U1143">
        <f>YEAR(Campaigns[[#This Row],[Date Created Conversion]])</f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8343</v>
      </c>
      <c r="R1144" t="s">
        <v>8346</v>
      </c>
      <c r="S1144" s="16">
        <f t="shared" si="70"/>
        <v>42022.006099537044</v>
      </c>
      <c r="T1144" s="16">
        <f t="shared" si="71"/>
        <v>42052.006099537044</v>
      </c>
      <c r="U1144">
        <f>YEAR(Campaigns[[#This Row],[Date Created Conversion]])</f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8343</v>
      </c>
      <c r="R1145" t="s">
        <v>8346</v>
      </c>
      <c r="S1145" s="16">
        <f t="shared" si="70"/>
        <v>42325.19358796296</v>
      </c>
      <c r="T1145" s="16">
        <f t="shared" si="71"/>
        <v>42355.19358796296</v>
      </c>
      <c r="U1145">
        <f>YEAR(Campaigns[[#This Row],[Date Created Conversion]])</f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8347</v>
      </c>
      <c r="R1146" t="s">
        <v>8350</v>
      </c>
      <c r="S1146" s="16">
        <f t="shared" si="70"/>
        <v>42093.181944444441</v>
      </c>
      <c r="T1146" s="16">
        <f t="shared" si="71"/>
        <v>42123.181944444441</v>
      </c>
      <c r="U1146">
        <f>YEAR(Campaigns[[#This Row],[Date Created Conversion]])</f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8347</v>
      </c>
      <c r="R1147" t="s">
        <v>8350</v>
      </c>
      <c r="S1147" s="16">
        <f t="shared" si="70"/>
        <v>41854.747592592597</v>
      </c>
      <c r="T1147" s="16">
        <f t="shared" si="71"/>
        <v>41914.747592592597</v>
      </c>
      <c r="U1147">
        <f>YEAR(Campaigns[[#This Row],[Date Created Conversion]])</f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8347</v>
      </c>
      <c r="R1148" t="s">
        <v>8350</v>
      </c>
      <c r="S1148" s="16">
        <f t="shared" si="70"/>
        <v>41723.9533912037</v>
      </c>
      <c r="T1148" s="16">
        <f t="shared" si="71"/>
        <v>41761.9533912037</v>
      </c>
      <c r="U1148">
        <f>YEAR(Campaigns[[#This Row],[Date Created Conversion]])</f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8347</v>
      </c>
      <c r="R1149" t="s">
        <v>8350</v>
      </c>
      <c r="S1149" s="16">
        <f t="shared" si="70"/>
        <v>41871.972025462965</v>
      </c>
      <c r="T1149" s="16">
        <f t="shared" si="71"/>
        <v>41931.972025462965</v>
      </c>
      <c r="U1149">
        <f>YEAR(Campaigns[[#This Row],[Date Created Conversion]])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8347</v>
      </c>
      <c r="R1150" t="s">
        <v>8350</v>
      </c>
      <c r="S1150" s="16">
        <f t="shared" si="70"/>
        <v>42675.171076388884</v>
      </c>
      <c r="T1150" s="16">
        <f t="shared" si="71"/>
        <v>42705.212743055556</v>
      </c>
      <c r="U1150">
        <f>YEAR(Campaigns[[#This Row],[Date Created Conversion]])</f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8347</v>
      </c>
      <c r="R1151" t="s">
        <v>8350</v>
      </c>
      <c r="S1151" s="16">
        <f t="shared" si="70"/>
        <v>42507.71025462963</v>
      </c>
      <c r="T1151" s="16">
        <f t="shared" si="71"/>
        <v>42537.71025462963</v>
      </c>
      <c r="U1151">
        <f>YEAR(Campaigns[[#This Row],[Date Created Conversion]])</f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8347</v>
      </c>
      <c r="R1152" t="s">
        <v>8350</v>
      </c>
      <c r="S1152" s="16">
        <f t="shared" si="70"/>
        <v>42317.954571759255</v>
      </c>
      <c r="T1152" s="16">
        <f t="shared" si="71"/>
        <v>42377.954571759255</v>
      </c>
      <c r="U1152">
        <f>YEAR(Campaigns[[#This Row],[Date Created Conversion]])</f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8347</v>
      </c>
      <c r="R1153" t="s">
        <v>8350</v>
      </c>
      <c r="S1153" s="16">
        <f t="shared" si="70"/>
        <v>42224.102581018517</v>
      </c>
      <c r="T1153" s="16">
        <f t="shared" si="71"/>
        <v>42254.102581018517</v>
      </c>
      <c r="U1153">
        <f>YEAR(Campaigns[[#This Row],[Date Created Conversion]])</f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 2),0)</f>
        <v>60.73</v>
      </c>
      <c r="Q1154" s="10" t="s">
        <v>8347</v>
      </c>
      <c r="R1154" t="s">
        <v>8350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  <c r="U1154">
        <f>YEAR(Campaigns[[#This Row],[Date Created Conversion]])</f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8347</v>
      </c>
      <c r="R1155" t="s">
        <v>8350</v>
      </c>
      <c r="S1155" s="16">
        <f t="shared" si="74"/>
        <v>42143.714178240742</v>
      </c>
      <c r="T1155" s="16">
        <f t="shared" si="75"/>
        <v>42173.714178240742</v>
      </c>
      <c r="U1155">
        <f>YEAR(Campaigns[[#This Row],[Date Created Conversion]])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8347</v>
      </c>
      <c r="R1156" t="s">
        <v>8350</v>
      </c>
      <c r="S1156" s="16">
        <f t="shared" si="74"/>
        <v>42223.108865740738</v>
      </c>
      <c r="T1156" s="16">
        <f t="shared" si="75"/>
        <v>42253.108865740738</v>
      </c>
      <c r="U1156">
        <f>YEAR(Campaigns[[#This Row],[Date Created Conversion]])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8347</v>
      </c>
      <c r="R1157" t="s">
        <v>8350</v>
      </c>
      <c r="S1157" s="16">
        <f t="shared" si="74"/>
        <v>41835.763981481483</v>
      </c>
      <c r="T1157" s="16">
        <f t="shared" si="75"/>
        <v>41865.763981481483</v>
      </c>
      <c r="U1157">
        <f>YEAR(Campaigns[[#This Row],[Date Created Conversion]])</f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8347</v>
      </c>
      <c r="R1158" t="s">
        <v>8350</v>
      </c>
      <c r="S1158" s="16">
        <f t="shared" si="74"/>
        <v>42029.07131944444</v>
      </c>
      <c r="T1158" s="16">
        <f t="shared" si="75"/>
        <v>42059.07131944444</v>
      </c>
      <c r="U1158">
        <f>YEAR(Campaigns[[#This Row],[Date Created Conversion]])</f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8347</v>
      </c>
      <c r="R1159" t="s">
        <v>8350</v>
      </c>
      <c r="S1159" s="16">
        <f t="shared" si="74"/>
        <v>41918.628240740742</v>
      </c>
      <c r="T1159" s="16">
        <f t="shared" si="75"/>
        <v>41978.669907407413</v>
      </c>
      <c r="U1159">
        <f>YEAR(Campaigns[[#This Row],[Date Created Conversion]])</f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8347</v>
      </c>
      <c r="R1160" t="s">
        <v>8350</v>
      </c>
      <c r="S1160" s="16">
        <f t="shared" si="74"/>
        <v>41952.09175925926</v>
      </c>
      <c r="T1160" s="16">
        <f t="shared" si="75"/>
        <v>41982.09175925926</v>
      </c>
      <c r="U1160">
        <f>YEAR(Campaigns[[#This Row],[Date Created Conversion]])</f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8347</v>
      </c>
      <c r="R1161" t="s">
        <v>8350</v>
      </c>
      <c r="S1161" s="16">
        <f t="shared" si="74"/>
        <v>42154.726446759261</v>
      </c>
      <c r="T1161" s="16">
        <f t="shared" si="75"/>
        <v>42185.65625</v>
      </c>
      <c r="U1161">
        <f>YEAR(Campaigns[[#This Row],[Date Created Conversion]])</f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8347</v>
      </c>
      <c r="R1162" t="s">
        <v>8350</v>
      </c>
      <c r="S1162" s="16">
        <f t="shared" si="74"/>
        <v>42061.154930555553</v>
      </c>
      <c r="T1162" s="16">
        <f t="shared" si="75"/>
        <v>42091.113263888896</v>
      </c>
      <c r="U1162">
        <f>YEAR(Campaigns[[#This Row],[Date Created Conversion]])</f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8347</v>
      </c>
      <c r="R1163" t="s">
        <v>8350</v>
      </c>
      <c r="S1163" s="16">
        <f t="shared" si="74"/>
        <v>42122.629502314812</v>
      </c>
      <c r="T1163" s="16">
        <f t="shared" si="75"/>
        <v>42143.629502314812</v>
      </c>
      <c r="U1163">
        <f>YEAR(Campaigns[[#This Row],[Date Created Conversion]])</f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8347</v>
      </c>
      <c r="R1164" t="s">
        <v>8350</v>
      </c>
      <c r="S1164" s="16">
        <f t="shared" si="74"/>
        <v>41876.683611111112</v>
      </c>
      <c r="T1164" s="16">
        <f t="shared" si="75"/>
        <v>41907.683611111112</v>
      </c>
      <c r="U1164">
        <f>YEAR(Campaigns[[#This Row],[Date Created Conversion]])</f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8347</v>
      </c>
      <c r="R1165" t="s">
        <v>8350</v>
      </c>
      <c r="S1165" s="16">
        <f t="shared" si="74"/>
        <v>41830.723611111112</v>
      </c>
      <c r="T1165" s="16">
        <f t="shared" si="75"/>
        <v>41860.723611111112</v>
      </c>
      <c r="U1165">
        <f>YEAR(Campaigns[[#This Row],[Date Created Conversion]])</f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8347</v>
      </c>
      <c r="R1166" t="s">
        <v>8350</v>
      </c>
      <c r="S1166" s="16">
        <f t="shared" si="74"/>
        <v>42509.724328703705</v>
      </c>
      <c r="T1166" s="16">
        <f t="shared" si="75"/>
        <v>42539.724328703705</v>
      </c>
      <c r="U1166">
        <f>YEAR(Campaigns[[#This Row],[Date Created Conversion]])</f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8347</v>
      </c>
      <c r="R1167" t="s">
        <v>8350</v>
      </c>
      <c r="S1167" s="16">
        <f t="shared" si="74"/>
        <v>41792.214467592588</v>
      </c>
      <c r="T1167" s="16">
        <f t="shared" si="75"/>
        <v>41826.214467592588</v>
      </c>
      <c r="U1167">
        <f>YEAR(Campaigns[[#This Row],[Date Created Conversion]])</f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8347</v>
      </c>
      <c r="R1168" t="s">
        <v>8350</v>
      </c>
      <c r="S1168" s="16">
        <f t="shared" si="74"/>
        <v>42150.485439814816</v>
      </c>
      <c r="T1168" s="16">
        <f t="shared" si="75"/>
        <v>42181.166666666672</v>
      </c>
      <c r="U1168">
        <f>YEAR(Campaigns[[#This Row],[Date Created Conversion]])</f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8347</v>
      </c>
      <c r="R1169" t="s">
        <v>8350</v>
      </c>
      <c r="S1169" s="16">
        <f t="shared" si="74"/>
        <v>41863.734895833331</v>
      </c>
      <c r="T1169" s="16">
        <f t="shared" si="75"/>
        <v>41894.734895833331</v>
      </c>
      <c r="U1169">
        <f>YEAR(Campaigns[[#This Row],[Date Created Conversion]])</f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8347</v>
      </c>
      <c r="R1170" t="s">
        <v>8350</v>
      </c>
      <c r="S1170" s="16">
        <f t="shared" si="74"/>
        <v>42605.053993055553</v>
      </c>
      <c r="T1170" s="16">
        <f t="shared" si="75"/>
        <v>42635.053993055553</v>
      </c>
      <c r="U1170">
        <f>YEAR(Campaigns[[#This Row],[Date Created Conversion]])</f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8347</v>
      </c>
      <c r="R1171" t="s">
        <v>8350</v>
      </c>
      <c r="S1171" s="16">
        <f t="shared" si="74"/>
        <v>42027.353738425925</v>
      </c>
      <c r="T1171" s="16">
        <f t="shared" si="75"/>
        <v>42057.353738425925</v>
      </c>
      <c r="U1171">
        <f>YEAR(Campaigns[[#This Row],[Date Created Conversion]])</f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8347</v>
      </c>
      <c r="R1172" t="s">
        <v>8350</v>
      </c>
      <c r="S1172" s="16">
        <f t="shared" si="74"/>
        <v>42124.893182870372</v>
      </c>
      <c r="T1172" s="16">
        <f t="shared" si="75"/>
        <v>42154.893182870372</v>
      </c>
      <c r="U1172">
        <f>YEAR(Campaigns[[#This Row],[Date Created Conversion]])</f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8347</v>
      </c>
      <c r="R1173" t="s">
        <v>8350</v>
      </c>
      <c r="S1173" s="16">
        <f t="shared" si="74"/>
        <v>41938.804710648146</v>
      </c>
      <c r="T1173" s="16">
        <f t="shared" si="75"/>
        <v>41956.846377314811</v>
      </c>
      <c r="U1173">
        <f>YEAR(Campaigns[[#This Row],[Date Created Conversion]])</f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8347</v>
      </c>
      <c r="R1174" t="s">
        <v>8350</v>
      </c>
      <c r="S1174" s="16">
        <f t="shared" si="74"/>
        <v>41841.682314814818</v>
      </c>
      <c r="T1174" s="16">
        <f t="shared" si="75"/>
        <v>41871.682314814818</v>
      </c>
      <c r="U1174">
        <f>YEAR(Campaigns[[#This Row],[Date Created Conversion]])</f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8347</v>
      </c>
      <c r="R1175" t="s">
        <v>8350</v>
      </c>
      <c r="S1175" s="16">
        <f t="shared" si="74"/>
        <v>42184.185844907406</v>
      </c>
      <c r="T1175" s="16">
        <f t="shared" si="75"/>
        <v>42219.185844907406</v>
      </c>
      <c r="U1175">
        <f>YEAR(Campaigns[[#This Row],[Date Created Conversion]])</f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8347</v>
      </c>
      <c r="R1176" t="s">
        <v>8350</v>
      </c>
      <c r="S1176" s="16">
        <f t="shared" si="74"/>
        <v>42468.84174768519</v>
      </c>
      <c r="T1176" s="16">
        <f t="shared" si="75"/>
        <v>42498.84174768519</v>
      </c>
      <c r="U1176">
        <f>YEAR(Campaigns[[#This Row],[Date Created Conversion]])</f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8347</v>
      </c>
      <c r="R1177" t="s">
        <v>8350</v>
      </c>
      <c r="S1177" s="16">
        <f t="shared" si="74"/>
        <v>42170.728460648148</v>
      </c>
      <c r="T1177" s="16">
        <f t="shared" si="75"/>
        <v>42200.728460648148</v>
      </c>
      <c r="U1177">
        <f>YEAR(Campaigns[[#This Row],[Date Created Conversion]])</f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8347</v>
      </c>
      <c r="R1178" t="s">
        <v>8350</v>
      </c>
      <c r="S1178" s="16">
        <f t="shared" si="74"/>
        <v>42746.019652777773</v>
      </c>
      <c r="T1178" s="16">
        <f t="shared" si="75"/>
        <v>42800.541666666672</v>
      </c>
      <c r="U1178">
        <f>YEAR(Campaigns[[#This Row],[Date Created Conversion]])</f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8347</v>
      </c>
      <c r="R1179" t="s">
        <v>8350</v>
      </c>
      <c r="S1179" s="16">
        <f t="shared" si="74"/>
        <v>41897.660833333335</v>
      </c>
      <c r="T1179" s="16">
        <f t="shared" si="75"/>
        <v>41927.660833333335</v>
      </c>
      <c r="U1179">
        <f>YEAR(Campaigns[[#This Row],[Date Created Conversion]])</f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8347</v>
      </c>
      <c r="R1180" t="s">
        <v>8350</v>
      </c>
      <c r="S1180" s="16">
        <f t="shared" si="74"/>
        <v>41837.905694444446</v>
      </c>
      <c r="T1180" s="16">
        <f t="shared" si="75"/>
        <v>41867.905694444446</v>
      </c>
      <c r="U1180">
        <f>YEAR(Campaigns[[#This Row],[Date Created Conversion]])</f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8347</v>
      </c>
      <c r="R1181" t="s">
        <v>8350</v>
      </c>
      <c r="S1181" s="16">
        <f t="shared" si="74"/>
        <v>42275.720219907409</v>
      </c>
      <c r="T1181" s="16">
        <f t="shared" si="75"/>
        <v>42305.720219907409</v>
      </c>
      <c r="U1181">
        <f>YEAR(Campaigns[[#This Row],[Date Created Conversion]])</f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8347</v>
      </c>
      <c r="R1182" t="s">
        <v>8350</v>
      </c>
      <c r="S1182" s="16">
        <f t="shared" si="74"/>
        <v>41781.806875000002</v>
      </c>
      <c r="T1182" s="16">
        <f t="shared" si="75"/>
        <v>41818.806875000002</v>
      </c>
      <c r="U1182">
        <f>YEAR(Campaigns[[#This Row],[Date Created Conversion]])</f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8347</v>
      </c>
      <c r="R1183" t="s">
        <v>8350</v>
      </c>
      <c r="S1183" s="16">
        <f t="shared" si="74"/>
        <v>42034.339363425926</v>
      </c>
      <c r="T1183" s="16">
        <f t="shared" si="75"/>
        <v>42064.339363425926</v>
      </c>
      <c r="U1183">
        <f>YEAR(Campaigns[[#This Row],[Date Created Conversion]])</f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8347</v>
      </c>
      <c r="R1184" t="s">
        <v>8350</v>
      </c>
      <c r="S1184" s="16">
        <f t="shared" si="74"/>
        <v>42728.827407407407</v>
      </c>
      <c r="T1184" s="16">
        <f t="shared" si="75"/>
        <v>42747.695833333331</v>
      </c>
      <c r="U1184">
        <f>YEAR(Campaigns[[#This Row],[Date Created Conversion]])</f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8347</v>
      </c>
      <c r="R1185" t="s">
        <v>8350</v>
      </c>
      <c r="S1185" s="16">
        <f t="shared" si="74"/>
        <v>42656.86137731481</v>
      </c>
      <c r="T1185" s="16">
        <f t="shared" si="75"/>
        <v>42676.165972222225</v>
      </c>
      <c r="U1185">
        <f>YEAR(Campaigns[[#This Row],[Date Created Conversion]])</f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8326</v>
      </c>
      <c r="R1186" t="s">
        <v>8328</v>
      </c>
      <c r="S1186" s="16">
        <f t="shared" si="74"/>
        <v>42741.599664351852</v>
      </c>
      <c r="T1186" s="16">
        <f t="shared" si="75"/>
        <v>42772.599664351852</v>
      </c>
      <c r="U1186">
        <f>YEAR(Campaigns[[#This Row],[Date Created Conversion]])</f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8326</v>
      </c>
      <c r="R1187" t="s">
        <v>8328</v>
      </c>
      <c r="S1187" s="16">
        <f t="shared" si="74"/>
        <v>42130.865150462967</v>
      </c>
      <c r="T1187" s="16">
        <f t="shared" si="75"/>
        <v>42163.166666666672</v>
      </c>
      <c r="U1187">
        <f>YEAR(Campaigns[[#This Row],[Date Created Conversion]])</f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8326</v>
      </c>
      <c r="R1188" t="s">
        <v>8328</v>
      </c>
      <c r="S1188" s="16">
        <f t="shared" si="74"/>
        <v>42123.86336805555</v>
      </c>
      <c r="T1188" s="16">
        <f t="shared" si="75"/>
        <v>42156.945833333331</v>
      </c>
      <c r="U1188">
        <f>YEAR(Campaigns[[#This Row],[Date Created Conversion]])</f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8326</v>
      </c>
      <c r="R1189" t="s">
        <v>8328</v>
      </c>
      <c r="S1189" s="16">
        <f t="shared" si="74"/>
        <v>42109.894942129627</v>
      </c>
      <c r="T1189" s="16">
        <f t="shared" si="75"/>
        <v>42141.75</v>
      </c>
      <c r="U1189">
        <f>YEAR(Campaigns[[#This Row],[Date Created Conversion]])</f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8326</v>
      </c>
      <c r="R1190" t="s">
        <v>8328</v>
      </c>
      <c r="S1190" s="16">
        <f t="shared" si="74"/>
        <v>42711.700694444444</v>
      </c>
      <c r="T1190" s="16">
        <f t="shared" si="75"/>
        <v>42732.700694444444</v>
      </c>
      <c r="U1190">
        <f>YEAR(Campaigns[[#This Row],[Date Created Conversion]])</f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8326</v>
      </c>
      <c r="R1191" t="s">
        <v>8328</v>
      </c>
      <c r="S1191" s="16">
        <f t="shared" si="74"/>
        <v>42529.979108796295</v>
      </c>
      <c r="T1191" s="16">
        <f t="shared" si="75"/>
        <v>42550.979108796295</v>
      </c>
      <c r="U1191">
        <f>YEAR(Campaigns[[#This Row],[Date Created Conversion]])</f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8326</v>
      </c>
      <c r="R1192" t="s">
        <v>8328</v>
      </c>
      <c r="S1192" s="16">
        <f t="shared" si="74"/>
        <v>41852.665798611109</v>
      </c>
      <c r="T1192" s="16">
        <f t="shared" si="75"/>
        <v>41882.665798611109</v>
      </c>
      <c r="U1192">
        <f>YEAR(Campaigns[[#This Row],[Date Created Conversion]])</f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8326</v>
      </c>
      <c r="R1193" t="s">
        <v>8328</v>
      </c>
      <c r="S1193" s="16">
        <f t="shared" si="74"/>
        <v>42419.603703703702</v>
      </c>
      <c r="T1193" s="16">
        <f t="shared" si="75"/>
        <v>42449.562037037031</v>
      </c>
      <c r="U1193">
        <f>YEAR(Campaigns[[#This Row],[Date Created Conversion]])</f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8326</v>
      </c>
      <c r="R1194" t="s">
        <v>8328</v>
      </c>
      <c r="S1194" s="16">
        <f t="shared" si="74"/>
        <v>42747.506689814814</v>
      </c>
      <c r="T1194" s="16">
        <f t="shared" si="75"/>
        <v>42777.506689814814</v>
      </c>
      <c r="U1194">
        <f>YEAR(Campaigns[[#This Row],[Date Created Conversion]])</f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8326</v>
      </c>
      <c r="R1195" t="s">
        <v>8328</v>
      </c>
      <c r="S1195" s="16">
        <f t="shared" si="74"/>
        <v>42409.776076388895</v>
      </c>
      <c r="T1195" s="16">
        <f t="shared" si="75"/>
        <v>42469.734409722223</v>
      </c>
      <c r="U1195">
        <f>YEAR(Campaigns[[#This Row],[Date Created Conversion]])</f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8326</v>
      </c>
      <c r="R1196" t="s">
        <v>8328</v>
      </c>
      <c r="S1196" s="16">
        <f t="shared" si="74"/>
        <v>42072.488182870366</v>
      </c>
      <c r="T1196" s="16">
        <f t="shared" si="75"/>
        <v>42102.488182870366</v>
      </c>
      <c r="U1196">
        <f>YEAR(Campaigns[[#This Row],[Date Created Conversion]])</f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8326</v>
      </c>
      <c r="R1197" t="s">
        <v>8328</v>
      </c>
      <c r="S1197" s="16">
        <f t="shared" si="74"/>
        <v>42298.34783564815</v>
      </c>
      <c r="T1197" s="16">
        <f t="shared" si="75"/>
        <v>42358.375</v>
      </c>
      <c r="U1197">
        <f>YEAR(Campaigns[[#This Row],[Date Created Conversion]])</f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8326</v>
      </c>
      <c r="R1198" t="s">
        <v>8328</v>
      </c>
      <c r="S1198" s="16">
        <f t="shared" si="74"/>
        <v>42326.818738425922</v>
      </c>
      <c r="T1198" s="16">
        <f t="shared" si="75"/>
        <v>42356.818738425922</v>
      </c>
      <c r="U1198">
        <f>YEAR(Campaigns[[#This Row],[Date Created Conversion]])</f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8326</v>
      </c>
      <c r="R1199" t="s">
        <v>8328</v>
      </c>
      <c r="S1199" s="16">
        <f t="shared" si="74"/>
        <v>42503.66474537037</v>
      </c>
      <c r="T1199" s="16">
        <f t="shared" si="75"/>
        <v>42534.249305555553</v>
      </c>
      <c r="U1199">
        <f>YEAR(Campaigns[[#This Row],[Date Created Conversion]])</f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8326</v>
      </c>
      <c r="R1200" t="s">
        <v>8328</v>
      </c>
      <c r="S1200" s="16">
        <f t="shared" si="74"/>
        <v>42333.619050925925</v>
      </c>
      <c r="T1200" s="16">
        <f t="shared" si="75"/>
        <v>42369.125</v>
      </c>
      <c r="U1200">
        <f>YEAR(Campaigns[[#This Row],[Date Created Conversion]])</f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8326</v>
      </c>
      <c r="R1201" t="s">
        <v>8328</v>
      </c>
      <c r="S1201" s="16">
        <f t="shared" si="74"/>
        <v>42161.770833333328</v>
      </c>
      <c r="T1201" s="16">
        <f t="shared" si="75"/>
        <v>42193.770833333328</v>
      </c>
      <c r="U1201">
        <f>YEAR(Campaigns[[#This Row],[Date Created Conversion]])</f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8326</v>
      </c>
      <c r="R1202" t="s">
        <v>8328</v>
      </c>
      <c r="S1202" s="16">
        <f t="shared" si="74"/>
        <v>42089.477500000001</v>
      </c>
      <c r="T1202" s="16">
        <f t="shared" si="75"/>
        <v>42110.477500000001</v>
      </c>
      <c r="U1202">
        <f>YEAR(Campaigns[[#This Row],[Date Created Conversion]])</f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8326</v>
      </c>
      <c r="R1203" t="s">
        <v>8328</v>
      </c>
      <c r="S1203" s="16">
        <f t="shared" si="74"/>
        <v>42536.60701388889</v>
      </c>
      <c r="T1203" s="16">
        <f t="shared" si="75"/>
        <v>42566.60701388889</v>
      </c>
      <c r="U1203">
        <f>YEAR(Campaigns[[#This Row],[Date Created Conversion]])</f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8326</v>
      </c>
      <c r="R1204" t="s">
        <v>8328</v>
      </c>
      <c r="S1204" s="16">
        <f t="shared" si="74"/>
        <v>42152.288819444439</v>
      </c>
      <c r="T1204" s="16">
        <f t="shared" si="75"/>
        <v>42182.288819444439</v>
      </c>
      <c r="U1204">
        <f>YEAR(Campaigns[[#This Row],[Date Created Conversion]])</f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8326</v>
      </c>
      <c r="R1205" t="s">
        <v>8328</v>
      </c>
      <c r="S1205" s="16">
        <f t="shared" si="74"/>
        <v>42125.614895833336</v>
      </c>
      <c r="T1205" s="16">
        <f t="shared" si="75"/>
        <v>42155.614895833336</v>
      </c>
      <c r="U1205">
        <f>YEAR(Campaigns[[#This Row],[Date Created Conversion]])</f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8326</v>
      </c>
      <c r="R1206" t="s">
        <v>8328</v>
      </c>
      <c r="S1206" s="16">
        <f t="shared" si="74"/>
        <v>42297.748067129629</v>
      </c>
      <c r="T1206" s="16">
        <f t="shared" si="75"/>
        <v>42342.208333333328</v>
      </c>
      <c r="U1206">
        <f>YEAR(Campaigns[[#This Row],[Date Created Conversion]])</f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8326</v>
      </c>
      <c r="R1207" t="s">
        <v>8328</v>
      </c>
      <c r="S1207" s="16">
        <f t="shared" si="74"/>
        <v>42138.506377314814</v>
      </c>
      <c r="T1207" s="16">
        <f t="shared" si="75"/>
        <v>42168.506377314814</v>
      </c>
      <c r="U1207">
        <f>YEAR(Campaigns[[#This Row],[Date Created Conversion]])</f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8326</v>
      </c>
      <c r="R1208" t="s">
        <v>8328</v>
      </c>
      <c r="S1208" s="16">
        <f t="shared" si="74"/>
        <v>42772.776076388895</v>
      </c>
      <c r="T1208" s="16">
        <f t="shared" si="75"/>
        <v>42805.561805555553</v>
      </c>
      <c r="U1208">
        <f>YEAR(Campaigns[[#This Row],[Date Created Conversion]])</f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8326</v>
      </c>
      <c r="R1209" t="s">
        <v>8328</v>
      </c>
      <c r="S1209" s="16">
        <f t="shared" si="74"/>
        <v>42430.430243055554</v>
      </c>
      <c r="T1209" s="16">
        <f t="shared" si="75"/>
        <v>42460.416666666672</v>
      </c>
      <c r="U1209">
        <f>YEAR(Campaigns[[#This Row],[Date Created Conversion]])</f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8326</v>
      </c>
      <c r="R1210" t="s">
        <v>8328</v>
      </c>
      <c r="S1210" s="16">
        <f t="shared" si="74"/>
        <v>42423.709074074075</v>
      </c>
      <c r="T1210" s="16">
        <f t="shared" si="75"/>
        <v>42453.667407407411</v>
      </c>
      <c r="U1210">
        <f>YEAR(Campaigns[[#This Row],[Date Created Conversion]])</f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8326</v>
      </c>
      <c r="R1211" t="s">
        <v>8328</v>
      </c>
      <c r="S1211" s="16">
        <f t="shared" si="74"/>
        <v>42761.846122685187</v>
      </c>
      <c r="T1211" s="16">
        <f t="shared" si="75"/>
        <v>42791.846122685187</v>
      </c>
      <c r="U1211">
        <f>YEAR(Campaigns[[#This Row],[Date Created Conversion]])</f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8326</v>
      </c>
      <c r="R1212" t="s">
        <v>8328</v>
      </c>
      <c r="S1212" s="16">
        <f t="shared" si="74"/>
        <v>42132.941805555558</v>
      </c>
      <c r="T1212" s="16">
        <f t="shared" si="75"/>
        <v>42155.875</v>
      </c>
      <c r="U1212">
        <f>YEAR(Campaigns[[#This Row],[Date Created Conversion]])</f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8326</v>
      </c>
      <c r="R1213" t="s">
        <v>8328</v>
      </c>
      <c r="S1213" s="16">
        <f t="shared" si="74"/>
        <v>42515.866446759261</v>
      </c>
      <c r="T1213" s="16">
        <f t="shared" si="75"/>
        <v>42530.866446759261</v>
      </c>
      <c r="U1213">
        <f>YEAR(Campaigns[[#This Row],[Date Created Conversion]])</f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8326</v>
      </c>
      <c r="R1214" t="s">
        <v>8328</v>
      </c>
      <c r="S1214" s="16">
        <f t="shared" si="74"/>
        <v>42318.950173611112</v>
      </c>
      <c r="T1214" s="16">
        <f t="shared" si="75"/>
        <v>42335.041666666672</v>
      </c>
      <c r="U1214">
        <f>YEAR(Campaigns[[#This Row],[Date Created Conversion]])</f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8326</v>
      </c>
      <c r="R1215" t="s">
        <v>8328</v>
      </c>
      <c r="S1215" s="16">
        <f t="shared" si="74"/>
        <v>42731.755787037036</v>
      </c>
      <c r="T1215" s="16">
        <f t="shared" si="75"/>
        <v>42766.755787037036</v>
      </c>
      <c r="U1215">
        <f>YEAR(Campaigns[[#This Row],[Date Created Conversion]])</f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8326</v>
      </c>
      <c r="R1216" t="s">
        <v>8328</v>
      </c>
      <c r="S1216" s="16">
        <f t="shared" si="74"/>
        <v>42104.840335648143</v>
      </c>
      <c r="T1216" s="16">
        <f t="shared" si="75"/>
        <v>42164.840335648143</v>
      </c>
      <c r="U1216">
        <f>YEAR(Campaigns[[#This Row],[Date Created Conversion]])</f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8326</v>
      </c>
      <c r="R1217" t="s">
        <v>8328</v>
      </c>
      <c r="S1217" s="16">
        <f t="shared" si="74"/>
        <v>41759.923101851848</v>
      </c>
      <c r="T1217" s="16">
        <f t="shared" si="75"/>
        <v>41789.923101851848</v>
      </c>
      <c r="U1217">
        <f>YEAR(Campaigns[[#This Row],[Date Created Conversion]])</f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 2),0)</f>
        <v>91.88</v>
      </c>
      <c r="Q1218" s="10" t="s">
        <v>8326</v>
      </c>
      <c r="R1218" t="s">
        <v>8328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  <c r="U1218">
        <f>YEAR(Campaigns[[#This Row],[Date Created Conversion]])</f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8326</v>
      </c>
      <c r="R1219" t="s">
        <v>8328</v>
      </c>
      <c r="S1219" s="16">
        <f t="shared" si="78"/>
        <v>42535.809490740736</v>
      </c>
      <c r="T1219" s="16">
        <f t="shared" si="79"/>
        <v>42565.809490740736</v>
      </c>
      <c r="U1219">
        <f>YEAR(Campaigns[[#This Row],[Date Created Conversion]])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8326</v>
      </c>
      <c r="R1220" t="s">
        <v>8328</v>
      </c>
      <c r="S1220" s="16">
        <f t="shared" si="78"/>
        <v>42278.662037037036</v>
      </c>
      <c r="T1220" s="16">
        <f t="shared" si="79"/>
        <v>42309.125</v>
      </c>
      <c r="U1220">
        <f>YEAR(Campaigns[[#This Row],[Date Created Conversion]])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8326</v>
      </c>
      <c r="R1221" t="s">
        <v>8328</v>
      </c>
      <c r="S1221" s="16">
        <f t="shared" si="78"/>
        <v>42633.461956018517</v>
      </c>
      <c r="T1221" s="16">
        <f t="shared" si="79"/>
        <v>42663.461956018517</v>
      </c>
      <c r="U1221">
        <f>YEAR(Campaigns[[#This Row],[Date Created Conversion]])</f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8326</v>
      </c>
      <c r="R1222" t="s">
        <v>8328</v>
      </c>
      <c r="S1222" s="16">
        <f t="shared" si="78"/>
        <v>42211.628611111111</v>
      </c>
      <c r="T1222" s="16">
        <f t="shared" si="79"/>
        <v>42241.628611111111</v>
      </c>
      <c r="U1222">
        <f>YEAR(Campaigns[[#This Row],[Date Created Conversion]])</f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8326</v>
      </c>
      <c r="R1223" t="s">
        <v>8328</v>
      </c>
      <c r="S1223" s="16">
        <f t="shared" si="78"/>
        <v>42680.47555555556</v>
      </c>
      <c r="T1223" s="16">
        <f t="shared" si="79"/>
        <v>42708</v>
      </c>
      <c r="U1223">
        <f>YEAR(Campaigns[[#This Row],[Date Created Conversion]])</f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8326</v>
      </c>
      <c r="R1224" t="s">
        <v>8328</v>
      </c>
      <c r="S1224" s="16">
        <f t="shared" si="78"/>
        <v>42430.720451388886</v>
      </c>
      <c r="T1224" s="16">
        <f t="shared" si="79"/>
        <v>42461.166666666672</v>
      </c>
      <c r="U1224">
        <f>YEAR(Campaigns[[#This Row],[Date Created Conversion]])</f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8326</v>
      </c>
      <c r="R1225" t="s">
        <v>8328</v>
      </c>
      <c r="S1225" s="16">
        <f t="shared" si="78"/>
        <v>42654.177187499998</v>
      </c>
      <c r="T1225" s="16">
        <f t="shared" si="79"/>
        <v>42684.218854166669</v>
      </c>
      <c r="U1225">
        <f>YEAR(Campaigns[[#This Row],[Date Created Conversion]])</f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8331</v>
      </c>
      <c r="R1226" t="s">
        <v>8332</v>
      </c>
      <c r="S1226" s="16">
        <f t="shared" si="78"/>
        <v>41736.549791666665</v>
      </c>
      <c r="T1226" s="16">
        <f t="shared" si="79"/>
        <v>41796.549791666665</v>
      </c>
      <c r="U1226">
        <f>YEAR(Campaigns[[#This Row],[Date Created Conversion]])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8331</v>
      </c>
      <c r="R1227" t="s">
        <v>8332</v>
      </c>
      <c r="S1227" s="16">
        <f t="shared" si="78"/>
        <v>41509.905995370369</v>
      </c>
      <c r="T1227" s="16">
        <f t="shared" si="79"/>
        <v>41569.905995370369</v>
      </c>
      <c r="U1227">
        <f>YEAR(Campaigns[[#This Row],[Date Created Conversion]])</f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8331</v>
      </c>
      <c r="R1228" t="s">
        <v>8332</v>
      </c>
      <c r="S1228" s="16">
        <f t="shared" si="78"/>
        <v>41715.874780092592</v>
      </c>
      <c r="T1228" s="16">
        <f t="shared" si="79"/>
        <v>41750.041666666664</v>
      </c>
      <c r="U1228">
        <f>YEAR(Campaigns[[#This Row],[Date Created Conversion]])</f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8331</v>
      </c>
      <c r="R1229" t="s">
        <v>8332</v>
      </c>
      <c r="S1229" s="16">
        <f t="shared" si="78"/>
        <v>41827.919166666667</v>
      </c>
      <c r="T1229" s="16">
        <f t="shared" si="79"/>
        <v>41858.291666666664</v>
      </c>
      <c r="U1229">
        <f>YEAR(Campaigns[[#This Row],[Date Created Conversion]])</f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8331</v>
      </c>
      <c r="R1230" t="s">
        <v>8332</v>
      </c>
      <c r="S1230" s="16">
        <f t="shared" si="78"/>
        <v>40754.729259259257</v>
      </c>
      <c r="T1230" s="16">
        <f t="shared" si="79"/>
        <v>40814.729259259257</v>
      </c>
      <c r="U1230">
        <f>YEAR(Campaigns[[#This Row],[Date Created Conversion]])</f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8331</v>
      </c>
      <c r="R1231" t="s">
        <v>8332</v>
      </c>
      <c r="S1231" s="16">
        <f t="shared" si="78"/>
        <v>40985.459803240738</v>
      </c>
      <c r="T1231" s="16">
        <f t="shared" si="79"/>
        <v>41015.666666666664</v>
      </c>
      <c r="U1231">
        <f>YEAR(Campaigns[[#This Row],[Date Created Conversion]])</f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8331</v>
      </c>
      <c r="R1232" t="s">
        <v>8332</v>
      </c>
      <c r="S1232" s="16">
        <f t="shared" si="78"/>
        <v>40568.972569444442</v>
      </c>
      <c r="T1232" s="16">
        <f t="shared" si="79"/>
        <v>40598.972569444442</v>
      </c>
      <c r="U1232">
        <f>YEAR(Campaigns[[#This Row],[Date Created Conversion]])</f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8331</v>
      </c>
      <c r="R1233" t="s">
        <v>8332</v>
      </c>
      <c r="S1233" s="16">
        <f t="shared" si="78"/>
        <v>42193.941759259258</v>
      </c>
      <c r="T1233" s="16">
        <f t="shared" si="79"/>
        <v>42244.041666666672</v>
      </c>
      <c r="U1233">
        <f>YEAR(Campaigns[[#This Row],[Date Created Conversion]])</f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8331</v>
      </c>
      <c r="R1234" t="s">
        <v>8332</v>
      </c>
      <c r="S1234" s="16">
        <f t="shared" si="78"/>
        <v>41506.848032407412</v>
      </c>
      <c r="T1234" s="16">
        <f t="shared" si="79"/>
        <v>41553.848032407412</v>
      </c>
      <c r="U1234">
        <f>YEAR(Campaigns[[#This Row],[Date Created Conversion]])</f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8331</v>
      </c>
      <c r="R1235" t="s">
        <v>8332</v>
      </c>
      <c r="S1235" s="16">
        <f t="shared" si="78"/>
        <v>40939.948773148149</v>
      </c>
      <c r="T1235" s="16">
        <f t="shared" si="79"/>
        <v>40960.948773148149</v>
      </c>
      <c r="U1235">
        <f>YEAR(Campaigns[[#This Row],[Date Created Conversion]])</f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8331</v>
      </c>
      <c r="R1236" t="s">
        <v>8332</v>
      </c>
      <c r="S1236" s="16">
        <f t="shared" si="78"/>
        <v>42007.788680555561</v>
      </c>
      <c r="T1236" s="16">
        <f t="shared" si="79"/>
        <v>42037.788680555561</v>
      </c>
      <c r="U1236">
        <f>YEAR(Campaigns[[#This Row],[Date Created Conversion]])</f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8331</v>
      </c>
      <c r="R1237" t="s">
        <v>8332</v>
      </c>
      <c r="S1237" s="16">
        <f t="shared" si="78"/>
        <v>41583.135405092595</v>
      </c>
      <c r="T1237" s="16">
        <f t="shared" si="79"/>
        <v>41623.135405092595</v>
      </c>
      <c r="U1237">
        <f>YEAR(Campaigns[[#This Row],[Date Created Conversion]])</f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8331</v>
      </c>
      <c r="R1238" t="s">
        <v>8332</v>
      </c>
      <c r="S1238" s="16">
        <f t="shared" si="78"/>
        <v>41110.680138888885</v>
      </c>
      <c r="T1238" s="16">
        <f t="shared" si="79"/>
        <v>41118.666666666664</v>
      </c>
      <c r="U1238">
        <f>YEAR(Campaigns[[#This Row],[Date Created Conversion]])</f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8331</v>
      </c>
      <c r="R1239" t="s">
        <v>8332</v>
      </c>
      <c r="S1239" s="16">
        <f t="shared" si="78"/>
        <v>41125.283159722225</v>
      </c>
      <c r="T1239" s="16">
        <f t="shared" si="79"/>
        <v>41145.283159722225</v>
      </c>
      <c r="U1239">
        <f>YEAR(Campaigns[[#This Row],[Date Created Conversion]])</f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8331</v>
      </c>
      <c r="R1240" t="s">
        <v>8332</v>
      </c>
      <c r="S1240" s="16">
        <f t="shared" si="78"/>
        <v>40731.61037037037</v>
      </c>
      <c r="T1240" s="16">
        <f t="shared" si="79"/>
        <v>40761.61037037037</v>
      </c>
      <c r="U1240">
        <f>YEAR(Campaigns[[#This Row],[Date Created Conversion]])</f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8331</v>
      </c>
      <c r="R1241" t="s">
        <v>8332</v>
      </c>
      <c r="S1241" s="16">
        <f t="shared" si="78"/>
        <v>40883.962581018517</v>
      </c>
      <c r="T1241" s="16">
        <f t="shared" si="79"/>
        <v>40913.962581018517</v>
      </c>
      <c r="U1241">
        <f>YEAR(Campaigns[[#This Row],[Date Created Conversion]])</f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8331</v>
      </c>
      <c r="R1242" t="s">
        <v>8332</v>
      </c>
      <c r="S1242" s="16">
        <f t="shared" si="78"/>
        <v>41409.040011574078</v>
      </c>
      <c r="T1242" s="16">
        <f t="shared" si="79"/>
        <v>41467.910416666666</v>
      </c>
      <c r="U1242">
        <f>YEAR(Campaigns[[#This Row],[Date Created Conversion]])</f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8331</v>
      </c>
      <c r="R1243" t="s">
        <v>8332</v>
      </c>
      <c r="S1243" s="16">
        <f t="shared" si="78"/>
        <v>41923.837731481479</v>
      </c>
      <c r="T1243" s="16">
        <f t="shared" si="79"/>
        <v>41946.249305555553</v>
      </c>
      <c r="U1243">
        <f>YEAR(Campaigns[[#This Row],[Date Created Conversion]])</f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8331</v>
      </c>
      <c r="R1244" t="s">
        <v>8332</v>
      </c>
      <c r="S1244" s="16">
        <f t="shared" si="78"/>
        <v>40782.165532407409</v>
      </c>
      <c r="T1244" s="16">
        <f t="shared" si="79"/>
        <v>40797.554166666669</v>
      </c>
      <c r="U1244">
        <f>YEAR(Campaigns[[#This Row],[Date Created Conversion]])</f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8331</v>
      </c>
      <c r="R1245" t="s">
        <v>8332</v>
      </c>
      <c r="S1245" s="16">
        <f t="shared" si="78"/>
        <v>40671.879293981481</v>
      </c>
      <c r="T1245" s="16">
        <f t="shared" si="79"/>
        <v>40732.875</v>
      </c>
      <c r="U1245">
        <f>YEAR(Campaigns[[#This Row],[Date Created Conversion]])</f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8331</v>
      </c>
      <c r="R1246" t="s">
        <v>8333</v>
      </c>
      <c r="S1246" s="16">
        <f t="shared" si="78"/>
        <v>41355.825497685182</v>
      </c>
      <c r="T1246" s="16">
        <f t="shared" si="79"/>
        <v>41386.875</v>
      </c>
      <c r="U1246">
        <f>YEAR(Campaigns[[#This Row],[Date Created Conversion]])</f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8331</v>
      </c>
      <c r="R1247" t="s">
        <v>8333</v>
      </c>
      <c r="S1247" s="16">
        <f t="shared" si="78"/>
        <v>41774.599930555552</v>
      </c>
      <c r="T1247" s="16">
        <f t="shared" si="79"/>
        <v>41804.599930555552</v>
      </c>
      <c r="U1247">
        <f>YEAR(Campaigns[[#This Row],[Date Created Conversion]])</f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8331</v>
      </c>
      <c r="R1248" t="s">
        <v>8333</v>
      </c>
      <c r="S1248" s="16">
        <f t="shared" si="78"/>
        <v>40838.043391203704</v>
      </c>
      <c r="T1248" s="16">
        <f t="shared" si="79"/>
        <v>40883.085057870368</v>
      </c>
      <c r="U1248">
        <f>YEAR(Campaigns[[#This Row],[Date Created Conversion]])</f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8331</v>
      </c>
      <c r="R1249" t="s">
        <v>8333</v>
      </c>
      <c r="S1249" s="16">
        <f t="shared" si="78"/>
        <v>41370.292303240742</v>
      </c>
      <c r="T1249" s="16">
        <f t="shared" si="79"/>
        <v>41400.292303240742</v>
      </c>
      <c r="U1249">
        <f>YEAR(Campaigns[[#This Row],[Date Created Conversion]])</f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8331</v>
      </c>
      <c r="R1250" t="s">
        <v>8333</v>
      </c>
      <c r="S1250" s="16">
        <f t="shared" si="78"/>
        <v>41767.656863425924</v>
      </c>
      <c r="T1250" s="16">
        <f t="shared" si="79"/>
        <v>41803.290972222225</v>
      </c>
      <c r="U1250">
        <f>YEAR(Campaigns[[#This Row],[Date Created Conversion]])</f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8331</v>
      </c>
      <c r="R1251" t="s">
        <v>8333</v>
      </c>
      <c r="S1251" s="16">
        <f t="shared" si="78"/>
        <v>41067.74086805556</v>
      </c>
      <c r="T1251" s="16">
        <f t="shared" si="79"/>
        <v>41097.74086805556</v>
      </c>
      <c r="U1251">
        <f>YEAR(Campaigns[[#This Row],[Date Created Conversion]])</f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8331</v>
      </c>
      <c r="R1252" t="s">
        <v>8333</v>
      </c>
      <c r="S1252" s="16">
        <f t="shared" si="78"/>
        <v>41843.64271990741</v>
      </c>
      <c r="T1252" s="16">
        <f t="shared" si="79"/>
        <v>41888.64271990741</v>
      </c>
      <c r="U1252">
        <f>YEAR(Campaigns[[#This Row],[Date Created Conversion]])</f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8331</v>
      </c>
      <c r="R1253" t="s">
        <v>8333</v>
      </c>
      <c r="S1253" s="16">
        <f t="shared" si="78"/>
        <v>40751.814432870371</v>
      </c>
      <c r="T1253" s="16">
        <f t="shared" si="79"/>
        <v>40811.814432870371</v>
      </c>
      <c r="U1253">
        <f>YEAR(Campaigns[[#This Row],[Date Created Conversion]])</f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8331</v>
      </c>
      <c r="R1254" t="s">
        <v>8333</v>
      </c>
      <c r="S1254" s="16">
        <f t="shared" si="78"/>
        <v>41543.988067129627</v>
      </c>
      <c r="T1254" s="16">
        <f t="shared" si="79"/>
        <v>41571.988067129627</v>
      </c>
      <c r="U1254">
        <f>YEAR(Campaigns[[#This Row],[Date Created Conversion]])</f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8331</v>
      </c>
      <c r="R1255" t="s">
        <v>8333</v>
      </c>
      <c r="S1255" s="16">
        <f t="shared" si="78"/>
        <v>41855.783645833333</v>
      </c>
      <c r="T1255" s="16">
        <f t="shared" si="79"/>
        <v>41885.783645833333</v>
      </c>
      <c r="U1255">
        <f>YEAR(Campaigns[[#This Row],[Date Created Conversion]])</f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8331</v>
      </c>
      <c r="R1256" t="s">
        <v>8333</v>
      </c>
      <c r="S1256" s="16">
        <f t="shared" si="78"/>
        <v>40487.621365740742</v>
      </c>
      <c r="T1256" s="16">
        <f t="shared" si="79"/>
        <v>40544.207638888889</v>
      </c>
      <c r="U1256">
        <f>YEAR(Campaigns[[#This Row],[Date Created Conversion]])</f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8331</v>
      </c>
      <c r="R1257" t="s">
        <v>8333</v>
      </c>
      <c r="S1257" s="16">
        <f t="shared" si="78"/>
        <v>41579.845509259263</v>
      </c>
      <c r="T1257" s="16">
        <f t="shared" si="79"/>
        <v>41609.887175925927</v>
      </c>
      <c r="U1257">
        <f>YEAR(Campaigns[[#This Row],[Date Created Conversion]])</f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8331</v>
      </c>
      <c r="R1258" t="s">
        <v>8333</v>
      </c>
      <c r="S1258" s="16">
        <f t="shared" si="78"/>
        <v>40921.919340277782</v>
      </c>
      <c r="T1258" s="16">
        <f t="shared" si="79"/>
        <v>40951.919340277782</v>
      </c>
      <c r="U1258">
        <f>YEAR(Campaigns[[#This Row],[Date Created Conversion]])</f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8331</v>
      </c>
      <c r="R1259" t="s">
        <v>8333</v>
      </c>
      <c r="S1259" s="16">
        <f t="shared" si="78"/>
        <v>40587.085532407407</v>
      </c>
      <c r="T1259" s="16">
        <f t="shared" si="79"/>
        <v>40636.043865740743</v>
      </c>
      <c r="U1259">
        <f>YEAR(Campaigns[[#This Row],[Date Created Conversion]])</f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8331</v>
      </c>
      <c r="R1260" t="s">
        <v>8333</v>
      </c>
      <c r="S1260" s="16">
        <f t="shared" si="78"/>
        <v>41487.611250000002</v>
      </c>
      <c r="T1260" s="16">
        <f t="shared" si="79"/>
        <v>41517.611250000002</v>
      </c>
      <c r="U1260">
        <f>YEAR(Campaigns[[#This Row],[Date Created Conversion]])</f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8331</v>
      </c>
      <c r="R1261" t="s">
        <v>8333</v>
      </c>
      <c r="S1261" s="16">
        <f t="shared" si="78"/>
        <v>41766.970648148148</v>
      </c>
      <c r="T1261" s="16">
        <f t="shared" si="79"/>
        <v>41799.165972222225</v>
      </c>
      <c r="U1261">
        <f>YEAR(Campaigns[[#This Row],[Date Created Conversion]])</f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8331</v>
      </c>
      <c r="R1262" t="s">
        <v>8333</v>
      </c>
      <c r="S1262" s="16">
        <f t="shared" si="78"/>
        <v>41666.842824074076</v>
      </c>
      <c r="T1262" s="16">
        <f t="shared" si="79"/>
        <v>41696.842824074076</v>
      </c>
      <c r="U1262">
        <f>YEAR(Campaigns[[#This Row],[Date Created Conversion]])</f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8331</v>
      </c>
      <c r="R1263" t="s">
        <v>8333</v>
      </c>
      <c r="S1263" s="16">
        <f t="shared" si="78"/>
        <v>41638.342905092592</v>
      </c>
      <c r="T1263" s="16">
        <f t="shared" si="79"/>
        <v>41668.342905092592</v>
      </c>
      <c r="U1263">
        <f>YEAR(Campaigns[[#This Row],[Date Created Conversion]])</f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8331</v>
      </c>
      <c r="R1264" t="s">
        <v>8333</v>
      </c>
      <c r="S1264" s="16">
        <f t="shared" si="78"/>
        <v>41656.762638888889</v>
      </c>
      <c r="T1264" s="16">
        <f t="shared" si="79"/>
        <v>41686.762638888889</v>
      </c>
      <c r="U1264">
        <f>YEAR(Campaigns[[#This Row],[Date Created Conversion]])</f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8331</v>
      </c>
      <c r="R1265" t="s">
        <v>8333</v>
      </c>
      <c r="S1265" s="16">
        <f t="shared" si="78"/>
        <v>41692.084143518521</v>
      </c>
      <c r="T1265" s="16">
        <f t="shared" si="79"/>
        <v>41727.041666666664</v>
      </c>
      <c r="U1265">
        <f>YEAR(Campaigns[[#This Row],[Date Created Conversion]])</f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8331</v>
      </c>
      <c r="R1266" t="s">
        <v>8333</v>
      </c>
      <c r="S1266" s="16">
        <f t="shared" si="78"/>
        <v>41547.662997685184</v>
      </c>
      <c r="T1266" s="16">
        <f t="shared" si="79"/>
        <v>41576.662997685184</v>
      </c>
      <c r="U1266">
        <f>YEAR(Campaigns[[#This Row],[Date Created Conversion]])</f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8331</v>
      </c>
      <c r="R1267" t="s">
        <v>8333</v>
      </c>
      <c r="S1267" s="16">
        <f t="shared" si="78"/>
        <v>40465.655266203699</v>
      </c>
      <c r="T1267" s="16">
        <f t="shared" si="79"/>
        <v>40512.655266203699</v>
      </c>
      <c r="U1267">
        <f>YEAR(Campaigns[[#This Row],[Date Created Conversion]])</f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8331</v>
      </c>
      <c r="R1268" t="s">
        <v>8333</v>
      </c>
      <c r="S1268" s="16">
        <f t="shared" si="78"/>
        <v>41620.87667824074</v>
      </c>
      <c r="T1268" s="16">
        <f t="shared" si="79"/>
        <v>41650.87667824074</v>
      </c>
      <c r="U1268">
        <f>YEAR(Campaigns[[#This Row],[Date Created Conversion]])</f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8331</v>
      </c>
      <c r="R1269" t="s">
        <v>8333</v>
      </c>
      <c r="S1269" s="16">
        <f t="shared" si="78"/>
        <v>41449.585162037038</v>
      </c>
      <c r="T1269" s="16">
        <f t="shared" si="79"/>
        <v>41479.585162037038</v>
      </c>
      <c r="U1269">
        <f>YEAR(Campaigns[[#This Row],[Date Created Conversion]])</f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8331</v>
      </c>
      <c r="R1270" t="s">
        <v>8333</v>
      </c>
      <c r="S1270" s="16">
        <f t="shared" si="78"/>
        <v>41507.845451388886</v>
      </c>
      <c r="T1270" s="16">
        <f t="shared" si="79"/>
        <v>41537.845451388886</v>
      </c>
      <c r="U1270">
        <f>YEAR(Campaigns[[#This Row],[Date Created Conversion]])</f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8331</v>
      </c>
      <c r="R1271" t="s">
        <v>8333</v>
      </c>
      <c r="S1271" s="16">
        <f t="shared" si="78"/>
        <v>42445.823055555549</v>
      </c>
      <c r="T1271" s="16">
        <f t="shared" si="79"/>
        <v>42476</v>
      </c>
      <c r="U1271">
        <f>YEAR(Campaigns[[#This Row],[Date Created Conversion]])</f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8331</v>
      </c>
      <c r="R1272" t="s">
        <v>8333</v>
      </c>
      <c r="S1272" s="16">
        <f t="shared" si="78"/>
        <v>40933.856967592597</v>
      </c>
      <c r="T1272" s="16">
        <f t="shared" si="79"/>
        <v>40993.815300925926</v>
      </c>
      <c r="U1272">
        <f>YEAR(Campaigns[[#This Row],[Date Created Conversion]])</f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8331</v>
      </c>
      <c r="R1273" t="s">
        <v>8333</v>
      </c>
      <c r="S1273" s="16">
        <f t="shared" si="78"/>
        <v>41561.683553240742</v>
      </c>
      <c r="T1273" s="16">
        <f t="shared" si="79"/>
        <v>41591.725219907406</v>
      </c>
      <c r="U1273">
        <f>YEAR(Campaigns[[#This Row],[Date Created Conversion]])</f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8331</v>
      </c>
      <c r="R1274" t="s">
        <v>8333</v>
      </c>
      <c r="S1274" s="16">
        <f t="shared" si="78"/>
        <v>40274.745127314818</v>
      </c>
      <c r="T1274" s="16">
        <f t="shared" si="79"/>
        <v>40344.166666666664</v>
      </c>
      <c r="U1274">
        <f>YEAR(Campaigns[[#This Row],[Date Created Conversion]])</f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8331</v>
      </c>
      <c r="R1275" t="s">
        <v>8333</v>
      </c>
      <c r="S1275" s="16">
        <f t="shared" si="78"/>
        <v>41852.730219907404</v>
      </c>
      <c r="T1275" s="16">
        <f t="shared" si="79"/>
        <v>41882.730219907404</v>
      </c>
      <c r="U1275">
        <f>YEAR(Campaigns[[#This Row],[Date Created Conversion]])</f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8331</v>
      </c>
      <c r="R1276" t="s">
        <v>8333</v>
      </c>
      <c r="S1276" s="16">
        <f t="shared" si="78"/>
        <v>41116.690104166664</v>
      </c>
      <c r="T1276" s="16">
        <f t="shared" si="79"/>
        <v>41151.690104166664</v>
      </c>
      <c r="U1276">
        <f>YEAR(Campaigns[[#This Row],[Date Created Conversion]])</f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8331</v>
      </c>
      <c r="R1277" t="s">
        <v>8333</v>
      </c>
      <c r="S1277" s="16">
        <f t="shared" si="78"/>
        <v>41458.867905092593</v>
      </c>
      <c r="T1277" s="16">
        <f t="shared" si="79"/>
        <v>41493.867905092593</v>
      </c>
      <c r="U1277">
        <f>YEAR(Campaigns[[#This Row],[Date Created Conversion]])</f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8331</v>
      </c>
      <c r="R1278" t="s">
        <v>8333</v>
      </c>
      <c r="S1278" s="16">
        <f t="shared" si="78"/>
        <v>40007.704247685186</v>
      </c>
      <c r="T1278" s="16">
        <f t="shared" si="79"/>
        <v>40057.166666666664</v>
      </c>
      <c r="U1278">
        <f>YEAR(Campaigns[[#This Row],[Date Created Conversion]])</f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8331</v>
      </c>
      <c r="R1279" t="s">
        <v>8333</v>
      </c>
      <c r="S1279" s="16">
        <f t="shared" si="78"/>
        <v>41121.561886574076</v>
      </c>
      <c r="T1279" s="16">
        <f t="shared" si="79"/>
        <v>41156.561886574076</v>
      </c>
      <c r="U1279">
        <f>YEAR(Campaigns[[#This Row],[Date Created Conversion]])</f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8331</v>
      </c>
      <c r="R1280" t="s">
        <v>8333</v>
      </c>
      <c r="S1280" s="16">
        <f t="shared" si="78"/>
        <v>41786.555162037039</v>
      </c>
      <c r="T1280" s="16">
        <f t="shared" si="79"/>
        <v>41815.083333333336</v>
      </c>
      <c r="U1280">
        <f>YEAR(Campaigns[[#This Row],[Date Created Conversion]])</f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8331</v>
      </c>
      <c r="R1281" t="s">
        <v>8333</v>
      </c>
      <c r="S1281" s="16">
        <f t="shared" si="78"/>
        <v>41682.099189814813</v>
      </c>
      <c r="T1281" s="16">
        <f t="shared" si="79"/>
        <v>41722.057523148149</v>
      </c>
      <c r="U1281">
        <f>YEAR(Campaigns[[#This Row],[Date Created Conversion]])</f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 2),0)</f>
        <v>127.98</v>
      </c>
      <c r="Q1282" s="10" t="s">
        <v>8331</v>
      </c>
      <c r="R1282" t="s">
        <v>8333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  <c r="U1282">
        <f>YEAR(Campaigns[[#This Row],[Date Created Conversion]])</f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8331</v>
      </c>
      <c r="R1283" t="s">
        <v>8333</v>
      </c>
      <c r="S1283" s="16">
        <f t="shared" si="82"/>
        <v>41463.743472222224</v>
      </c>
      <c r="T1283" s="16">
        <f t="shared" si="83"/>
        <v>41483.743472222224</v>
      </c>
      <c r="U1283">
        <f>YEAR(Campaigns[[#This Row],[Date Created Conversion]])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8331</v>
      </c>
      <c r="R1284" t="s">
        <v>8333</v>
      </c>
      <c r="S1284" s="16">
        <f t="shared" si="82"/>
        <v>41586.475173611114</v>
      </c>
      <c r="T1284" s="16">
        <f t="shared" si="83"/>
        <v>41617.207638888889</v>
      </c>
      <c r="U1284">
        <f>YEAR(Campaigns[[#This Row],[Date Created Conversion]])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8331</v>
      </c>
      <c r="R1285" t="s">
        <v>8333</v>
      </c>
      <c r="S1285" s="16">
        <f t="shared" si="82"/>
        <v>41320.717465277776</v>
      </c>
      <c r="T1285" s="16">
        <f t="shared" si="83"/>
        <v>41344.166666666664</v>
      </c>
      <c r="U1285">
        <f>YEAR(Campaigns[[#This Row],[Date Created Conversion]])</f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8308</v>
      </c>
      <c r="R1286" t="s">
        <v>8310</v>
      </c>
      <c r="S1286" s="16">
        <f t="shared" si="82"/>
        <v>42712.23474537037</v>
      </c>
      <c r="T1286" s="16">
        <f t="shared" si="83"/>
        <v>42735.707638888889</v>
      </c>
      <c r="U1286">
        <f>YEAR(Campaigns[[#This Row],[Date Created Conversion]])</f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8308</v>
      </c>
      <c r="R1287" t="s">
        <v>8310</v>
      </c>
      <c r="S1287" s="16">
        <f t="shared" si="82"/>
        <v>42160.583043981482</v>
      </c>
      <c r="T1287" s="16">
        <f t="shared" si="83"/>
        <v>42175.583043981482</v>
      </c>
      <c r="U1287">
        <f>YEAR(Campaigns[[#This Row],[Date Created Conversion]])</f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8308</v>
      </c>
      <c r="R1288" t="s">
        <v>8310</v>
      </c>
      <c r="S1288" s="16">
        <f t="shared" si="82"/>
        <v>42039.384571759263</v>
      </c>
      <c r="T1288" s="16">
        <f t="shared" si="83"/>
        <v>42052.583333333328</v>
      </c>
      <c r="U1288">
        <f>YEAR(Campaigns[[#This Row],[Date Created Conversion]])</f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8308</v>
      </c>
      <c r="R1289" t="s">
        <v>8310</v>
      </c>
      <c r="S1289" s="16">
        <f t="shared" si="82"/>
        <v>42107.621018518519</v>
      </c>
      <c r="T1289" s="16">
        <f t="shared" si="83"/>
        <v>42167.621018518519</v>
      </c>
      <c r="U1289">
        <f>YEAR(Campaigns[[#This Row],[Date Created Conversion]])</f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8308</v>
      </c>
      <c r="R1290" t="s">
        <v>8310</v>
      </c>
      <c r="S1290" s="16">
        <f t="shared" si="82"/>
        <v>42561.154664351852</v>
      </c>
      <c r="T1290" s="16">
        <f t="shared" si="83"/>
        <v>42592.166666666672</v>
      </c>
      <c r="U1290">
        <f>YEAR(Campaigns[[#This Row],[Date Created Conversion]])</f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8308</v>
      </c>
      <c r="R1291" t="s">
        <v>8310</v>
      </c>
      <c r="S1291" s="16">
        <f t="shared" si="82"/>
        <v>42709.134780092587</v>
      </c>
      <c r="T1291" s="16">
        <f t="shared" si="83"/>
        <v>42739.134780092587</v>
      </c>
      <c r="U1291">
        <f>YEAR(Campaigns[[#This Row],[Date Created Conversion]])</f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8308</v>
      </c>
      <c r="R1292" t="s">
        <v>8310</v>
      </c>
      <c r="S1292" s="16">
        <f t="shared" si="82"/>
        <v>42086.614942129629</v>
      </c>
      <c r="T1292" s="16">
        <f t="shared" si="83"/>
        <v>42117.290972222225</v>
      </c>
      <c r="U1292">
        <f>YEAR(Campaigns[[#This Row],[Date Created Conversion]])</f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8308</v>
      </c>
      <c r="R1293" t="s">
        <v>8310</v>
      </c>
      <c r="S1293" s="16">
        <f t="shared" si="82"/>
        <v>42064.652673611112</v>
      </c>
      <c r="T1293" s="16">
        <f t="shared" si="83"/>
        <v>42101.291666666672</v>
      </c>
      <c r="U1293">
        <f>YEAR(Campaigns[[#This Row],[Date Created Conversion]])</f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8308</v>
      </c>
      <c r="R1294" t="s">
        <v>8310</v>
      </c>
      <c r="S1294" s="16">
        <f t="shared" si="82"/>
        <v>42256.764212962968</v>
      </c>
      <c r="T1294" s="16">
        <f t="shared" si="83"/>
        <v>42283.957638888889</v>
      </c>
      <c r="U1294">
        <f>YEAR(Campaigns[[#This Row],[Date Created Conversion]])</f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8308</v>
      </c>
      <c r="R1295" t="s">
        <v>8310</v>
      </c>
      <c r="S1295" s="16">
        <f t="shared" si="82"/>
        <v>42292.701053240744</v>
      </c>
      <c r="T1295" s="16">
        <f t="shared" si="83"/>
        <v>42322.742719907401</v>
      </c>
      <c r="U1295">
        <f>YEAR(Campaigns[[#This Row],[Date Created Conversion]])</f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8308</v>
      </c>
      <c r="R1296" t="s">
        <v>8310</v>
      </c>
      <c r="S1296" s="16">
        <f t="shared" si="82"/>
        <v>42278.453668981485</v>
      </c>
      <c r="T1296" s="16">
        <f t="shared" si="83"/>
        <v>42296.458333333328</v>
      </c>
      <c r="U1296">
        <f>YEAR(Campaigns[[#This Row],[Date Created Conversion]])</f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8308</v>
      </c>
      <c r="R1297" t="s">
        <v>8310</v>
      </c>
      <c r="S1297" s="16">
        <f t="shared" si="82"/>
        <v>42184.572881944448</v>
      </c>
      <c r="T1297" s="16">
        <f t="shared" si="83"/>
        <v>42214.708333333328</v>
      </c>
      <c r="U1297">
        <f>YEAR(Campaigns[[#This Row],[Date Created Conversion]])</f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8308</v>
      </c>
      <c r="R1298" t="s">
        <v>8310</v>
      </c>
      <c r="S1298" s="16">
        <f t="shared" si="82"/>
        <v>42423.050613425927</v>
      </c>
      <c r="T1298" s="16">
        <f t="shared" si="83"/>
        <v>42443.008946759262</v>
      </c>
      <c r="U1298">
        <f>YEAR(Campaigns[[#This Row],[Date Created Conversion]])</f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8308</v>
      </c>
      <c r="R1299" t="s">
        <v>8310</v>
      </c>
      <c r="S1299" s="16">
        <f t="shared" si="82"/>
        <v>42461.747199074074</v>
      </c>
      <c r="T1299" s="16">
        <f t="shared" si="83"/>
        <v>42491.747199074074</v>
      </c>
      <c r="U1299">
        <f>YEAR(Campaigns[[#This Row],[Date Created Conversion]])</f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8308</v>
      </c>
      <c r="R1300" t="s">
        <v>8310</v>
      </c>
      <c r="S1300" s="16">
        <f t="shared" si="82"/>
        <v>42458.680925925932</v>
      </c>
      <c r="T1300" s="16">
        <f t="shared" si="83"/>
        <v>42488.680925925932</v>
      </c>
      <c r="U1300">
        <f>YEAR(Campaigns[[#This Row],[Date Created Conversion]])</f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8308</v>
      </c>
      <c r="R1301" t="s">
        <v>8310</v>
      </c>
      <c r="S1301" s="16">
        <f t="shared" si="82"/>
        <v>42169.814340277779</v>
      </c>
      <c r="T1301" s="16">
        <f t="shared" si="83"/>
        <v>42199.814340277779</v>
      </c>
      <c r="U1301">
        <f>YEAR(Campaigns[[#This Row],[Date Created Conversion]])</f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8308</v>
      </c>
      <c r="R1302" t="s">
        <v>8310</v>
      </c>
      <c r="S1302" s="16">
        <f t="shared" si="82"/>
        <v>42483.675208333334</v>
      </c>
      <c r="T1302" s="16">
        <f t="shared" si="83"/>
        <v>42522.789583333331</v>
      </c>
      <c r="U1302">
        <f>YEAR(Campaigns[[#This Row],[Date Created Conversion]])</f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8308</v>
      </c>
      <c r="R1303" t="s">
        <v>8310</v>
      </c>
      <c r="S1303" s="16">
        <f t="shared" si="82"/>
        <v>42195.749745370369</v>
      </c>
      <c r="T1303" s="16">
        <f t="shared" si="83"/>
        <v>42206.125</v>
      </c>
      <c r="U1303">
        <f>YEAR(Campaigns[[#This Row],[Date Created Conversion]])</f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8308</v>
      </c>
      <c r="R1304" t="s">
        <v>8310</v>
      </c>
      <c r="S1304" s="16">
        <f t="shared" si="82"/>
        <v>42675.057997685188</v>
      </c>
      <c r="T1304" s="16">
        <f t="shared" si="83"/>
        <v>42705.099664351852</v>
      </c>
      <c r="U1304">
        <f>YEAR(Campaigns[[#This Row],[Date Created Conversion]])</f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8308</v>
      </c>
      <c r="R1305" t="s">
        <v>8310</v>
      </c>
      <c r="S1305" s="16">
        <f t="shared" si="82"/>
        <v>42566.441203703704</v>
      </c>
      <c r="T1305" s="16">
        <f t="shared" si="83"/>
        <v>42582.458333333328</v>
      </c>
      <c r="U1305">
        <f>YEAR(Campaigns[[#This Row],[Date Created Conversion]])</f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8312</v>
      </c>
      <c r="R1306" t="s">
        <v>8314</v>
      </c>
      <c r="S1306" s="16">
        <f t="shared" si="82"/>
        <v>42747.194502314815</v>
      </c>
      <c r="T1306" s="16">
        <f t="shared" si="83"/>
        <v>42807.152835648143</v>
      </c>
      <c r="U1306">
        <f>YEAR(Campaigns[[#This Row],[Date Created Conversion]])</f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8312</v>
      </c>
      <c r="R1307" t="s">
        <v>8314</v>
      </c>
      <c r="S1307" s="16">
        <f t="shared" si="82"/>
        <v>42543.665601851855</v>
      </c>
      <c r="T1307" s="16">
        <f t="shared" si="83"/>
        <v>42572.729166666672</v>
      </c>
      <c r="U1307">
        <f>YEAR(Campaigns[[#This Row],[Date Created Conversion]])</f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8312</v>
      </c>
      <c r="R1308" t="s">
        <v>8314</v>
      </c>
      <c r="S1308" s="16">
        <f t="shared" si="82"/>
        <v>41947.457569444443</v>
      </c>
      <c r="T1308" s="16">
        <f t="shared" si="83"/>
        <v>41977.457569444443</v>
      </c>
      <c r="U1308">
        <f>YEAR(Campaigns[[#This Row],[Date Created Conversion]])</f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8312</v>
      </c>
      <c r="R1309" t="s">
        <v>8314</v>
      </c>
      <c r="S1309" s="16">
        <f t="shared" si="82"/>
        <v>42387.503229166665</v>
      </c>
      <c r="T1309" s="16">
        <f t="shared" si="83"/>
        <v>42417.503229166665</v>
      </c>
      <c r="U1309">
        <f>YEAR(Campaigns[[#This Row],[Date Created Conversion]])</f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8312</v>
      </c>
      <c r="R1310" t="s">
        <v>8314</v>
      </c>
      <c r="S1310" s="16">
        <f t="shared" si="82"/>
        <v>42611.613564814819</v>
      </c>
      <c r="T1310" s="16">
        <f t="shared" si="83"/>
        <v>42651.613564814819</v>
      </c>
      <c r="U1310">
        <f>YEAR(Campaigns[[#This Row],[Date Created Conversion]])</f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8312</v>
      </c>
      <c r="R1311" t="s">
        <v>8314</v>
      </c>
      <c r="S1311" s="16">
        <f t="shared" si="82"/>
        <v>42257.882731481484</v>
      </c>
      <c r="T1311" s="16">
        <f t="shared" si="83"/>
        <v>42292.882731481484</v>
      </c>
      <c r="U1311">
        <f>YEAR(Campaigns[[#This Row],[Date Created Conversion]])</f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8312</v>
      </c>
      <c r="R1312" t="s">
        <v>8314</v>
      </c>
      <c r="S1312" s="16">
        <f t="shared" si="82"/>
        <v>42556.667245370365</v>
      </c>
      <c r="T1312" s="16">
        <f t="shared" si="83"/>
        <v>42601.667245370365</v>
      </c>
      <c r="U1312">
        <f>YEAR(Campaigns[[#This Row],[Date Created Conversion]])</f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8312</v>
      </c>
      <c r="R1313" t="s">
        <v>8314</v>
      </c>
      <c r="S1313" s="16">
        <f t="shared" si="82"/>
        <v>42669.802303240736</v>
      </c>
      <c r="T1313" s="16">
        <f t="shared" si="83"/>
        <v>42704.843969907408</v>
      </c>
      <c r="U1313">
        <f>YEAR(Campaigns[[#This Row],[Date Created Conversion]])</f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8312</v>
      </c>
      <c r="R1314" t="s">
        <v>8314</v>
      </c>
      <c r="S1314" s="16">
        <f t="shared" si="82"/>
        <v>42082.702800925923</v>
      </c>
      <c r="T1314" s="16">
        <f t="shared" si="83"/>
        <v>42112.702800925923</v>
      </c>
      <c r="U1314">
        <f>YEAR(Campaigns[[#This Row],[Date Created Conversion]])</f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8312</v>
      </c>
      <c r="R1315" t="s">
        <v>8314</v>
      </c>
      <c r="S1315" s="16">
        <f t="shared" si="82"/>
        <v>42402.709652777776</v>
      </c>
      <c r="T1315" s="16">
        <f t="shared" si="83"/>
        <v>42432.709652777776</v>
      </c>
      <c r="U1315">
        <f>YEAR(Campaigns[[#This Row],[Date Created Conversion]])</f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8312</v>
      </c>
      <c r="R1316" t="s">
        <v>8314</v>
      </c>
      <c r="S1316" s="16">
        <f t="shared" si="82"/>
        <v>42604.669675925921</v>
      </c>
      <c r="T1316" s="16">
        <f t="shared" si="83"/>
        <v>42664.669675925921</v>
      </c>
      <c r="U1316">
        <f>YEAR(Campaigns[[#This Row],[Date Created Conversion]])</f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8312</v>
      </c>
      <c r="R1317" t="s">
        <v>8314</v>
      </c>
      <c r="S1317" s="16">
        <f t="shared" si="82"/>
        <v>42278.498240740737</v>
      </c>
      <c r="T1317" s="16">
        <f t="shared" si="83"/>
        <v>42314.041666666672</v>
      </c>
      <c r="U1317">
        <f>YEAR(Campaigns[[#This Row],[Date Created Conversion]])</f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8312</v>
      </c>
      <c r="R1318" t="s">
        <v>8314</v>
      </c>
      <c r="S1318" s="16">
        <f t="shared" si="82"/>
        <v>42393.961909722217</v>
      </c>
      <c r="T1318" s="16">
        <f t="shared" si="83"/>
        <v>42428.961909722217</v>
      </c>
      <c r="U1318">
        <f>YEAR(Campaigns[[#This Row],[Date Created Conversion]])</f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8312</v>
      </c>
      <c r="R1319" t="s">
        <v>8314</v>
      </c>
      <c r="S1319" s="16">
        <f t="shared" si="82"/>
        <v>42520.235486111109</v>
      </c>
      <c r="T1319" s="16">
        <f t="shared" si="83"/>
        <v>42572.583333333328</v>
      </c>
      <c r="U1319">
        <f>YEAR(Campaigns[[#This Row],[Date Created Conversion]])</f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8312</v>
      </c>
      <c r="R1320" t="s">
        <v>8314</v>
      </c>
      <c r="S1320" s="16">
        <f t="shared" si="82"/>
        <v>41985.043657407412</v>
      </c>
      <c r="T1320" s="16">
        <f t="shared" si="83"/>
        <v>42015.043657407412</v>
      </c>
      <c r="U1320">
        <f>YEAR(Campaigns[[#This Row],[Date Created Conversion]])</f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8312</v>
      </c>
      <c r="R1321" t="s">
        <v>8314</v>
      </c>
      <c r="S1321" s="16">
        <f t="shared" si="82"/>
        <v>41816.812094907407</v>
      </c>
      <c r="T1321" s="16">
        <f t="shared" si="83"/>
        <v>41831.666666666664</v>
      </c>
      <c r="U1321">
        <f>YEAR(Campaigns[[#This Row],[Date Created Conversion]])</f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8312</v>
      </c>
      <c r="R1322" t="s">
        <v>8314</v>
      </c>
      <c r="S1322" s="16">
        <f t="shared" si="82"/>
        <v>42705.690347222218</v>
      </c>
      <c r="T1322" s="16">
        <f t="shared" si="83"/>
        <v>42734.958333333328</v>
      </c>
      <c r="U1322">
        <f>YEAR(Campaigns[[#This Row],[Date Created Conversion]])</f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8312</v>
      </c>
      <c r="R1323" t="s">
        <v>8314</v>
      </c>
      <c r="S1323" s="16">
        <f t="shared" si="82"/>
        <v>42697.74927083333</v>
      </c>
      <c r="T1323" s="16">
        <f t="shared" si="83"/>
        <v>42727.74927083333</v>
      </c>
      <c r="U1323">
        <f>YEAR(Campaigns[[#This Row],[Date Created Conversion]])</f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8312</v>
      </c>
      <c r="R1324" t="s">
        <v>8314</v>
      </c>
      <c r="S1324" s="16">
        <f t="shared" si="82"/>
        <v>42115.656539351854</v>
      </c>
      <c r="T1324" s="16">
        <f t="shared" si="83"/>
        <v>42145.656539351854</v>
      </c>
      <c r="U1324">
        <f>YEAR(Campaigns[[#This Row],[Date Created Conversion]])</f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8312</v>
      </c>
      <c r="R1325" t="s">
        <v>8314</v>
      </c>
      <c r="S1325" s="16">
        <f t="shared" si="82"/>
        <v>42451.698449074072</v>
      </c>
      <c r="T1325" s="16">
        <f t="shared" si="83"/>
        <v>42486.288194444445</v>
      </c>
      <c r="U1325">
        <f>YEAR(Campaigns[[#This Row],[Date Created Conversion]])</f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8312</v>
      </c>
      <c r="R1326" t="s">
        <v>8314</v>
      </c>
      <c r="S1326" s="16">
        <f t="shared" si="82"/>
        <v>42626.633703703701</v>
      </c>
      <c r="T1326" s="16">
        <f t="shared" si="83"/>
        <v>42656.633703703701</v>
      </c>
      <c r="U1326">
        <f>YEAR(Campaigns[[#This Row],[Date Created Conversion]])</f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8312</v>
      </c>
      <c r="R1327" t="s">
        <v>8314</v>
      </c>
      <c r="S1327" s="16">
        <f t="shared" si="82"/>
        <v>42704.086053240739</v>
      </c>
      <c r="T1327" s="16">
        <f t="shared" si="83"/>
        <v>42734.086053240739</v>
      </c>
      <c r="U1327">
        <f>YEAR(Campaigns[[#This Row],[Date Created Conversion]])</f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8312</v>
      </c>
      <c r="R1328" t="s">
        <v>8314</v>
      </c>
      <c r="S1328" s="16">
        <f t="shared" si="82"/>
        <v>41974.791990740734</v>
      </c>
      <c r="T1328" s="16">
        <f t="shared" si="83"/>
        <v>42019.791990740734</v>
      </c>
      <c r="U1328">
        <f>YEAR(Campaigns[[#This Row],[Date Created Conversion]])</f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8312</v>
      </c>
      <c r="R1329" t="s">
        <v>8314</v>
      </c>
      <c r="S1329" s="16">
        <f t="shared" si="82"/>
        <v>42123.678645833337</v>
      </c>
      <c r="T1329" s="16">
        <f t="shared" si="83"/>
        <v>42153.678645833337</v>
      </c>
      <c r="U1329">
        <f>YEAR(Campaigns[[#This Row],[Date Created Conversion]])</f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8312</v>
      </c>
      <c r="R1330" t="s">
        <v>8314</v>
      </c>
      <c r="S1330" s="16">
        <f t="shared" si="82"/>
        <v>42612.642754629633</v>
      </c>
      <c r="T1330" s="16">
        <f t="shared" si="83"/>
        <v>42657.642754629633</v>
      </c>
      <c r="U1330">
        <f>YEAR(Campaigns[[#This Row],[Date Created Conversion]])</f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8312</v>
      </c>
      <c r="R1331" t="s">
        <v>8314</v>
      </c>
      <c r="S1331" s="16">
        <f t="shared" si="82"/>
        <v>41935.221585648149</v>
      </c>
      <c r="T1331" s="16">
        <f t="shared" si="83"/>
        <v>41975.263252314813</v>
      </c>
      <c r="U1331">
        <f>YEAR(Campaigns[[#This Row],[Date Created Conversion]])</f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8312</v>
      </c>
      <c r="R1332" t="s">
        <v>8314</v>
      </c>
      <c r="S1332" s="16">
        <f t="shared" si="82"/>
        <v>42522.276724537034</v>
      </c>
      <c r="T1332" s="16">
        <f t="shared" si="83"/>
        <v>42553.166666666672</v>
      </c>
      <c r="U1332">
        <f>YEAR(Campaigns[[#This Row],[Date Created Conversion]])</f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8312</v>
      </c>
      <c r="R1333" t="s">
        <v>8314</v>
      </c>
      <c r="S1333" s="16">
        <f t="shared" si="82"/>
        <v>42569.50409722222</v>
      </c>
      <c r="T1333" s="16">
        <f t="shared" si="83"/>
        <v>42599.50409722222</v>
      </c>
      <c r="U1333">
        <f>YEAR(Campaigns[[#This Row],[Date Created Conversion]])</f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8312</v>
      </c>
      <c r="R1334" t="s">
        <v>8314</v>
      </c>
      <c r="S1334" s="16">
        <f t="shared" si="82"/>
        <v>42732.060277777782</v>
      </c>
      <c r="T1334" s="16">
        <f t="shared" si="83"/>
        <v>42762.060277777782</v>
      </c>
      <c r="U1334">
        <f>YEAR(Campaigns[[#This Row],[Date Created Conversion]])</f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8312</v>
      </c>
      <c r="R1335" t="s">
        <v>8314</v>
      </c>
      <c r="S1335" s="16">
        <f t="shared" si="82"/>
        <v>41806.106770833336</v>
      </c>
      <c r="T1335" s="16">
        <f t="shared" si="83"/>
        <v>41836.106770833336</v>
      </c>
      <c r="U1335">
        <f>YEAR(Campaigns[[#This Row],[Date Created Conversion]])</f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8312</v>
      </c>
      <c r="R1336" t="s">
        <v>8314</v>
      </c>
      <c r="S1336" s="16">
        <f t="shared" si="82"/>
        <v>42410.774155092593</v>
      </c>
      <c r="T1336" s="16">
        <f t="shared" si="83"/>
        <v>42440.774155092593</v>
      </c>
      <c r="U1336">
        <f>YEAR(Campaigns[[#This Row],[Date Created Conversion]])</f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8312</v>
      </c>
      <c r="R1337" t="s">
        <v>8314</v>
      </c>
      <c r="S1337" s="16">
        <f t="shared" si="82"/>
        <v>42313.936365740738</v>
      </c>
      <c r="T1337" s="16">
        <f t="shared" si="83"/>
        <v>42343.936365740738</v>
      </c>
      <c r="U1337">
        <f>YEAR(Campaigns[[#This Row],[Date Created Conversion]])</f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8312</v>
      </c>
      <c r="R1338" t="s">
        <v>8314</v>
      </c>
      <c r="S1338" s="16">
        <f t="shared" si="82"/>
        <v>41955.863750000004</v>
      </c>
      <c r="T1338" s="16">
        <f t="shared" si="83"/>
        <v>41990.863750000004</v>
      </c>
      <c r="U1338">
        <f>YEAR(Campaigns[[#This Row],[Date Created Conversion]])</f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8312</v>
      </c>
      <c r="R1339" t="s">
        <v>8314</v>
      </c>
      <c r="S1339" s="16">
        <f t="shared" si="82"/>
        <v>42767.577303240745</v>
      </c>
      <c r="T1339" s="16">
        <f t="shared" si="83"/>
        <v>42797.577303240745</v>
      </c>
      <c r="U1339">
        <f>YEAR(Campaigns[[#This Row],[Date Created Conversion]])</f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8312</v>
      </c>
      <c r="R1340" t="s">
        <v>8314</v>
      </c>
      <c r="S1340" s="16">
        <f t="shared" si="82"/>
        <v>42188.803622685184</v>
      </c>
      <c r="T1340" s="16">
        <f t="shared" si="83"/>
        <v>42218.803622685184</v>
      </c>
      <c r="U1340">
        <f>YEAR(Campaigns[[#This Row],[Date Created Conversion]])</f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8312</v>
      </c>
      <c r="R1341" t="s">
        <v>8314</v>
      </c>
      <c r="S1341" s="16">
        <f t="shared" si="82"/>
        <v>41936.647164351853</v>
      </c>
      <c r="T1341" s="16">
        <f t="shared" si="83"/>
        <v>41981.688831018517</v>
      </c>
      <c r="U1341">
        <f>YEAR(Campaigns[[#This Row],[Date Created Conversion]])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8312</v>
      </c>
      <c r="R1342" t="s">
        <v>8314</v>
      </c>
      <c r="S1342" s="16">
        <f t="shared" si="82"/>
        <v>41836.595520833333</v>
      </c>
      <c r="T1342" s="16">
        <f t="shared" si="83"/>
        <v>41866.595520833333</v>
      </c>
      <c r="U1342">
        <f>YEAR(Campaigns[[#This Row],[Date Created Conversion]])</f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8312</v>
      </c>
      <c r="R1343" t="s">
        <v>8314</v>
      </c>
      <c r="S1343" s="16">
        <f t="shared" si="82"/>
        <v>42612.624039351853</v>
      </c>
      <c r="T1343" s="16">
        <f t="shared" si="83"/>
        <v>42644.624039351853</v>
      </c>
      <c r="U1343">
        <f>YEAR(Campaigns[[#This Row],[Date Created Conversion]])</f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8312</v>
      </c>
      <c r="R1344" t="s">
        <v>8314</v>
      </c>
      <c r="S1344" s="16">
        <f t="shared" si="82"/>
        <v>42172.816423611104</v>
      </c>
      <c r="T1344" s="16">
        <f t="shared" si="83"/>
        <v>42202.816423611104</v>
      </c>
      <c r="U1344">
        <f>YEAR(Campaigns[[#This Row],[Date Created Conversion]])</f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8312</v>
      </c>
      <c r="R1345" t="s">
        <v>8314</v>
      </c>
      <c r="S1345" s="16">
        <f t="shared" si="82"/>
        <v>42542.526423611111</v>
      </c>
      <c r="T1345" s="16">
        <f t="shared" si="83"/>
        <v>42601.165972222225</v>
      </c>
      <c r="U1345">
        <f>YEAR(Campaigns[[#This Row],[Date Created Conversion]])</f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 2),0)</f>
        <v>40.76</v>
      </c>
      <c r="Q1346" s="10" t="s">
        <v>8319</v>
      </c>
      <c r="R1346" t="s">
        <v>8322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  <c r="U1346">
        <f>YEAR(Campaigns[[#This Row],[Date Created Conversion]])</f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8319</v>
      </c>
      <c r="R1347" t="s">
        <v>8322</v>
      </c>
      <c r="S1347" s="16">
        <f t="shared" si="86"/>
        <v>41799.814340277779</v>
      </c>
      <c r="T1347" s="16">
        <f t="shared" si="87"/>
        <v>41834.814340277779</v>
      </c>
      <c r="U1347">
        <f>YEAR(Campaigns[[#This Row],[Date Created Conversion]])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8319</v>
      </c>
      <c r="R1348" t="s">
        <v>8322</v>
      </c>
      <c r="S1348" s="16">
        <f t="shared" si="86"/>
        <v>41422.075821759259</v>
      </c>
      <c r="T1348" s="16">
        <f t="shared" si="87"/>
        <v>41452.075821759259</v>
      </c>
      <c r="U1348">
        <f>YEAR(Campaigns[[#This Row],[Date Created Conversion]])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8319</v>
      </c>
      <c r="R1349" t="s">
        <v>8322</v>
      </c>
      <c r="S1349" s="16">
        <f t="shared" si="86"/>
        <v>42040.638020833328</v>
      </c>
      <c r="T1349" s="16">
        <f t="shared" si="87"/>
        <v>42070.638020833328</v>
      </c>
      <c r="U1349">
        <f>YEAR(Campaigns[[#This Row],[Date Created Conversion]])</f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8319</v>
      </c>
      <c r="R1350" t="s">
        <v>8322</v>
      </c>
      <c r="S1350" s="16">
        <f t="shared" si="86"/>
        <v>41963.506168981476</v>
      </c>
      <c r="T1350" s="16">
        <f t="shared" si="87"/>
        <v>41991.506168981476</v>
      </c>
      <c r="U1350">
        <f>YEAR(Campaigns[[#This Row],[Date Created Conversion]])</f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8319</v>
      </c>
      <c r="R1351" t="s">
        <v>8322</v>
      </c>
      <c r="S1351" s="16">
        <f t="shared" si="86"/>
        <v>42317.33258101852</v>
      </c>
      <c r="T1351" s="16">
        <f t="shared" si="87"/>
        <v>42354.290972222225</v>
      </c>
      <c r="U1351">
        <f>YEAR(Campaigns[[#This Row],[Date Created Conversion]])</f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8319</v>
      </c>
      <c r="R1352" t="s">
        <v>8322</v>
      </c>
      <c r="S1352" s="16">
        <f t="shared" si="86"/>
        <v>42334.013124999998</v>
      </c>
      <c r="T1352" s="16">
        <f t="shared" si="87"/>
        <v>42364.013124999998</v>
      </c>
      <c r="U1352">
        <f>YEAR(Campaigns[[#This Row],[Date Created Conversion]])</f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8319</v>
      </c>
      <c r="R1353" t="s">
        <v>8322</v>
      </c>
      <c r="S1353" s="16">
        <f t="shared" si="86"/>
        <v>42382.74009259259</v>
      </c>
      <c r="T1353" s="16">
        <f t="shared" si="87"/>
        <v>42412.74009259259</v>
      </c>
      <c r="U1353">
        <f>YEAR(Campaigns[[#This Row],[Date Created Conversion]])</f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8319</v>
      </c>
      <c r="R1354" t="s">
        <v>8322</v>
      </c>
      <c r="S1354" s="16">
        <f t="shared" si="86"/>
        <v>42200.578310185185</v>
      </c>
      <c r="T1354" s="16">
        <f t="shared" si="87"/>
        <v>42252.165972222225</v>
      </c>
      <c r="U1354">
        <f>YEAR(Campaigns[[#This Row],[Date Created Conversion]])</f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8319</v>
      </c>
      <c r="R1355" t="s">
        <v>8322</v>
      </c>
      <c r="S1355" s="16">
        <f t="shared" si="86"/>
        <v>41309.11791666667</v>
      </c>
      <c r="T1355" s="16">
        <f t="shared" si="87"/>
        <v>41344</v>
      </c>
      <c r="U1355">
        <f>YEAR(Campaigns[[#This Row],[Date Created Conversion]])</f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8319</v>
      </c>
      <c r="R1356" t="s">
        <v>8322</v>
      </c>
      <c r="S1356" s="16">
        <f t="shared" si="86"/>
        <v>42502.807627314818</v>
      </c>
      <c r="T1356" s="16">
        <f t="shared" si="87"/>
        <v>42532.807627314818</v>
      </c>
      <c r="U1356">
        <f>YEAR(Campaigns[[#This Row],[Date Created Conversion]])</f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8319</v>
      </c>
      <c r="R1357" t="s">
        <v>8322</v>
      </c>
      <c r="S1357" s="16">
        <f t="shared" si="86"/>
        <v>41213.254687499997</v>
      </c>
      <c r="T1357" s="16">
        <f t="shared" si="87"/>
        <v>41243.416666666664</v>
      </c>
      <c r="U1357">
        <f>YEAR(Campaigns[[#This Row],[Date Created Conversion]])</f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8319</v>
      </c>
      <c r="R1358" t="s">
        <v>8322</v>
      </c>
      <c r="S1358" s="16">
        <f t="shared" si="86"/>
        <v>41430.038888888892</v>
      </c>
      <c r="T1358" s="16">
        <f t="shared" si="87"/>
        <v>41460.038888888892</v>
      </c>
      <c r="U1358">
        <f>YEAR(Campaigns[[#This Row],[Date Created Conversion]])</f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8319</v>
      </c>
      <c r="R1359" t="s">
        <v>8322</v>
      </c>
      <c r="S1359" s="16">
        <f t="shared" si="86"/>
        <v>41304.962233796294</v>
      </c>
      <c r="T1359" s="16">
        <f t="shared" si="87"/>
        <v>41334.249305555553</v>
      </c>
      <c r="U1359">
        <f>YEAR(Campaigns[[#This Row],[Date Created Conversion]])</f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8319</v>
      </c>
      <c r="R1360" t="s">
        <v>8322</v>
      </c>
      <c r="S1360" s="16">
        <f t="shared" si="86"/>
        <v>40689.570868055554</v>
      </c>
      <c r="T1360" s="16">
        <f t="shared" si="87"/>
        <v>40719.570868055554</v>
      </c>
      <c r="U1360">
        <f>YEAR(Campaigns[[#This Row],[Date Created Conversion]])</f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8319</v>
      </c>
      <c r="R1361" t="s">
        <v>8322</v>
      </c>
      <c r="S1361" s="16">
        <f t="shared" si="86"/>
        <v>40668.814699074072</v>
      </c>
      <c r="T1361" s="16">
        <f t="shared" si="87"/>
        <v>40730.814699074072</v>
      </c>
      <c r="U1361">
        <f>YEAR(Campaigns[[#This Row],[Date Created Conversion]])</f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8319</v>
      </c>
      <c r="R1362" t="s">
        <v>8322</v>
      </c>
      <c r="S1362" s="16">
        <f t="shared" si="86"/>
        <v>41095.900694444441</v>
      </c>
      <c r="T1362" s="16">
        <f t="shared" si="87"/>
        <v>41123.900694444441</v>
      </c>
      <c r="U1362">
        <f>YEAR(Campaigns[[#This Row],[Date Created Conversion]])</f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8319</v>
      </c>
      <c r="R1363" t="s">
        <v>8322</v>
      </c>
      <c r="S1363" s="16">
        <f t="shared" si="86"/>
        <v>41781.717268518521</v>
      </c>
      <c r="T1363" s="16">
        <f t="shared" si="87"/>
        <v>41811.717268518521</v>
      </c>
      <c r="U1363">
        <f>YEAR(Campaigns[[#This Row],[Date Created Conversion]])</f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8322</v>
      </c>
      <c r="S1364" s="16">
        <f t="shared" si="86"/>
        <v>41464.934386574074</v>
      </c>
      <c r="T1364" s="16">
        <f t="shared" si="87"/>
        <v>41524.934386574074</v>
      </c>
      <c r="U1364">
        <f>YEAR(Campaigns[[#This Row],[Date Created Conversion]])</f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8322</v>
      </c>
      <c r="S1365" s="16">
        <f t="shared" si="86"/>
        <v>42396.8440625</v>
      </c>
      <c r="T1365" s="16">
        <f t="shared" si="87"/>
        <v>42415.332638888889</v>
      </c>
      <c r="U1365">
        <f>YEAR(Campaigns[[#This Row],[Date Created Conversion]])</f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8331</v>
      </c>
      <c r="R1366" t="s">
        <v>8333</v>
      </c>
      <c r="S1366" s="16">
        <f t="shared" si="86"/>
        <v>41951.695671296293</v>
      </c>
      <c r="T1366" s="16">
        <f t="shared" si="87"/>
        <v>42011.6956712963</v>
      </c>
      <c r="U1366">
        <f>YEAR(Campaigns[[#This Row],[Date Created Conversion]])</f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8331</v>
      </c>
      <c r="R1367" t="s">
        <v>8333</v>
      </c>
      <c r="S1367" s="16">
        <f t="shared" si="86"/>
        <v>42049.733240740738</v>
      </c>
      <c r="T1367" s="16">
        <f t="shared" si="87"/>
        <v>42079.691574074073</v>
      </c>
      <c r="U1367">
        <f>YEAR(Campaigns[[#This Row],[Date Created Conversion]])</f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8331</v>
      </c>
      <c r="R1368" t="s">
        <v>8333</v>
      </c>
      <c r="S1368" s="16">
        <f t="shared" si="86"/>
        <v>41924.996099537035</v>
      </c>
      <c r="T1368" s="16">
        <f t="shared" si="87"/>
        <v>41970.037766203706</v>
      </c>
      <c r="U1368">
        <f>YEAR(Campaigns[[#This Row],[Date Created Conversion]])</f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8331</v>
      </c>
      <c r="R1369" t="s">
        <v>8333</v>
      </c>
      <c r="S1369" s="16">
        <f t="shared" si="86"/>
        <v>42292.002893518518</v>
      </c>
      <c r="T1369" s="16">
        <f t="shared" si="87"/>
        <v>42322.044560185182</v>
      </c>
      <c r="U1369">
        <f>YEAR(Campaigns[[#This Row],[Date Created Conversion]])</f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8331</v>
      </c>
      <c r="R1370" t="s">
        <v>8333</v>
      </c>
      <c r="S1370" s="16">
        <f t="shared" si="86"/>
        <v>42146.190902777773</v>
      </c>
      <c r="T1370" s="16">
        <f t="shared" si="87"/>
        <v>42170.190902777773</v>
      </c>
      <c r="U1370">
        <f>YEAR(Campaigns[[#This Row],[Date Created Conversion]])</f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8331</v>
      </c>
      <c r="R1371" t="s">
        <v>8333</v>
      </c>
      <c r="S1371" s="16">
        <f t="shared" si="86"/>
        <v>41710.594282407408</v>
      </c>
      <c r="T1371" s="16">
        <f t="shared" si="87"/>
        <v>41740.594282407408</v>
      </c>
      <c r="U1371">
        <f>YEAR(Campaigns[[#This Row],[Date Created Conversion]])</f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8331</v>
      </c>
      <c r="R1372" t="s">
        <v>8333</v>
      </c>
      <c r="S1372" s="16">
        <f t="shared" si="86"/>
        <v>41548.00335648148</v>
      </c>
      <c r="T1372" s="16">
        <f t="shared" si="87"/>
        <v>41563.00335648148</v>
      </c>
      <c r="U1372">
        <f>YEAR(Campaigns[[#This Row],[Date Created Conversion]])</f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8331</v>
      </c>
      <c r="R1373" t="s">
        <v>8333</v>
      </c>
      <c r="S1373" s="16">
        <f t="shared" si="86"/>
        <v>42101.758587962962</v>
      </c>
      <c r="T1373" s="16">
        <f t="shared" si="87"/>
        <v>42131.758587962962</v>
      </c>
      <c r="U1373">
        <f>YEAR(Campaigns[[#This Row],[Date Created Conversion]])</f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8331</v>
      </c>
      <c r="R1374" t="s">
        <v>8333</v>
      </c>
      <c r="S1374" s="16">
        <f t="shared" si="86"/>
        <v>41072.739953703705</v>
      </c>
      <c r="T1374" s="16">
        <f t="shared" si="87"/>
        <v>41102.739953703705</v>
      </c>
      <c r="U1374">
        <f>YEAR(Campaigns[[#This Row],[Date Created Conversion]])</f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8331</v>
      </c>
      <c r="R1375" t="s">
        <v>8333</v>
      </c>
      <c r="S1375" s="16">
        <f t="shared" si="86"/>
        <v>42704.95177083333</v>
      </c>
      <c r="T1375" s="16">
        <f t="shared" si="87"/>
        <v>42734.95177083333</v>
      </c>
      <c r="U1375">
        <f>YEAR(Campaigns[[#This Row],[Date Created Conversion]])</f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8331</v>
      </c>
      <c r="R1376" t="s">
        <v>8333</v>
      </c>
      <c r="S1376" s="16">
        <f t="shared" si="86"/>
        <v>42424.161898148144</v>
      </c>
      <c r="T1376" s="16">
        <f t="shared" si="87"/>
        <v>42454.12023148148</v>
      </c>
      <c r="U1376">
        <f>YEAR(Campaigns[[#This Row],[Date Created Conversion]])</f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8331</v>
      </c>
      <c r="R1377" t="s">
        <v>8333</v>
      </c>
      <c r="S1377" s="16">
        <f t="shared" si="86"/>
        <v>42720.066192129627</v>
      </c>
      <c r="T1377" s="16">
        <f t="shared" si="87"/>
        <v>42750.066192129627</v>
      </c>
      <c r="U1377">
        <f>YEAR(Campaigns[[#This Row],[Date Created Conversion]])</f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8331</v>
      </c>
      <c r="R1378" t="s">
        <v>8333</v>
      </c>
      <c r="S1378" s="16">
        <f t="shared" si="86"/>
        <v>42677.669050925921</v>
      </c>
      <c r="T1378" s="16">
        <f t="shared" si="87"/>
        <v>42707.710717592592</v>
      </c>
      <c r="U1378">
        <f>YEAR(Campaigns[[#This Row],[Date Created Conversion]])</f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8331</v>
      </c>
      <c r="R1379" t="s">
        <v>8333</v>
      </c>
      <c r="S1379" s="16">
        <f t="shared" si="86"/>
        <v>42747.219560185185</v>
      </c>
      <c r="T1379" s="16">
        <f t="shared" si="87"/>
        <v>42769.174305555556</v>
      </c>
      <c r="U1379">
        <f>YEAR(Campaigns[[#This Row],[Date Created Conversion]])</f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8331</v>
      </c>
      <c r="R1380" t="s">
        <v>8333</v>
      </c>
      <c r="S1380" s="16">
        <f t="shared" si="86"/>
        <v>42568.759374999994</v>
      </c>
      <c r="T1380" s="16">
        <f t="shared" si="87"/>
        <v>42583.759374999994</v>
      </c>
      <c r="U1380">
        <f>YEAR(Campaigns[[#This Row],[Date Created Conversion]])</f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8331</v>
      </c>
      <c r="R1381" t="s">
        <v>8333</v>
      </c>
      <c r="S1381" s="16">
        <f t="shared" si="86"/>
        <v>42130.491620370376</v>
      </c>
      <c r="T1381" s="16">
        <f t="shared" si="87"/>
        <v>42160.491620370376</v>
      </c>
      <c r="U1381">
        <f>YEAR(Campaigns[[#This Row],[Date Created Conversion]])</f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8331</v>
      </c>
      <c r="R1382" t="s">
        <v>8333</v>
      </c>
      <c r="S1382" s="16">
        <f t="shared" si="86"/>
        <v>42141.762800925921</v>
      </c>
      <c r="T1382" s="16">
        <f t="shared" si="87"/>
        <v>42164.083333333328</v>
      </c>
      <c r="U1382">
        <f>YEAR(Campaigns[[#This Row],[Date Created Conversion]])</f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8331</v>
      </c>
      <c r="R1383" t="s">
        <v>8333</v>
      </c>
      <c r="S1383" s="16">
        <f t="shared" si="86"/>
        <v>42703.214409722219</v>
      </c>
      <c r="T1383" s="16">
        <f t="shared" si="87"/>
        <v>42733.214409722219</v>
      </c>
      <c r="U1383">
        <f>YEAR(Campaigns[[#This Row],[Date Created Conversion]])</f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8331</v>
      </c>
      <c r="R1384" t="s">
        <v>8333</v>
      </c>
      <c r="S1384" s="16">
        <f t="shared" si="86"/>
        <v>41370.800185185188</v>
      </c>
      <c r="T1384" s="16">
        <f t="shared" si="87"/>
        <v>41400.800185185188</v>
      </c>
      <c r="U1384">
        <f>YEAR(Campaigns[[#This Row],[Date Created Conversion]])</f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8331</v>
      </c>
      <c r="R1385" t="s">
        <v>8333</v>
      </c>
      <c r="S1385" s="16">
        <f t="shared" si="86"/>
        <v>42707.074976851851</v>
      </c>
      <c r="T1385" s="16">
        <f t="shared" si="87"/>
        <v>42727.074976851851</v>
      </c>
      <c r="U1385">
        <f>YEAR(Campaigns[[#This Row],[Date Created Conversion]])</f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8331</v>
      </c>
      <c r="R1386" t="s">
        <v>8333</v>
      </c>
      <c r="S1386" s="16">
        <f t="shared" si="86"/>
        <v>42160.735208333332</v>
      </c>
      <c r="T1386" s="16">
        <f t="shared" si="87"/>
        <v>42190.735208333332</v>
      </c>
      <c r="U1386">
        <f>YEAR(Campaigns[[#This Row],[Date Created Conversion]])</f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8331</v>
      </c>
      <c r="R1387" t="s">
        <v>8333</v>
      </c>
      <c r="S1387" s="16">
        <f t="shared" si="86"/>
        <v>42433.688900462963</v>
      </c>
      <c r="T1387" s="16">
        <f t="shared" si="87"/>
        <v>42489.507638888885</v>
      </c>
      <c r="U1387">
        <f>YEAR(Campaigns[[#This Row],[Date Created Conversion]])</f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8331</v>
      </c>
      <c r="R1388" t="s">
        <v>8333</v>
      </c>
      <c r="S1388" s="16">
        <f t="shared" si="86"/>
        <v>42184.646863425922</v>
      </c>
      <c r="T1388" s="16">
        <f t="shared" si="87"/>
        <v>42214.646863425922</v>
      </c>
      <c r="U1388">
        <f>YEAR(Campaigns[[#This Row],[Date Created Conversion]])</f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8331</v>
      </c>
      <c r="R1389" t="s">
        <v>8333</v>
      </c>
      <c r="S1389" s="16">
        <f t="shared" si="86"/>
        <v>42126.92123842593</v>
      </c>
      <c r="T1389" s="16">
        <f t="shared" si="87"/>
        <v>42158.1875</v>
      </c>
      <c r="U1389">
        <f>YEAR(Campaigns[[#This Row],[Date Created Conversion]])</f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8331</v>
      </c>
      <c r="R1390" t="s">
        <v>8333</v>
      </c>
      <c r="S1390" s="16">
        <f t="shared" si="86"/>
        <v>42634.614780092597</v>
      </c>
      <c r="T1390" s="16">
        <f t="shared" si="87"/>
        <v>42660.676388888889</v>
      </c>
      <c r="U1390">
        <f>YEAR(Campaigns[[#This Row],[Date Created Conversion]])</f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8331</v>
      </c>
      <c r="R1391" t="s">
        <v>8333</v>
      </c>
      <c r="S1391" s="16">
        <f t="shared" si="86"/>
        <v>42565.480983796297</v>
      </c>
      <c r="T1391" s="16">
        <f t="shared" si="87"/>
        <v>42595.480983796297</v>
      </c>
      <c r="U1391">
        <f>YEAR(Campaigns[[#This Row],[Date Created Conversion]])</f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8331</v>
      </c>
      <c r="R1392" t="s">
        <v>8333</v>
      </c>
      <c r="S1392" s="16">
        <f t="shared" si="86"/>
        <v>42087.803310185183</v>
      </c>
      <c r="T1392" s="16">
        <f t="shared" si="87"/>
        <v>42121.716666666667</v>
      </c>
      <c r="U1392">
        <f>YEAR(Campaigns[[#This Row],[Date Created Conversion]])</f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8331</v>
      </c>
      <c r="R1393" t="s">
        <v>8333</v>
      </c>
      <c r="S1393" s="16">
        <f t="shared" si="86"/>
        <v>42193.650671296295</v>
      </c>
      <c r="T1393" s="16">
        <f t="shared" si="87"/>
        <v>42238.207638888889</v>
      </c>
      <c r="U1393">
        <f>YEAR(Campaigns[[#This Row],[Date Created Conversion]])</f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8331</v>
      </c>
      <c r="R1394" t="s">
        <v>8333</v>
      </c>
      <c r="S1394" s="16">
        <f t="shared" si="86"/>
        <v>42401.154930555553</v>
      </c>
      <c r="T1394" s="16">
        <f t="shared" si="87"/>
        <v>42432.154930555553</v>
      </c>
      <c r="U1394">
        <f>YEAR(Campaigns[[#This Row],[Date Created Conversion]])</f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8331</v>
      </c>
      <c r="R1395" t="s">
        <v>8333</v>
      </c>
      <c r="S1395" s="16">
        <f t="shared" si="86"/>
        <v>42553.681979166664</v>
      </c>
      <c r="T1395" s="16">
        <f t="shared" si="87"/>
        <v>42583.681979166664</v>
      </c>
      <c r="U1395">
        <f>YEAR(Campaigns[[#This Row],[Date Created Conversion]])</f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8331</v>
      </c>
      <c r="R1396" t="s">
        <v>8333</v>
      </c>
      <c r="S1396" s="16">
        <f t="shared" si="86"/>
        <v>42752.144976851851</v>
      </c>
      <c r="T1396" s="16">
        <f t="shared" si="87"/>
        <v>42795.125</v>
      </c>
      <c r="U1396">
        <f>YEAR(Campaigns[[#This Row],[Date Created Conversion]])</f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8331</v>
      </c>
      <c r="R1397" t="s">
        <v>8333</v>
      </c>
      <c r="S1397" s="16">
        <f t="shared" si="86"/>
        <v>42719.90834490741</v>
      </c>
      <c r="T1397" s="16">
        <f t="shared" si="87"/>
        <v>42749.90834490741</v>
      </c>
      <c r="U1397">
        <f>YEAR(Campaigns[[#This Row],[Date Created Conversion]])</f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8331</v>
      </c>
      <c r="R1398" t="s">
        <v>8333</v>
      </c>
      <c r="S1398" s="16">
        <f t="shared" si="86"/>
        <v>42018.99863425926</v>
      </c>
      <c r="T1398" s="16">
        <f t="shared" si="87"/>
        <v>42048.99863425926</v>
      </c>
      <c r="U1398">
        <f>YEAR(Campaigns[[#This Row],[Date Created Conversion]])</f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8331</v>
      </c>
      <c r="R1399" t="s">
        <v>8333</v>
      </c>
      <c r="S1399" s="16">
        <f t="shared" si="86"/>
        <v>42640.917939814812</v>
      </c>
      <c r="T1399" s="16">
        <f t="shared" si="87"/>
        <v>42670.888194444444</v>
      </c>
      <c r="U1399">
        <f>YEAR(Campaigns[[#This Row],[Date Created Conversion]])</f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8331</v>
      </c>
      <c r="R1400" t="s">
        <v>8333</v>
      </c>
      <c r="S1400" s="16">
        <f t="shared" si="86"/>
        <v>42526.874236111107</v>
      </c>
      <c r="T1400" s="16">
        <f t="shared" si="87"/>
        <v>42556.874236111107</v>
      </c>
      <c r="U1400">
        <f>YEAR(Campaigns[[#This Row],[Date Created Conversion]])</f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8331</v>
      </c>
      <c r="R1401" t="s">
        <v>8333</v>
      </c>
      <c r="S1401" s="16">
        <f t="shared" si="86"/>
        <v>41889.004317129627</v>
      </c>
      <c r="T1401" s="16">
        <f t="shared" si="87"/>
        <v>41919.004317129627</v>
      </c>
      <c r="U1401">
        <f>YEAR(Campaigns[[#This Row],[Date Created Conversion]])</f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8331</v>
      </c>
      <c r="R1402" t="s">
        <v>8333</v>
      </c>
      <c r="S1402" s="16">
        <f t="shared" si="86"/>
        <v>42498.341122685189</v>
      </c>
      <c r="T1402" s="16">
        <f t="shared" si="87"/>
        <v>42533.229166666672</v>
      </c>
      <c r="U1402">
        <f>YEAR(Campaigns[[#This Row],[Date Created Conversion]])</f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8331</v>
      </c>
      <c r="R1403" t="s">
        <v>8333</v>
      </c>
      <c r="S1403" s="16">
        <f t="shared" si="86"/>
        <v>41399.99622685185</v>
      </c>
      <c r="T1403" s="16">
        <f t="shared" si="87"/>
        <v>41420.99622685185</v>
      </c>
      <c r="U1403">
        <f>YEAR(Campaigns[[#This Row],[Date Created Conversion]])</f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8331</v>
      </c>
      <c r="R1404" t="s">
        <v>8333</v>
      </c>
      <c r="S1404" s="16">
        <f t="shared" si="86"/>
        <v>42065.053368055553</v>
      </c>
      <c r="T1404" s="16">
        <f t="shared" si="87"/>
        <v>42125.011701388896</v>
      </c>
      <c r="U1404">
        <f>YEAR(Campaigns[[#This Row],[Date Created Conversion]])</f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8331</v>
      </c>
      <c r="R1405" t="s">
        <v>8333</v>
      </c>
      <c r="S1405" s="16">
        <f t="shared" si="86"/>
        <v>41451.062905092593</v>
      </c>
      <c r="T1405" s="16">
        <f t="shared" si="87"/>
        <v>41481.062905092593</v>
      </c>
      <c r="U1405">
        <f>YEAR(Campaigns[[#This Row],[Date Created Conversion]])</f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8320</v>
      </c>
      <c r="S1406" s="16">
        <f t="shared" si="86"/>
        <v>42032.510243055556</v>
      </c>
      <c r="T1406" s="16">
        <f t="shared" si="87"/>
        <v>42057.510243055556</v>
      </c>
      <c r="U1406">
        <f>YEAR(Campaigns[[#This Row],[Date Created Conversion]])</f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8319</v>
      </c>
      <c r="R1407" t="s">
        <v>8320</v>
      </c>
      <c r="S1407" s="16">
        <f t="shared" si="86"/>
        <v>41941.680567129632</v>
      </c>
      <c r="T1407" s="16">
        <f t="shared" si="87"/>
        <v>41971.722233796296</v>
      </c>
      <c r="U1407">
        <f>YEAR(Campaigns[[#This Row],[Date Created Conversion]])</f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8319</v>
      </c>
      <c r="R1408" t="s">
        <v>8320</v>
      </c>
      <c r="S1408" s="16">
        <f t="shared" si="86"/>
        <v>42297.432951388888</v>
      </c>
      <c r="T1408" s="16">
        <f t="shared" si="87"/>
        <v>42350.416666666672</v>
      </c>
      <c r="U1408">
        <f>YEAR(Campaigns[[#This Row],[Date Created Conversion]])</f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8320</v>
      </c>
      <c r="S1409" s="16">
        <f t="shared" si="86"/>
        <v>41838.536782407406</v>
      </c>
      <c r="T1409" s="16">
        <f t="shared" si="87"/>
        <v>41863.536782407406</v>
      </c>
      <c r="U1409">
        <f>YEAR(Campaigns[[#This Row],[Date Created Conversion]])</f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 2),0)</f>
        <v>12</v>
      </c>
      <c r="Q1410" s="10" t="s">
        <v>8319</v>
      </c>
      <c r="R1410" t="s">
        <v>8320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  <c r="U1410">
        <f>YEAR(Campaigns[[#This Row],[Date Created Conversion]])</f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8319</v>
      </c>
      <c r="R1411" t="s">
        <v>8320</v>
      </c>
      <c r="S1411" s="16">
        <f t="shared" si="90"/>
        <v>41945.133506944447</v>
      </c>
      <c r="T1411" s="16">
        <f t="shared" si="91"/>
        <v>42005.175173611111</v>
      </c>
      <c r="U1411">
        <f>YEAR(Campaigns[[#This Row],[Date Created Conversion]])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8319</v>
      </c>
      <c r="R1412" t="s">
        <v>8320</v>
      </c>
      <c r="S1412" s="16">
        <f t="shared" si="90"/>
        <v>42479.318518518514</v>
      </c>
      <c r="T1412" s="16">
        <f t="shared" si="91"/>
        <v>42524.318518518514</v>
      </c>
      <c r="U1412">
        <f>YEAR(Campaigns[[#This Row],[Date Created Conversion]])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8319</v>
      </c>
      <c r="R1413" t="s">
        <v>8320</v>
      </c>
      <c r="S1413" s="16">
        <f t="shared" si="90"/>
        <v>42013.059027777781</v>
      </c>
      <c r="T1413" s="16">
        <f t="shared" si="91"/>
        <v>42041.059027777781</v>
      </c>
      <c r="U1413">
        <f>YEAR(Campaigns[[#This Row],[Date Created Conversion]])</f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8319</v>
      </c>
      <c r="R1414" t="s">
        <v>8320</v>
      </c>
      <c r="S1414" s="16">
        <f t="shared" si="90"/>
        <v>41947.063645833332</v>
      </c>
      <c r="T1414" s="16">
        <f t="shared" si="91"/>
        <v>41977.063645833332</v>
      </c>
      <c r="U1414">
        <f>YEAR(Campaigns[[#This Row],[Date Created Conversion]])</f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8320</v>
      </c>
      <c r="S1415" s="16">
        <f t="shared" si="90"/>
        <v>42360.437152777777</v>
      </c>
      <c r="T1415" s="16">
        <f t="shared" si="91"/>
        <v>42420.437152777777</v>
      </c>
      <c r="U1415">
        <f>YEAR(Campaigns[[#This Row],[Date Created Conversion]])</f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8319</v>
      </c>
      <c r="R1416" t="s">
        <v>8320</v>
      </c>
      <c r="S1416" s="16">
        <f t="shared" si="90"/>
        <v>42708.25309027778</v>
      </c>
      <c r="T1416" s="16">
        <f t="shared" si="91"/>
        <v>42738.25309027778</v>
      </c>
      <c r="U1416">
        <f>YEAR(Campaigns[[#This Row],[Date Created Conversion]])</f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8319</v>
      </c>
      <c r="R1417" t="s">
        <v>8320</v>
      </c>
      <c r="S1417" s="16">
        <f t="shared" si="90"/>
        <v>42192.675821759258</v>
      </c>
      <c r="T1417" s="16">
        <f t="shared" si="91"/>
        <v>42232.675821759258</v>
      </c>
      <c r="U1417">
        <f>YEAR(Campaigns[[#This Row],[Date Created Conversion]])</f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8319</v>
      </c>
      <c r="R1418" t="s">
        <v>8320</v>
      </c>
      <c r="S1418" s="16">
        <f t="shared" si="90"/>
        <v>42299.926145833335</v>
      </c>
      <c r="T1418" s="16">
        <f t="shared" si="91"/>
        <v>42329.967812499999</v>
      </c>
      <c r="U1418">
        <f>YEAR(Campaigns[[#This Row],[Date Created Conversion]])</f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8320</v>
      </c>
      <c r="S1419" s="16">
        <f t="shared" si="90"/>
        <v>42232.15016203704</v>
      </c>
      <c r="T1419" s="16">
        <f t="shared" si="91"/>
        <v>42262.465972222228</v>
      </c>
      <c r="U1419">
        <f>YEAR(Campaigns[[#This Row],[Date Created Conversion]])</f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8319</v>
      </c>
      <c r="R1420" t="s">
        <v>8320</v>
      </c>
      <c r="S1420" s="16">
        <f t="shared" si="90"/>
        <v>42395.456412037034</v>
      </c>
      <c r="T1420" s="16">
        <f t="shared" si="91"/>
        <v>42425.456412037034</v>
      </c>
      <c r="U1420">
        <f>YEAR(Campaigns[[#This Row],[Date Created Conversion]])</f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8320</v>
      </c>
      <c r="S1421" s="16">
        <f t="shared" si="90"/>
        <v>42622.456238425926</v>
      </c>
      <c r="T1421" s="16">
        <f t="shared" si="91"/>
        <v>42652.456238425926</v>
      </c>
      <c r="U1421">
        <f>YEAR(Campaigns[[#This Row],[Date Created Conversion]])</f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8319</v>
      </c>
      <c r="R1422" t="s">
        <v>8320</v>
      </c>
      <c r="S1422" s="16">
        <f t="shared" si="90"/>
        <v>42524.667662037042</v>
      </c>
      <c r="T1422" s="16">
        <f t="shared" si="91"/>
        <v>42549.667662037042</v>
      </c>
      <c r="U1422">
        <f>YEAR(Campaigns[[#This Row],[Date Created Conversion]])</f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8320</v>
      </c>
      <c r="S1423" s="16">
        <f t="shared" si="90"/>
        <v>42013.915613425925</v>
      </c>
      <c r="T1423" s="16">
        <f t="shared" si="91"/>
        <v>42043.915613425925</v>
      </c>
      <c r="U1423">
        <f>YEAR(Campaigns[[#This Row],[Date Created Conversion]])</f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8320</v>
      </c>
      <c r="S1424" s="16">
        <f t="shared" si="90"/>
        <v>42604.239629629628</v>
      </c>
      <c r="T1424" s="16">
        <f t="shared" si="91"/>
        <v>42634.239629629628</v>
      </c>
      <c r="U1424">
        <f>YEAR(Campaigns[[#This Row],[Date Created Conversion]])</f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8320</v>
      </c>
      <c r="S1425" s="16">
        <f t="shared" si="90"/>
        <v>42340.360312500001</v>
      </c>
      <c r="T1425" s="16">
        <f t="shared" si="91"/>
        <v>42370.360312500001</v>
      </c>
      <c r="U1425">
        <f>YEAR(Campaigns[[#This Row],[Date Created Conversion]])</f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8319</v>
      </c>
      <c r="R1426" t="s">
        <v>8320</v>
      </c>
      <c r="S1426" s="16">
        <f t="shared" si="90"/>
        <v>42676.717615740738</v>
      </c>
      <c r="T1426" s="16">
        <f t="shared" si="91"/>
        <v>42689.759282407409</v>
      </c>
      <c r="U1426">
        <f>YEAR(Campaigns[[#This Row],[Date Created Conversion]])</f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8319</v>
      </c>
      <c r="R1427" t="s">
        <v>8320</v>
      </c>
      <c r="S1427" s="16">
        <f t="shared" si="90"/>
        <v>42093.131469907406</v>
      </c>
      <c r="T1427" s="16">
        <f t="shared" si="91"/>
        <v>42123.131469907406</v>
      </c>
      <c r="U1427">
        <f>YEAR(Campaigns[[#This Row],[Date Created Conversion]])</f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8319</v>
      </c>
      <c r="R1428" t="s">
        <v>8320</v>
      </c>
      <c r="S1428" s="16">
        <f t="shared" si="90"/>
        <v>42180.390277777777</v>
      </c>
      <c r="T1428" s="16">
        <f t="shared" si="91"/>
        <v>42240.390277777777</v>
      </c>
      <c r="U1428">
        <f>YEAR(Campaigns[[#This Row],[Date Created Conversion]])</f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8320</v>
      </c>
      <c r="S1429" s="16">
        <f t="shared" si="90"/>
        <v>42601.851678240739</v>
      </c>
      <c r="T1429" s="16">
        <f t="shared" si="91"/>
        <v>42631.851678240739</v>
      </c>
      <c r="U1429">
        <f>YEAR(Campaigns[[#This Row],[Date Created Conversion]])</f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8320</v>
      </c>
      <c r="S1430" s="16">
        <f t="shared" si="90"/>
        <v>42432.379826388889</v>
      </c>
      <c r="T1430" s="16">
        <f t="shared" si="91"/>
        <v>42462.338159722218</v>
      </c>
      <c r="U1430">
        <f>YEAR(Campaigns[[#This Row],[Date Created Conversion]])</f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8319</v>
      </c>
      <c r="R1431" t="s">
        <v>8320</v>
      </c>
      <c r="S1431" s="16">
        <f t="shared" si="90"/>
        <v>42074.060671296291</v>
      </c>
      <c r="T1431" s="16">
        <f t="shared" si="91"/>
        <v>42104.060671296291</v>
      </c>
      <c r="U1431">
        <f>YEAR(Campaigns[[#This Row],[Date Created Conversion]])</f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8320</v>
      </c>
      <c r="S1432" s="16">
        <f t="shared" si="90"/>
        <v>41961.813518518517</v>
      </c>
      <c r="T1432" s="16">
        <f t="shared" si="91"/>
        <v>41992.813518518517</v>
      </c>
      <c r="U1432">
        <f>YEAR(Campaigns[[#This Row],[Date Created Conversion]])</f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8319</v>
      </c>
      <c r="R1433" t="s">
        <v>8320</v>
      </c>
      <c r="S1433" s="16">
        <f t="shared" si="90"/>
        <v>42304.210833333331</v>
      </c>
      <c r="T1433" s="16">
        <f t="shared" si="91"/>
        <v>42334.252500000002</v>
      </c>
      <c r="U1433">
        <f>YEAR(Campaigns[[#This Row],[Date Created Conversion]])</f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8319</v>
      </c>
      <c r="R1434" t="s">
        <v>8320</v>
      </c>
      <c r="S1434" s="16">
        <f t="shared" si="90"/>
        <v>42175.780416666668</v>
      </c>
      <c r="T1434" s="16">
        <f t="shared" si="91"/>
        <v>42205.780416666668</v>
      </c>
      <c r="U1434">
        <f>YEAR(Campaigns[[#This Row],[Date Created Conversion]])</f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8320</v>
      </c>
      <c r="S1435" s="16">
        <f t="shared" si="90"/>
        <v>42673.625868055555</v>
      </c>
      <c r="T1435" s="16">
        <f t="shared" si="91"/>
        <v>42714.458333333328</v>
      </c>
      <c r="U1435">
        <f>YEAR(Campaigns[[#This Row],[Date Created Conversion]])</f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8319</v>
      </c>
      <c r="R1436" t="s">
        <v>8320</v>
      </c>
      <c r="S1436" s="16">
        <f t="shared" si="90"/>
        <v>42142.767106481479</v>
      </c>
      <c r="T1436" s="16">
        <f t="shared" si="91"/>
        <v>42163.625</v>
      </c>
      <c r="U1436">
        <f>YEAR(Campaigns[[#This Row],[Date Created Conversion]])</f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8320</v>
      </c>
      <c r="S1437" s="16">
        <f t="shared" si="90"/>
        <v>42258.780324074076</v>
      </c>
      <c r="T1437" s="16">
        <f t="shared" si="91"/>
        <v>42288.780324074076</v>
      </c>
      <c r="U1437">
        <f>YEAR(Campaigns[[#This Row],[Date Created Conversion]])</f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8320</v>
      </c>
      <c r="S1438" s="16">
        <f t="shared" si="90"/>
        <v>42391.35019675926</v>
      </c>
      <c r="T1438" s="16">
        <f t="shared" si="91"/>
        <v>42421.35019675926</v>
      </c>
      <c r="U1438">
        <f>YEAR(Campaigns[[#This Row],[Date Created Conversion]])</f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8319</v>
      </c>
      <c r="R1439" t="s">
        <v>8320</v>
      </c>
      <c r="S1439" s="16">
        <f t="shared" si="90"/>
        <v>41796.531701388885</v>
      </c>
      <c r="T1439" s="16">
        <f t="shared" si="91"/>
        <v>41833.207638888889</v>
      </c>
      <c r="U1439">
        <f>YEAR(Campaigns[[#This Row],[Date Created Conversion]])</f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8320</v>
      </c>
      <c r="S1440" s="16">
        <f t="shared" si="90"/>
        <v>42457.871516203704</v>
      </c>
      <c r="T1440" s="16">
        <f t="shared" si="91"/>
        <v>42487.579861111109</v>
      </c>
      <c r="U1440">
        <f>YEAR(Campaigns[[#This Row],[Date Created Conversion]])</f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8320</v>
      </c>
      <c r="S1441" s="16">
        <f t="shared" si="90"/>
        <v>42040.829872685179</v>
      </c>
      <c r="T1441" s="16">
        <f t="shared" si="91"/>
        <v>42070.829872685179</v>
      </c>
      <c r="U1441">
        <f>YEAR(Campaigns[[#This Row],[Date Created Conversion]])</f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8319</v>
      </c>
      <c r="R1442" t="s">
        <v>8320</v>
      </c>
      <c r="S1442" s="16">
        <f t="shared" si="90"/>
        <v>42486.748414351852</v>
      </c>
      <c r="T1442" s="16">
        <f t="shared" si="91"/>
        <v>42516.748414351852</v>
      </c>
      <c r="U1442">
        <f>YEAR(Campaigns[[#This Row],[Date Created Conversion]])</f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8319</v>
      </c>
      <c r="R1443" t="s">
        <v>8320</v>
      </c>
      <c r="S1443" s="16">
        <f t="shared" si="90"/>
        <v>42198.765844907408</v>
      </c>
      <c r="T1443" s="16">
        <f t="shared" si="91"/>
        <v>42258.765844907408</v>
      </c>
      <c r="U1443">
        <f>YEAR(Campaigns[[#This Row],[Date Created Conversion]])</f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8319</v>
      </c>
      <c r="R1444" t="s">
        <v>8320</v>
      </c>
      <c r="S1444" s="16">
        <f t="shared" si="90"/>
        <v>42485.64534722222</v>
      </c>
      <c r="T1444" s="16">
        <f t="shared" si="91"/>
        <v>42515.64534722222</v>
      </c>
      <c r="U1444">
        <f>YEAR(Campaigns[[#This Row],[Date Created Conversion]])</f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8319</v>
      </c>
      <c r="R1445" t="s">
        <v>8320</v>
      </c>
      <c r="S1445" s="16">
        <f t="shared" si="90"/>
        <v>42707.926030092596</v>
      </c>
      <c r="T1445" s="16">
        <f t="shared" si="91"/>
        <v>42737.926030092596</v>
      </c>
      <c r="U1445">
        <f>YEAR(Campaigns[[#This Row],[Date Created Conversion]])</f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8319</v>
      </c>
      <c r="R1446" t="s">
        <v>8320</v>
      </c>
      <c r="S1446" s="16">
        <f t="shared" si="90"/>
        <v>42199.873402777783</v>
      </c>
      <c r="T1446" s="16">
        <f t="shared" si="91"/>
        <v>42259.873402777783</v>
      </c>
      <c r="U1446">
        <f>YEAR(Campaigns[[#This Row],[Date Created Conversion]])</f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8319</v>
      </c>
      <c r="R1447" t="s">
        <v>8320</v>
      </c>
      <c r="S1447" s="16">
        <f t="shared" si="90"/>
        <v>42139.542303240742</v>
      </c>
      <c r="T1447" s="16">
        <f t="shared" si="91"/>
        <v>42169.542303240742</v>
      </c>
      <c r="U1447">
        <f>YEAR(Campaigns[[#This Row],[Date Created Conversion]])</f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8319</v>
      </c>
      <c r="R1448" t="s">
        <v>8320</v>
      </c>
      <c r="S1448" s="16">
        <f t="shared" si="90"/>
        <v>42461.447662037041</v>
      </c>
      <c r="T1448" s="16">
        <f t="shared" si="91"/>
        <v>42481.447662037041</v>
      </c>
      <c r="U1448">
        <f>YEAR(Campaigns[[#This Row],[Date Created Conversion]])</f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8320</v>
      </c>
      <c r="S1449" s="16">
        <f t="shared" si="90"/>
        <v>42529.730717592596</v>
      </c>
      <c r="T1449" s="16">
        <f t="shared" si="91"/>
        <v>42559.730717592596</v>
      </c>
      <c r="U1449">
        <f>YEAR(Campaigns[[#This Row],[Date Created Conversion]])</f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8319</v>
      </c>
      <c r="R1450" t="s">
        <v>8320</v>
      </c>
      <c r="S1450" s="16">
        <f t="shared" si="90"/>
        <v>42115.936550925922</v>
      </c>
      <c r="T1450" s="16">
        <f t="shared" si="91"/>
        <v>42146.225694444445</v>
      </c>
      <c r="U1450">
        <f>YEAR(Campaigns[[#This Row],[Date Created Conversion]])</f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8319</v>
      </c>
      <c r="R1451" t="s">
        <v>8320</v>
      </c>
      <c r="S1451" s="16">
        <f t="shared" si="90"/>
        <v>42086.811400462961</v>
      </c>
      <c r="T1451" s="16">
        <f t="shared" si="91"/>
        <v>42134.811400462961</v>
      </c>
      <c r="U1451">
        <f>YEAR(Campaigns[[#This Row],[Date Created Conversion]])</f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8319</v>
      </c>
      <c r="R1452" t="s">
        <v>8320</v>
      </c>
      <c r="S1452" s="16">
        <f t="shared" si="90"/>
        <v>42390.171261574069</v>
      </c>
      <c r="T1452" s="16">
        <f t="shared" si="91"/>
        <v>42420.171261574069</v>
      </c>
      <c r="U1452">
        <f>YEAR(Campaigns[[#This Row],[Date Created Conversion]])</f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8319</v>
      </c>
      <c r="R1453" t="s">
        <v>8320</v>
      </c>
      <c r="S1453" s="16">
        <f t="shared" si="90"/>
        <v>41931.959016203706</v>
      </c>
      <c r="T1453" s="16">
        <f t="shared" si="91"/>
        <v>41962.00068287037</v>
      </c>
      <c r="U1453">
        <f>YEAR(Campaigns[[#This Row],[Date Created Conversion]])</f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8319</v>
      </c>
      <c r="R1454" t="s">
        <v>8320</v>
      </c>
      <c r="S1454" s="16">
        <f t="shared" si="90"/>
        <v>41818.703275462962</v>
      </c>
      <c r="T1454" s="16">
        <f t="shared" si="91"/>
        <v>41848.703275462962</v>
      </c>
      <c r="U1454">
        <f>YEAR(Campaigns[[#This Row],[Date Created Conversion]])</f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8319</v>
      </c>
      <c r="R1455" t="s">
        <v>8320</v>
      </c>
      <c r="S1455" s="16">
        <f t="shared" si="90"/>
        <v>42795.696145833332</v>
      </c>
      <c r="T1455" s="16">
        <f t="shared" si="91"/>
        <v>42840.654479166667</v>
      </c>
      <c r="U1455">
        <f>YEAR(Campaigns[[#This Row],[Date Created Conversion]])</f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8320</v>
      </c>
      <c r="S1456" s="16">
        <f t="shared" si="90"/>
        <v>42463.866666666669</v>
      </c>
      <c r="T1456" s="16">
        <f t="shared" si="91"/>
        <v>42484.915972222225</v>
      </c>
      <c r="U1456">
        <f>YEAR(Campaigns[[#This Row],[Date Created Conversion]])</f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8320</v>
      </c>
      <c r="S1457" s="16">
        <f t="shared" si="90"/>
        <v>41832.672685185185</v>
      </c>
      <c r="T1457" s="16">
        <f t="shared" si="91"/>
        <v>41887.568749999999</v>
      </c>
      <c r="U1457">
        <f>YEAR(Campaigns[[#This Row],[Date Created Conversion]])</f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8319</v>
      </c>
      <c r="R1458" t="s">
        <v>8320</v>
      </c>
      <c r="S1458" s="16">
        <f t="shared" si="90"/>
        <v>42708.668576388889</v>
      </c>
      <c r="T1458" s="16">
        <f t="shared" si="91"/>
        <v>42738.668576388889</v>
      </c>
      <c r="U1458">
        <f>YEAR(Campaigns[[#This Row],[Date Created Conversion]])</f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8319</v>
      </c>
      <c r="R1459" t="s">
        <v>8320</v>
      </c>
      <c r="S1459" s="16">
        <f t="shared" si="90"/>
        <v>42289.89634259259</v>
      </c>
      <c r="T1459" s="16">
        <f t="shared" si="91"/>
        <v>42319.938009259262</v>
      </c>
      <c r="U1459">
        <f>YEAR(Campaigns[[#This Row],[Date Created Conversion]])</f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8319</v>
      </c>
      <c r="R1460" t="s">
        <v>8320</v>
      </c>
      <c r="S1460" s="16">
        <f t="shared" si="90"/>
        <v>41831.705555555556</v>
      </c>
      <c r="T1460" s="16">
        <f t="shared" si="91"/>
        <v>41862.166666666664</v>
      </c>
      <c r="U1460">
        <f>YEAR(Campaigns[[#This Row],[Date Created Conversion]])</f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8319</v>
      </c>
      <c r="R1461" t="s">
        <v>8320</v>
      </c>
      <c r="S1461" s="16">
        <f t="shared" si="90"/>
        <v>42312.204814814817</v>
      </c>
      <c r="T1461" s="16">
        <f t="shared" si="91"/>
        <v>42340.725694444445</v>
      </c>
      <c r="U1461">
        <f>YEAR(Campaigns[[#This Row],[Date Created Conversion]])</f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8319</v>
      </c>
      <c r="R1462" t="s">
        <v>8320</v>
      </c>
      <c r="S1462" s="16">
        <f t="shared" si="90"/>
        <v>41915.896967592591</v>
      </c>
      <c r="T1462" s="16">
        <f t="shared" si="91"/>
        <v>41973.989583333328</v>
      </c>
      <c r="U1462">
        <f>YEAR(Campaigns[[#This Row],[Date Created Conversion]])</f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8319</v>
      </c>
      <c r="R1463" t="s">
        <v>8321</v>
      </c>
      <c r="S1463" s="16">
        <f t="shared" si="90"/>
        <v>41899.645300925928</v>
      </c>
      <c r="T1463" s="16">
        <f t="shared" si="91"/>
        <v>41933</v>
      </c>
      <c r="U1463">
        <f>YEAR(Campaigns[[#This Row],[Date Created Conversion]])</f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8319</v>
      </c>
      <c r="R1464" t="s">
        <v>8321</v>
      </c>
      <c r="S1464" s="16">
        <f t="shared" si="90"/>
        <v>41344.662858796299</v>
      </c>
      <c r="T1464" s="16">
        <f t="shared" si="91"/>
        <v>41374.662858796299</v>
      </c>
      <c r="U1464">
        <f>YEAR(Campaigns[[#This Row],[Date Created Conversion]])</f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8321</v>
      </c>
      <c r="S1465" s="16">
        <f t="shared" si="90"/>
        <v>41326.911319444444</v>
      </c>
      <c r="T1465" s="16">
        <f t="shared" si="91"/>
        <v>41371.869652777779</v>
      </c>
      <c r="U1465">
        <f>YEAR(Campaigns[[#This Row],[Date Created Conversion]])</f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8319</v>
      </c>
      <c r="R1466" t="s">
        <v>8321</v>
      </c>
      <c r="S1466" s="16">
        <f t="shared" si="90"/>
        <v>41291.661550925928</v>
      </c>
      <c r="T1466" s="16">
        <f t="shared" si="91"/>
        <v>41321.661550925928</v>
      </c>
      <c r="U1466">
        <f>YEAR(Campaigns[[#This Row],[Date Created Conversion]])</f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8319</v>
      </c>
      <c r="R1467" t="s">
        <v>8321</v>
      </c>
      <c r="S1467" s="16">
        <f t="shared" si="90"/>
        <v>40959.734398148146</v>
      </c>
      <c r="T1467" s="16">
        <f t="shared" si="91"/>
        <v>40990.125</v>
      </c>
      <c r="U1467">
        <f>YEAR(Campaigns[[#This Row],[Date Created Conversion]])</f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8319</v>
      </c>
      <c r="R1468" t="s">
        <v>8321</v>
      </c>
      <c r="S1468" s="16">
        <f t="shared" si="90"/>
        <v>42340.172060185185</v>
      </c>
      <c r="T1468" s="16">
        <f t="shared" si="91"/>
        <v>42381.208333333328</v>
      </c>
      <c r="U1468">
        <f>YEAR(Campaigns[[#This Row],[Date Created Conversion]])</f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8321</v>
      </c>
      <c r="S1469" s="16">
        <f t="shared" si="90"/>
        <v>40933.80190972222</v>
      </c>
      <c r="T1469" s="16">
        <f t="shared" si="91"/>
        <v>40993.760243055556</v>
      </c>
      <c r="U1469">
        <f>YEAR(Campaigns[[#This Row],[Date Created Conversion]])</f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8319</v>
      </c>
      <c r="R1470" t="s">
        <v>8321</v>
      </c>
      <c r="S1470" s="16">
        <f t="shared" si="90"/>
        <v>40646.014456018522</v>
      </c>
      <c r="T1470" s="16">
        <f t="shared" si="91"/>
        <v>40706.014456018522</v>
      </c>
      <c r="U1470">
        <f>YEAR(Campaigns[[#This Row],[Date Created Conversion]])</f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8319</v>
      </c>
      <c r="R1471" t="s">
        <v>8321</v>
      </c>
      <c r="S1471" s="16">
        <f t="shared" si="90"/>
        <v>41290.598483796297</v>
      </c>
      <c r="T1471" s="16">
        <f t="shared" si="91"/>
        <v>41320.598483796297</v>
      </c>
      <c r="U1471">
        <f>YEAR(Campaigns[[#This Row],[Date Created Conversion]])</f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8319</v>
      </c>
      <c r="R1472" t="s">
        <v>8321</v>
      </c>
      <c r="S1472" s="16">
        <f t="shared" si="90"/>
        <v>41250.827118055553</v>
      </c>
      <c r="T1472" s="16">
        <f t="shared" si="91"/>
        <v>41271.827118055553</v>
      </c>
      <c r="U1472">
        <f>YEAR(Campaigns[[#This Row],[Date Created Conversion]])</f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8319</v>
      </c>
      <c r="R1473" t="s">
        <v>8321</v>
      </c>
      <c r="S1473" s="16">
        <f t="shared" si="90"/>
        <v>42073.957569444443</v>
      </c>
      <c r="T1473" s="16">
        <f t="shared" si="91"/>
        <v>42103.957569444443</v>
      </c>
      <c r="U1473">
        <f>YEAR(Campaigns[[#This Row],[Date Created Conversion]])</f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 2),0)</f>
        <v>103.2</v>
      </c>
      <c r="Q1474" s="10" t="s">
        <v>8319</v>
      </c>
      <c r="R1474" t="s">
        <v>8321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  <c r="U1474">
        <f>YEAR(Campaigns[[#This Row],[Date Created Conversion]])</f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8319</v>
      </c>
      <c r="R1475" t="s">
        <v>8321</v>
      </c>
      <c r="S1475" s="16">
        <f t="shared" si="94"/>
        <v>40939.979618055557</v>
      </c>
      <c r="T1475" s="16">
        <f t="shared" si="95"/>
        <v>40969.979618055557</v>
      </c>
      <c r="U1475">
        <f>YEAR(Campaigns[[#This Row],[Date Created Conversion]])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8319</v>
      </c>
      <c r="R1476" t="s">
        <v>8321</v>
      </c>
      <c r="S1476" s="16">
        <f t="shared" si="94"/>
        <v>41500.727916666663</v>
      </c>
      <c r="T1476" s="16">
        <f t="shared" si="95"/>
        <v>41530.727916666663</v>
      </c>
      <c r="U1476">
        <f>YEAR(Campaigns[[#This Row],[Date Created Conversion]])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8319</v>
      </c>
      <c r="R1477" t="s">
        <v>8321</v>
      </c>
      <c r="S1477" s="16">
        <f t="shared" si="94"/>
        <v>41960.722951388889</v>
      </c>
      <c r="T1477" s="16">
        <f t="shared" si="95"/>
        <v>41993.207638888889</v>
      </c>
      <c r="U1477">
        <f>YEAR(Campaigns[[#This Row],[Date Created Conversion]])</f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8319</v>
      </c>
      <c r="R1478" t="s">
        <v>8321</v>
      </c>
      <c r="S1478" s="16">
        <f t="shared" si="94"/>
        <v>40766.041921296295</v>
      </c>
      <c r="T1478" s="16">
        <f t="shared" si="95"/>
        <v>40796.041921296295</v>
      </c>
      <c r="U1478">
        <f>YEAR(Campaigns[[#This Row],[Date Created Conversion]])</f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8319</v>
      </c>
      <c r="R1479" t="s">
        <v>8321</v>
      </c>
      <c r="S1479" s="16">
        <f t="shared" si="94"/>
        <v>40840.615787037037</v>
      </c>
      <c r="T1479" s="16">
        <f t="shared" si="95"/>
        <v>40900.125</v>
      </c>
      <c r="U1479">
        <f>YEAR(Campaigns[[#This Row],[Date Created Conversion]])</f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8319</v>
      </c>
      <c r="R1480" t="s">
        <v>8321</v>
      </c>
      <c r="S1480" s="16">
        <f t="shared" si="94"/>
        <v>41394.871678240743</v>
      </c>
      <c r="T1480" s="16">
        <f t="shared" si="95"/>
        <v>41408.871678240743</v>
      </c>
      <c r="U1480">
        <f>YEAR(Campaigns[[#This Row],[Date Created Conversion]])</f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8319</v>
      </c>
      <c r="R1481" t="s">
        <v>8321</v>
      </c>
      <c r="S1481" s="16">
        <f t="shared" si="94"/>
        <v>41754.745243055557</v>
      </c>
      <c r="T1481" s="16">
        <f t="shared" si="95"/>
        <v>41769.165972222225</v>
      </c>
      <c r="U1481">
        <f>YEAR(Campaigns[[#This Row],[Date Created Conversion]])</f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8319</v>
      </c>
      <c r="R1482" t="s">
        <v>8321</v>
      </c>
      <c r="S1482" s="16">
        <f t="shared" si="94"/>
        <v>41464.934016203704</v>
      </c>
      <c r="T1482" s="16">
        <f t="shared" si="95"/>
        <v>41481.708333333336</v>
      </c>
      <c r="U1482">
        <f>YEAR(Campaigns[[#This Row],[Date Created Conversion]])</f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8323</v>
      </c>
      <c r="S1483" s="16">
        <f t="shared" si="94"/>
        <v>41550.922974537039</v>
      </c>
      <c r="T1483" s="16">
        <f t="shared" si="95"/>
        <v>41580.922974537039</v>
      </c>
      <c r="U1483">
        <f>YEAR(Campaigns[[#This Row],[Date Created Conversion]])</f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8323</v>
      </c>
      <c r="S1484" s="16">
        <f t="shared" si="94"/>
        <v>41136.85805555556</v>
      </c>
      <c r="T1484" s="16">
        <f t="shared" si="95"/>
        <v>41159.32708333333</v>
      </c>
      <c r="U1484">
        <f>YEAR(Campaigns[[#This Row],[Date Created Conversion]])</f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8323</v>
      </c>
      <c r="S1485" s="16">
        <f t="shared" si="94"/>
        <v>42548.192997685182</v>
      </c>
      <c r="T1485" s="16">
        <f t="shared" si="95"/>
        <v>42573.192997685182</v>
      </c>
      <c r="U1485">
        <f>YEAR(Campaigns[[#This Row],[Date Created Conversion]])</f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8323</v>
      </c>
      <c r="S1486" s="16">
        <f t="shared" si="94"/>
        <v>41053.200960648144</v>
      </c>
      <c r="T1486" s="16">
        <f t="shared" si="95"/>
        <v>41111.618750000001</v>
      </c>
      <c r="U1486">
        <f>YEAR(Campaigns[[#This Row],[Date Created Conversion]])</f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8323</v>
      </c>
      <c r="S1487" s="16">
        <f t="shared" si="94"/>
        <v>42130.795983796299</v>
      </c>
      <c r="T1487" s="16">
        <f t="shared" si="95"/>
        <v>42175.795983796299</v>
      </c>
      <c r="U1487">
        <f>YEAR(Campaigns[[#This Row],[Date Created Conversion]])</f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8323</v>
      </c>
      <c r="S1488" s="16">
        <f t="shared" si="94"/>
        <v>42032.168530092589</v>
      </c>
      <c r="T1488" s="16">
        <f t="shared" si="95"/>
        <v>42062.168530092589</v>
      </c>
      <c r="U1488">
        <f>YEAR(Campaigns[[#This Row],[Date Created Conversion]])</f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8323</v>
      </c>
      <c r="S1489" s="16">
        <f t="shared" si="94"/>
        <v>42554.917488425926</v>
      </c>
      <c r="T1489" s="16">
        <f t="shared" si="95"/>
        <v>42584.917488425926</v>
      </c>
      <c r="U1489">
        <f>YEAR(Campaigns[[#This Row],[Date Created Conversion]])</f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8323</v>
      </c>
      <c r="S1490" s="16">
        <f t="shared" si="94"/>
        <v>41614.563194444447</v>
      </c>
      <c r="T1490" s="16">
        <f t="shared" si="95"/>
        <v>41644.563194444447</v>
      </c>
      <c r="U1490">
        <f>YEAR(Campaigns[[#This Row],[Date Created Conversion]])</f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8323</v>
      </c>
      <c r="S1491" s="16">
        <f t="shared" si="94"/>
        <v>41198.611712962964</v>
      </c>
      <c r="T1491" s="16">
        <f t="shared" si="95"/>
        <v>41228.653379629628</v>
      </c>
      <c r="U1491">
        <f>YEAR(Campaigns[[#This Row],[Date Created Conversion]])</f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8319</v>
      </c>
      <c r="R1492" t="s">
        <v>8323</v>
      </c>
      <c r="S1492" s="16">
        <f t="shared" si="94"/>
        <v>41520.561041666668</v>
      </c>
      <c r="T1492" s="16">
        <f t="shared" si="95"/>
        <v>41549.561041666668</v>
      </c>
      <c r="U1492">
        <f>YEAR(Campaigns[[#This Row],[Date Created Conversion]])</f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8323</v>
      </c>
      <c r="S1493" s="16">
        <f t="shared" si="94"/>
        <v>41991.713460648149</v>
      </c>
      <c r="T1493" s="16">
        <f t="shared" si="95"/>
        <v>42050.651388888888</v>
      </c>
      <c r="U1493">
        <f>YEAR(Campaigns[[#This Row],[Date Created Conversion]])</f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8323</v>
      </c>
      <c r="S1494" s="16">
        <f t="shared" si="94"/>
        <v>40682.884791666671</v>
      </c>
      <c r="T1494" s="16">
        <f t="shared" si="95"/>
        <v>40712.884791666671</v>
      </c>
      <c r="U1494">
        <f>YEAR(Campaigns[[#This Row],[Date Created Conversion]])</f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8323</v>
      </c>
      <c r="S1495" s="16">
        <f t="shared" si="94"/>
        <v>41411.866608796299</v>
      </c>
      <c r="T1495" s="16">
        <f t="shared" si="95"/>
        <v>41441.866608796299</v>
      </c>
      <c r="U1495">
        <f>YEAR(Campaigns[[#This Row],[Date Created Conversion]])</f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8319</v>
      </c>
      <c r="R1496" t="s">
        <v>8323</v>
      </c>
      <c r="S1496" s="16">
        <f t="shared" si="94"/>
        <v>42067.722372685181</v>
      </c>
      <c r="T1496" s="16">
        <f t="shared" si="95"/>
        <v>42097.651388888888</v>
      </c>
      <c r="U1496">
        <f>YEAR(Campaigns[[#This Row],[Date Created Conversion]])</f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8323</v>
      </c>
      <c r="S1497" s="16">
        <f t="shared" si="94"/>
        <v>40752.789710648147</v>
      </c>
      <c r="T1497" s="16">
        <f t="shared" si="95"/>
        <v>40782.789710648147</v>
      </c>
      <c r="U1497">
        <f>YEAR(Campaigns[[#This Row],[Date Created Conversion]])</f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8323</v>
      </c>
      <c r="S1498" s="16">
        <f t="shared" si="94"/>
        <v>41838.475219907406</v>
      </c>
      <c r="T1498" s="16">
        <f t="shared" si="95"/>
        <v>41898.475219907406</v>
      </c>
      <c r="U1498">
        <f>YEAR(Campaigns[[#This Row],[Date Created Conversion]])</f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8323</v>
      </c>
      <c r="S1499" s="16">
        <f t="shared" si="94"/>
        <v>41444.64261574074</v>
      </c>
      <c r="T1499" s="16">
        <f t="shared" si="95"/>
        <v>41486.821527777778</v>
      </c>
      <c r="U1499">
        <f>YEAR(Campaigns[[#This Row],[Date Created Conversion]])</f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8323</v>
      </c>
      <c r="S1500" s="16">
        <f t="shared" si="94"/>
        <v>41840.983541666668</v>
      </c>
      <c r="T1500" s="16">
        <f t="shared" si="95"/>
        <v>41885.983541666668</v>
      </c>
      <c r="U1500">
        <f>YEAR(Campaigns[[#This Row],[Date Created Conversion]])</f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8323</v>
      </c>
      <c r="S1501" s="16">
        <f t="shared" si="94"/>
        <v>42527.007326388892</v>
      </c>
      <c r="T1501" s="16">
        <f t="shared" si="95"/>
        <v>42587.007326388892</v>
      </c>
      <c r="U1501">
        <f>YEAR(Campaigns[[#This Row],[Date Created Conversion]])</f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8319</v>
      </c>
      <c r="R1502" t="s">
        <v>8323</v>
      </c>
      <c r="S1502" s="16">
        <f t="shared" si="94"/>
        <v>41365.904594907406</v>
      </c>
      <c r="T1502" s="16">
        <f t="shared" si="95"/>
        <v>41395.904594907406</v>
      </c>
      <c r="U1502">
        <f>YEAR(Campaigns[[#This Row],[Date Created Conversion]])</f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8326</v>
      </c>
      <c r="R1503" t="s">
        <v>8328</v>
      </c>
      <c r="S1503" s="16">
        <f t="shared" si="94"/>
        <v>42163.583599537036</v>
      </c>
      <c r="T1503" s="16">
        <f t="shared" si="95"/>
        <v>42193.583599537036</v>
      </c>
      <c r="U1503">
        <f>YEAR(Campaigns[[#This Row],[Date Created Conversion]])</f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8326</v>
      </c>
      <c r="R1504" t="s">
        <v>8328</v>
      </c>
      <c r="S1504" s="16">
        <f t="shared" si="94"/>
        <v>42426.542592592596</v>
      </c>
      <c r="T1504" s="16">
        <f t="shared" si="95"/>
        <v>42454.916666666672</v>
      </c>
      <c r="U1504">
        <f>YEAR(Campaigns[[#This Row],[Date Created Conversion]])</f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8326</v>
      </c>
      <c r="R1505" t="s">
        <v>8328</v>
      </c>
      <c r="S1505" s="16">
        <f t="shared" si="94"/>
        <v>42606.347233796296</v>
      </c>
      <c r="T1505" s="16">
        <f t="shared" si="95"/>
        <v>42666.347233796296</v>
      </c>
      <c r="U1505">
        <f>YEAR(Campaigns[[#This Row],[Date Created Conversion]])</f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8326</v>
      </c>
      <c r="R1506" t="s">
        <v>8328</v>
      </c>
      <c r="S1506" s="16">
        <f t="shared" si="94"/>
        <v>41772.657685185186</v>
      </c>
      <c r="T1506" s="16">
        <f t="shared" si="95"/>
        <v>41800.356249999997</v>
      </c>
      <c r="U1506">
        <f>YEAR(Campaigns[[#This Row],[Date Created Conversion]])</f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8326</v>
      </c>
      <c r="R1507" t="s">
        <v>8328</v>
      </c>
      <c r="S1507" s="16">
        <f t="shared" si="94"/>
        <v>42414.44332175926</v>
      </c>
      <c r="T1507" s="16">
        <f t="shared" si="95"/>
        <v>42451.834027777775</v>
      </c>
      <c r="U1507">
        <f>YEAR(Campaigns[[#This Row],[Date Created Conversion]])</f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8326</v>
      </c>
      <c r="R1508" t="s">
        <v>8328</v>
      </c>
      <c r="S1508" s="16">
        <f t="shared" si="94"/>
        <v>41814.785925925928</v>
      </c>
      <c r="T1508" s="16">
        <f t="shared" si="95"/>
        <v>41844.785925925928</v>
      </c>
      <c r="U1508">
        <f>YEAR(Campaigns[[#This Row],[Date Created Conversion]])</f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8326</v>
      </c>
      <c r="R1509" t="s">
        <v>8328</v>
      </c>
      <c r="S1509" s="16">
        <f t="shared" si="94"/>
        <v>40254.450335648151</v>
      </c>
      <c r="T1509" s="16">
        <f t="shared" si="95"/>
        <v>40313.340277777781</v>
      </c>
      <c r="U1509">
        <f>YEAR(Campaigns[[#This Row],[Date Created Conversion]])</f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8326</v>
      </c>
      <c r="R1510" t="s">
        <v>8328</v>
      </c>
      <c r="S1510" s="16">
        <f t="shared" si="94"/>
        <v>41786.614363425928</v>
      </c>
      <c r="T1510" s="16">
        <f t="shared" si="95"/>
        <v>41817.614363425928</v>
      </c>
      <c r="U1510">
        <f>YEAR(Campaigns[[#This Row],[Date Created Conversion]])</f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8326</v>
      </c>
      <c r="R1511" t="s">
        <v>8328</v>
      </c>
      <c r="S1511" s="16">
        <f t="shared" si="94"/>
        <v>42751.533391203702</v>
      </c>
      <c r="T1511" s="16">
        <f t="shared" si="95"/>
        <v>42780.957638888889</v>
      </c>
      <c r="U1511">
        <f>YEAR(Campaigns[[#This Row],[Date Created Conversion]])</f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8326</v>
      </c>
      <c r="R1512" t="s">
        <v>8328</v>
      </c>
      <c r="S1512" s="16">
        <f t="shared" si="94"/>
        <v>41809.385162037033</v>
      </c>
      <c r="T1512" s="16">
        <f t="shared" si="95"/>
        <v>41839.385162037033</v>
      </c>
      <c r="U1512">
        <f>YEAR(Campaigns[[#This Row],[Date Created Conversion]])</f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8326</v>
      </c>
      <c r="R1513" t="s">
        <v>8328</v>
      </c>
      <c r="S1513" s="16">
        <f t="shared" si="94"/>
        <v>42296.583379629628</v>
      </c>
      <c r="T1513" s="16">
        <f t="shared" si="95"/>
        <v>42326.625046296293</v>
      </c>
      <c r="U1513">
        <f>YEAR(Campaigns[[#This Row],[Date Created Conversion]])</f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8326</v>
      </c>
      <c r="R1514" t="s">
        <v>8328</v>
      </c>
      <c r="S1514" s="16">
        <f t="shared" si="94"/>
        <v>42741.684479166666</v>
      </c>
      <c r="T1514" s="16">
        <f t="shared" si="95"/>
        <v>42771.684479166666</v>
      </c>
      <c r="U1514">
        <f>YEAR(Campaigns[[#This Row],[Date Created Conversion]])</f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8326</v>
      </c>
      <c r="R1515" t="s">
        <v>8328</v>
      </c>
      <c r="S1515" s="16">
        <f t="shared" si="94"/>
        <v>41806.637337962966</v>
      </c>
      <c r="T1515" s="16">
        <f t="shared" si="95"/>
        <v>41836.637337962966</v>
      </c>
      <c r="U1515">
        <f>YEAR(Campaigns[[#This Row],[Date Created Conversion]])</f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8326</v>
      </c>
      <c r="R1516" t="s">
        <v>8328</v>
      </c>
      <c r="S1516" s="16">
        <f t="shared" si="94"/>
        <v>42234.597685185188</v>
      </c>
      <c r="T1516" s="16">
        <f t="shared" si="95"/>
        <v>42274.597685185188</v>
      </c>
      <c r="U1516">
        <f>YEAR(Campaigns[[#This Row],[Date Created Conversion]])</f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8326</v>
      </c>
      <c r="R1517" t="s">
        <v>8328</v>
      </c>
      <c r="S1517" s="16">
        <f t="shared" si="94"/>
        <v>42415.253437499996</v>
      </c>
      <c r="T1517" s="16">
        <f t="shared" si="95"/>
        <v>42445.211770833332</v>
      </c>
      <c r="U1517">
        <f>YEAR(Campaigns[[#This Row],[Date Created Conversion]])</f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8326</v>
      </c>
      <c r="R1518" t="s">
        <v>8328</v>
      </c>
      <c r="S1518" s="16">
        <f t="shared" si="94"/>
        <v>42619.466342592597</v>
      </c>
      <c r="T1518" s="16">
        <f t="shared" si="95"/>
        <v>42649.583333333328</v>
      </c>
      <c r="U1518">
        <f>YEAR(Campaigns[[#This Row],[Date Created Conversion]])</f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8326</v>
      </c>
      <c r="R1519" t="s">
        <v>8328</v>
      </c>
      <c r="S1519" s="16">
        <f t="shared" si="94"/>
        <v>41948.56658564815</v>
      </c>
      <c r="T1519" s="16">
        <f t="shared" si="95"/>
        <v>41979.25</v>
      </c>
      <c r="U1519">
        <f>YEAR(Campaigns[[#This Row],[Date Created Conversion]])</f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8326</v>
      </c>
      <c r="R1520" t="s">
        <v>8328</v>
      </c>
      <c r="S1520" s="16">
        <f t="shared" si="94"/>
        <v>41760.8200462963</v>
      </c>
      <c r="T1520" s="16">
        <f t="shared" si="95"/>
        <v>41790.8200462963</v>
      </c>
      <c r="U1520">
        <f>YEAR(Campaigns[[#This Row],[Date Created Conversion]])</f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8326</v>
      </c>
      <c r="R1521" t="s">
        <v>8328</v>
      </c>
      <c r="S1521" s="16">
        <f t="shared" si="94"/>
        <v>41782.741701388892</v>
      </c>
      <c r="T1521" s="16">
        <f t="shared" si="95"/>
        <v>41810.915972222225</v>
      </c>
      <c r="U1521">
        <f>YEAR(Campaigns[[#This Row],[Date Created Conversion]])</f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8326</v>
      </c>
      <c r="R1522" t="s">
        <v>8328</v>
      </c>
      <c r="S1522" s="16">
        <f t="shared" si="94"/>
        <v>41955.857789351852</v>
      </c>
      <c r="T1522" s="16">
        <f t="shared" si="95"/>
        <v>41992.166666666672</v>
      </c>
      <c r="U1522">
        <f>YEAR(Campaigns[[#This Row],[Date Created Conversion]])</f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8326</v>
      </c>
      <c r="R1523" t="s">
        <v>8328</v>
      </c>
      <c r="S1523" s="16">
        <f t="shared" si="94"/>
        <v>42493.167719907404</v>
      </c>
      <c r="T1523" s="16">
        <f t="shared" si="95"/>
        <v>42528.167719907404</v>
      </c>
      <c r="U1523">
        <f>YEAR(Campaigns[[#This Row],[Date Created Conversion]])</f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8326</v>
      </c>
      <c r="R1524" t="s">
        <v>8328</v>
      </c>
      <c r="S1524" s="16">
        <f t="shared" si="94"/>
        <v>41899.830312500002</v>
      </c>
      <c r="T1524" s="16">
        <f t="shared" si="95"/>
        <v>41929.830312500002</v>
      </c>
      <c r="U1524">
        <f>YEAR(Campaigns[[#This Row],[Date Created Conversion]])</f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8326</v>
      </c>
      <c r="R1525" t="s">
        <v>8328</v>
      </c>
      <c r="S1525" s="16">
        <f t="shared" si="94"/>
        <v>41964.751342592594</v>
      </c>
      <c r="T1525" s="16">
        <f t="shared" si="95"/>
        <v>41996</v>
      </c>
      <c r="U1525">
        <f>YEAR(Campaigns[[#This Row],[Date Created Conversion]])</f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8326</v>
      </c>
      <c r="R1526" t="s">
        <v>8328</v>
      </c>
      <c r="S1526" s="16">
        <f t="shared" si="94"/>
        <v>42756.501041666663</v>
      </c>
      <c r="T1526" s="16">
        <f t="shared" si="95"/>
        <v>42786.501041666663</v>
      </c>
      <c r="U1526">
        <f>YEAR(Campaigns[[#This Row],[Date Created Conversion]])</f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8326</v>
      </c>
      <c r="R1527" t="s">
        <v>8328</v>
      </c>
      <c r="S1527" s="16">
        <f t="shared" si="94"/>
        <v>42570.702986111108</v>
      </c>
      <c r="T1527" s="16">
        <f t="shared" si="95"/>
        <v>42600.702986111108</v>
      </c>
      <c r="U1527">
        <f>YEAR(Campaigns[[#This Row],[Date Created Conversion]])</f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8326</v>
      </c>
      <c r="R1528" t="s">
        <v>8328</v>
      </c>
      <c r="S1528" s="16">
        <f t="shared" si="94"/>
        <v>42339.276006944448</v>
      </c>
      <c r="T1528" s="16">
        <f t="shared" si="95"/>
        <v>42388.276006944448</v>
      </c>
      <c r="U1528">
        <f>YEAR(Campaigns[[#This Row],[Date Created Conversion]])</f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8326</v>
      </c>
      <c r="R1529" t="s">
        <v>8328</v>
      </c>
      <c r="S1529" s="16">
        <f t="shared" si="94"/>
        <v>42780.600532407407</v>
      </c>
      <c r="T1529" s="16">
        <f t="shared" si="95"/>
        <v>42808.558865740735</v>
      </c>
      <c r="U1529">
        <f>YEAR(Campaigns[[#This Row],[Date Created Conversion]])</f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8326</v>
      </c>
      <c r="R1530" t="s">
        <v>8328</v>
      </c>
      <c r="S1530" s="16">
        <f t="shared" si="94"/>
        <v>42736.732893518521</v>
      </c>
      <c r="T1530" s="16">
        <f t="shared" si="95"/>
        <v>42767</v>
      </c>
      <c r="U1530">
        <f>YEAR(Campaigns[[#This Row],[Date Created Conversion]])</f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8326</v>
      </c>
      <c r="R1531" t="s">
        <v>8328</v>
      </c>
      <c r="S1531" s="16">
        <f t="shared" si="94"/>
        <v>42052.628703703704</v>
      </c>
      <c r="T1531" s="16">
        <f t="shared" si="95"/>
        <v>42082.587037037039</v>
      </c>
      <c r="U1531">
        <f>YEAR(Campaigns[[#This Row],[Date Created Conversion]])</f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8326</v>
      </c>
      <c r="R1532" t="s">
        <v>8328</v>
      </c>
      <c r="S1532" s="16">
        <f t="shared" si="94"/>
        <v>42275.767303240747</v>
      </c>
      <c r="T1532" s="16">
        <f t="shared" si="95"/>
        <v>42300.767303240747</v>
      </c>
      <c r="U1532">
        <f>YEAR(Campaigns[[#This Row],[Date Created Conversion]])</f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8326</v>
      </c>
      <c r="R1533" t="s">
        <v>8328</v>
      </c>
      <c r="S1533" s="16">
        <f t="shared" si="94"/>
        <v>41941.802384259259</v>
      </c>
      <c r="T1533" s="16">
        <f t="shared" si="95"/>
        <v>41974.125</v>
      </c>
      <c r="U1533">
        <f>YEAR(Campaigns[[#This Row],[Date Created Conversion]])</f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8326</v>
      </c>
      <c r="R1534" t="s">
        <v>8328</v>
      </c>
      <c r="S1534" s="16">
        <f t="shared" si="94"/>
        <v>42391.475289351853</v>
      </c>
      <c r="T1534" s="16">
        <f t="shared" si="95"/>
        <v>42415.625</v>
      </c>
      <c r="U1534">
        <f>YEAR(Campaigns[[#This Row],[Date Created Conversion]])</f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8326</v>
      </c>
      <c r="R1535" t="s">
        <v>8328</v>
      </c>
      <c r="S1535" s="16">
        <f t="shared" si="94"/>
        <v>42443.00204861111</v>
      </c>
      <c r="T1535" s="16">
        <f t="shared" si="95"/>
        <v>42492.165972222225</v>
      </c>
      <c r="U1535">
        <f>YEAR(Campaigns[[#This Row],[Date Created Conversion]])</f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8326</v>
      </c>
      <c r="R1536" t="s">
        <v>8328</v>
      </c>
      <c r="S1536" s="16">
        <f t="shared" si="94"/>
        <v>42221.67432870371</v>
      </c>
      <c r="T1536" s="16">
        <f t="shared" si="95"/>
        <v>42251.67432870371</v>
      </c>
      <c r="U1536">
        <f>YEAR(Campaigns[[#This Row],[Date Created Conversion]])</f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8326</v>
      </c>
      <c r="R1537" t="s">
        <v>8328</v>
      </c>
      <c r="S1537" s="16">
        <f t="shared" si="94"/>
        <v>42484.829062500001</v>
      </c>
      <c r="T1537" s="16">
        <f t="shared" si="95"/>
        <v>42513.916666666672</v>
      </c>
      <c r="U1537">
        <f>YEAR(Campaigns[[#This Row],[Date Created Conversion]])</f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 2),0)</f>
        <v>66.02</v>
      </c>
      <c r="Q1538" s="10" t="s">
        <v>8326</v>
      </c>
      <c r="R1538" t="s">
        <v>8328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  <c r="U1538">
        <f>YEAR(Campaigns[[#This Row],[Date Created Conversion]])</f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8326</v>
      </c>
      <c r="R1539" t="s">
        <v>8328</v>
      </c>
      <c r="S1539" s="16">
        <f t="shared" si="98"/>
        <v>42552.315127314811</v>
      </c>
      <c r="T1539" s="16">
        <f t="shared" si="99"/>
        <v>42588.75</v>
      </c>
      <c r="U1539">
        <f>YEAR(Campaigns[[#This Row],[Date Created Conversion]])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8326</v>
      </c>
      <c r="R1540" t="s">
        <v>8328</v>
      </c>
      <c r="S1540" s="16">
        <f t="shared" si="98"/>
        <v>41981.782060185185</v>
      </c>
      <c r="T1540" s="16">
        <f t="shared" si="99"/>
        <v>42026.782060185185</v>
      </c>
      <c r="U1540">
        <f>YEAR(Campaigns[[#This Row],[Date Created Conversion]])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8326</v>
      </c>
      <c r="R1541" t="s">
        <v>8328</v>
      </c>
      <c r="S1541" s="16">
        <f t="shared" si="98"/>
        <v>42705.919201388882</v>
      </c>
      <c r="T1541" s="16">
        <f t="shared" si="99"/>
        <v>42738.919201388882</v>
      </c>
      <c r="U1541">
        <f>YEAR(Campaigns[[#This Row],[Date Created Conversion]])</f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8326</v>
      </c>
      <c r="R1542" t="s">
        <v>8328</v>
      </c>
      <c r="S1542" s="16">
        <f t="shared" si="98"/>
        <v>41939.00712962963</v>
      </c>
      <c r="T1542" s="16">
        <f t="shared" si="99"/>
        <v>41969.052083333328</v>
      </c>
      <c r="U1542">
        <f>YEAR(Campaigns[[#This Row],[Date Created Conversion]])</f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8326</v>
      </c>
      <c r="R1543" t="s">
        <v>8330</v>
      </c>
      <c r="S1543" s="16">
        <f t="shared" si="98"/>
        <v>41974.712245370371</v>
      </c>
      <c r="T1543" s="16">
        <f t="shared" si="99"/>
        <v>42004.712245370371</v>
      </c>
      <c r="U1543">
        <f>YEAR(Campaigns[[#This Row],[Date Created Conversion]])</f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8326</v>
      </c>
      <c r="R1544" t="s">
        <v>8330</v>
      </c>
      <c r="S1544" s="16">
        <f t="shared" si="98"/>
        <v>42170.996527777781</v>
      </c>
      <c r="T1544" s="16">
        <f t="shared" si="99"/>
        <v>42185.996527777781</v>
      </c>
      <c r="U1544">
        <f>YEAR(Campaigns[[#This Row],[Date Created Conversion]])</f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8326</v>
      </c>
      <c r="R1545" t="s">
        <v>8330</v>
      </c>
      <c r="S1545" s="16">
        <f t="shared" si="98"/>
        <v>41935.509652777779</v>
      </c>
      <c r="T1545" s="16">
        <f t="shared" si="99"/>
        <v>41965.551319444443</v>
      </c>
      <c r="U1545">
        <f>YEAR(Campaigns[[#This Row],[Date Created Conversion]])</f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8326</v>
      </c>
      <c r="R1546" t="s">
        <v>8330</v>
      </c>
      <c r="S1546" s="16">
        <f t="shared" si="98"/>
        <v>42053.051203703704</v>
      </c>
      <c r="T1546" s="16">
        <f t="shared" si="99"/>
        <v>42095.012499999997</v>
      </c>
      <c r="U1546">
        <f>YEAR(Campaigns[[#This Row],[Date Created Conversion]])</f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8326</v>
      </c>
      <c r="R1547" t="s">
        <v>8330</v>
      </c>
      <c r="S1547" s="16">
        <f t="shared" si="98"/>
        <v>42031.884652777779</v>
      </c>
      <c r="T1547" s="16">
        <f t="shared" si="99"/>
        <v>42065.886111111111</v>
      </c>
      <c r="U1547">
        <f>YEAR(Campaigns[[#This Row],[Date Created Conversion]])</f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8326</v>
      </c>
      <c r="R1548" t="s">
        <v>8330</v>
      </c>
      <c r="S1548" s="16">
        <f t="shared" si="98"/>
        <v>41839.212951388887</v>
      </c>
      <c r="T1548" s="16">
        <f t="shared" si="99"/>
        <v>41899.212951388887</v>
      </c>
      <c r="U1548">
        <f>YEAR(Campaigns[[#This Row],[Date Created Conversion]])</f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8326</v>
      </c>
      <c r="R1549" t="s">
        <v>8330</v>
      </c>
      <c r="S1549" s="16">
        <f t="shared" si="98"/>
        <v>42782.426875000005</v>
      </c>
      <c r="T1549" s="16">
        <f t="shared" si="99"/>
        <v>42789.426875000005</v>
      </c>
      <c r="U1549">
        <f>YEAR(Campaigns[[#This Row],[Date Created Conversion]])</f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8326</v>
      </c>
      <c r="R1550" t="s">
        <v>8330</v>
      </c>
      <c r="S1550" s="16">
        <f t="shared" si="98"/>
        <v>42286.88217592593</v>
      </c>
      <c r="T1550" s="16">
        <f t="shared" si="99"/>
        <v>42316.923842592587</v>
      </c>
      <c r="U1550">
        <f>YEAR(Campaigns[[#This Row],[Date Created Conversion]])</f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8326</v>
      </c>
      <c r="R1551" t="s">
        <v>8330</v>
      </c>
      <c r="S1551" s="16">
        <f t="shared" si="98"/>
        <v>42281.136099537034</v>
      </c>
      <c r="T1551" s="16">
        <f t="shared" si="99"/>
        <v>42311.177766203706</v>
      </c>
      <c r="U1551">
        <f>YEAR(Campaigns[[#This Row],[Date Created Conversion]])</f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8326</v>
      </c>
      <c r="R1552" t="s">
        <v>8330</v>
      </c>
      <c r="S1552" s="16">
        <f t="shared" si="98"/>
        <v>42472.449467592596</v>
      </c>
      <c r="T1552" s="16">
        <f t="shared" si="99"/>
        <v>42502.449467592596</v>
      </c>
      <c r="U1552">
        <f>YEAR(Campaigns[[#This Row],[Date Created Conversion]])</f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8326</v>
      </c>
      <c r="R1553" t="s">
        <v>8330</v>
      </c>
      <c r="S1553" s="16">
        <f t="shared" si="98"/>
        <v>42121.824525462958</v>
      </c>
      <c r="T1553" s="16">
        <f t="shared" si="99"/>
        <v>42151.824525462958</v>
      </c>
      <c r="U1553">
        <f>YEAR(Campaigns[[#This Row],[Date Created Conversion]])</f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8326</v>
      </c>
      <c r="R1554" t="s">
        <v>8330</v>
      </c>
      <c r="S1554" s="16">
        <f t="shared" si="98"/>
        <v>41892.688750000001</v>
      </c>
      <c r="T1554" s="16">
        <f t="shared" si="99"/>
        <v>41913.165972222225</v>
      </c>
      <c r="U1554">
        <f>YEAR(Campaigns[[#This Row],[Date Created Conversion]])</f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8326</v>
      </c>
      <c r="R1555" t="s">
        <v>8330</v>
      </c>
      <c r="S1555" s="16">
        <f t="shared" si="98"/>
        <v>42219.282951388886</v>
      </c>
      <c r="T1555" s="16">
        <f t="shared" si="99"/>
        <v>42249.282951388886</v>
      </c>
      <c r="U1555">
        <f>YEAR(Campaigns[[#This Row],[Date Created Conversion]])</f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8326</v>
      </c>
      <c r="R1556" t="s">
        <v>8330</v>
      </c>
      <c r="S1556" s="16">
        <f t="shared" si="98"/>
        <v>42188.252199074079</v>
      </c>
      <c r="T1556" s="16">
        <f t="shared" si="99"/>
        <v>42218.252199074079</v>
      </c>
      <c r="U1556">
        <f>YEAR(Campaigns[[#This Row],[Date Created Conversion]])</f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8326</v>
      </c>
      <c r="R1557" t="s">
        <v>8330</v>
      </c>
      <c r="S1557" s="16">
        <f t="shared" si="98"/>
        <v>42241.613796296297</v>
      </c>
      <c r="T1557" s="16">
        <f t="shared" si="99"/>
        <v>42264.708333333328</v>
      </c>
      <c r="U1557">
        <f>YEAR(Campaigns[[#This Row],[Date Created Conversion]])</f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8326</v>
      </c>
      <c r="R1558" t="s">
        <v>8330</v>
      </c>
      <c r="S1558" s="16">
        <f t="shared" si="98"/>
        <v>42525.153055555551</v>
      </c>
      <c r="T1558" s="16">
        <f t="shared" si="99"/>
        <v>42555.153055555551</v>
      </c>
      <c r="U1558">
        <f>YEAR(Campaigns[[#This Row],[Date Created Conversion]])</f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8326</v>
      </c>
      <c r="R1559" t="s">
        <v>8330</v>
      </c>
      <c r="S1559" s="16">
        <f t="shared" si="98"/>
        <v>41871.65315972222</v>
      </c>
      <c r="T1559" s="16">
        <f t="shared" si="99"/>
        <v>41902.65315972222</v>
      </c>
      <c r="U1559">
        <f>YEAR(Campaigns[[#This Row],[Date Created Conversion]])</f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8326</v>
      </c>
      <c r="R1560" t="s">
        <v>8330</v>
      </c>
      <c r="S1560" s="16">
        <f t="shared" si="98"/>
        <v>42185.397673611107</v>
      </c>
      <c r="T1560" s="16">
        <f t="shared" si="99"/>
        <v>42244.508333333331</v>
      </c>
      <c r="U1560">
        <f>YEAR(Campaigns[[#This Row],[Date Created Conversion]])</f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8326</v>
      </c>
      <c r="R1561" t="s">
        <v>8330</v>
      </c>
      <c r="S1561" s="16">
        <f t="shared" si="98"/>
        <v>42108.05322916666</v>
      </c>
      <c r="T1561" s="16">
        <f t="shared" si="99"/>
        <v>42123.05322916666</v>
      </c>
      <c r="U1561">
        <f>YEAR(Campaigns[[#This Row],[Date Created Conversion]])</f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8326</v>
      </c>
      <c r="R1562" t="s">
        <v>8330</v>
      </c>
      <c r="S1562" s="16">
        <f t="shared" si="98"/>
        <v>41936.020752314813</v>
      </c>
      <c r="T1562" s="16">
        <f t="shared" si="99"/>
        <v>41956.062418981484</v>
      </c>
      <c r="U1562">
        <f>YEAR(Campaigns[[#This Row],[Date Created Conversion]])</f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8325</v>
      </c>
      <c r="S1563" s="16">
        <f t="shared" si="98"/>
        <v>41555.041701388887</v>
      </c>
      <c r="T1563" s="16">
        <f t="shared" si="99"/>
        <v>41585.083368055559</v>
      </c>
      <c r="U1563">
        <f>YEAR(Campaigns[[#This Row],[Date Created Conversion]])</f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8319</v>
      </c>
      <c r="R1564" t="s">
        <v>8325</v>
      </c>
      <c r="S1564" s="16">
        <f t="shared" si="98"/>
        <v>40079.566157407404</v>
      </c>
      <c r="T1564" s="16">
        <f t="shared" si="99"/>
        <v>40149.034722222219</v>
      </c>
      <c r="U1564">
        <f>YEAR(Campaigns[[#This Row],[Date Created Conversion]])</f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8325</v>
      </c>
      <c r="S1565" s="16">
        <f t="shared" si="98"/>
        <v>41652.742488425924</v>
      </c>
      <c r="T1565" s="16">
        <f t="shared" si="99"/>
        <v>41712.700821759259</v>
      </c>
      <c r="U1565">
        <f>YEAR(Campaigns[[#This Row],[Date Created Conversion]])</f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8325</v>
      </c>
      <c r="S1566" s="16">
        <f t="shared" si="98"/>
        <v>42121.367002314815</v>
      </c>
      <c r="T1566" s="16">
        <f t="shared" si="99"/>
        <v>42152.836805555555</v>
      </c>
      <c r="U1566">
        <f>YEAR(Campaigns[[#This Row],[Date Created Conversion]])</f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8325</v>
      </c>
      <c r="S1567" s="16">
        <f t="shared" si="98"/>
        <v>40672.729872685188</v>
      </c>
      <c r="T1567" s="16">
        <f t="shared" si="99"/>
        <v>40702.729872685188</v>
      </c>
      <c r="U1567">
        <f>YEAR(Campaigns[[#This Row],[Date Created Conversion]])</f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8319</v>
      </c>
      <c r="R1568" t="s">
        <v>8325</v>
      </c>
      <c r="S1568" s="16">
        <f t="shared" si="98"/>
        <v>42549.916712962964</v>
      </c>
      <c r="T1568" s="16">
        <f t="shared" si="99"/>
        <v>42578.916666666672</v>
      </c>
      <c r="U1568">
        <f>YEAR(Campaigns[[#This Row],[Date Created Conversion]])</f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8319</v>
      </c>
      <c r="R1569" t="s">
        <v>8325</v>
      </c>
      <c r="S1569" s="16">
        <f t="shared" si="98"/>
        <v>41671.936863425923</v>
      </c>
      <c r="T1569" s="16">
        <f t="shared" si="99"/>
        <v>41687</v>
      </c>
      <c r="U1569">
        <f>YEAR(Campaigns[[#This Row],[Date Created Conversion]])</f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8325</v>
      </c>
      <c r="S1570" s="16">
        <f t="shared" si="98"/>
        <v>41962.062326388885</v>
      </c>
      <c r="T1570" s="16">
        <f t="shared" si="99"/>
        <v>41997.062326388885</v>
      </c>
      <c r="U1570">
        <f>YEAR(Campaigns[[#This Row],[Date Created Conversion]])</f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8319</v>
      </c>
      <c r="R1571" t="s">
        <v>8325</v>
      </c>
      <c r="S1571" s="16">
        <f t="shared" si="98"/>
        <v>41389.679560185185</v>
      </c>
      <c r="T1571" s="16">
        <f t="shared" si="99"/>
        <v>41419.679560185185</v>
      </c>
      <c r="U1571">
        <f>YEAR(Campaigns[[#This Row],[Date Created Conversion]])</f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8319</v>
      </c>
      <c r="R1572" t="s">
        <v>8325</v>
      </c>
      <c r="S1572" s="16">
        <f t="shared" si="98"/>
        <v>42438.813449074078</v>
      </c>
      <c r="T1572" s="16">
        <f t="shared" si="99"/>
        <v>42468.771782407406</v>
      </c>
      <c r="U1572">
        <f>YEAR(Campaigns[[#This Row],[Date Created Conversion]])</f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8325</v>
      </c>
      <c r="S1573" s="16">
        <f t="shared" si="98"/>
        <v>42144.769479166673</v>
      </c>
      <c r="T1573" s="16">
        <f t="shared" si="99"/>
        <v>42174.769479166673</v>
      </c>
      <c r="U1573">
        <f>YEAR(Campaigns[[#This Row],[Date Created Conversion]])</f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8319</v>
      </c>
      <c r="R1574" t="s">
        <v>8325</v>
      </c>
      <c r="S1574" s="16">
        <f t="shared" si="98"/>
        <v>42404.033090277779</v>
      </c>
      <c r="T1574" s="16">
        <f t="shared" si="99"/>
        <v>42428.999305555553</v>
      </c>
      <c r="U1574">
        <f>YEAR(Campaigns[[#This Row],[Date Created Conversion]])</f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8319</v>
      </c>
      <c r="R1575" t="s">
        <v>8325</v>
      </c>
      <c r="S1575" s="16">
        <f t="shared" si="98"/>
        <v>42786.000023148154</v>
      </c>
      <c r="T1575" s="16">
        <f t="shared" si="99"/>
        <v>42826.165972222225</v>
      </c>
      <c r="U1575">
        <f>YEAR(Campaigns[[#This Row],[Date Created Conversion]])</f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8319</v>
      </c>
      <c r="R1576" t="s">
        <v>8325</v>
      </c>
      <c r="S1576" s="16">
        <f t="shared" si="98"/>
        <v>42017.927418981482</v>
      </c>
      <c r="T1576" s="16">
        <f t="shared" si="99"/>
        <v>42052.927418981482</v>
      </c>
      <c r="U1576">
        <f>YEAR(Campaigns[[#This Row],[Date Created Conversion]])</f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8319</v>
      </c>
      <c r="R1577" t="s">
        <v>8325</v>
      </c>
      <c r="S1577" s="16">
        <f t="shared" si="98"/>
        <v>41799.524259259262</v>
      </c>
      <c r="T1577" s="16">
        <f t="shared" si="99"/>
        <v>41829.524259259262</v>
      </c>
      <c r="U1577">
        <f>YEAR(Campaigns[[#This Row],[Date Created Conversion]])</f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8325</v>
      </c>
      <c r="S1578" s="16">
        <f t="shared" si="98"/>
        <v>42140.879259259258</v>
      </c>
      <c r="T1578" s="16">
        <f t="shared" si="99"/>
        <v>42185.879259259258</v>
      </c>
      <c r="U1578">
        <f>YEAR(Campaigns[[#This Row],[Date Created Conversion]])</f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8325</v>
      </c>
      <c r="S1579" s="16">
        <f t="shared" si="98"/>
        <v>41054.847777777781</v>
      </c>
      <c r="T1579" s="16">
        <f t="shared" si="99"/>
        <v>41114.847777777781</v>
      </c>
      <c r="U1579">
        <f>YEAR(Campaigns[[#This Row],[Date Created Conversion]])</f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8325</v>
      </c>
      <c r="S1580" s="16">
        <f t="shared" si="98"/>
        <v>40399.065868055557</v>
      </c>
      <c r="T1580" s="16">
        <f t="shared" si="99"/>
        <v>40423.083333333336</v>
      </c>
      <c r="U1580">
        <f>YEAR(Campaigns[[#This Row],[Date Created Conversion]])</f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8325</v>
      </c>
      <c r="S1581" s="16">
        <f t="shared" si="98"/>
        <v>41481.996423611112</v>
      </c>
      <c r="T1581" s="16">
        <f t="shared" si="99"/>
        <v>41514.996423611112</v>
      </c>
      <c r="U1581">
        <f>YEAR(Campaigns[[#This Row],[Date Created Conversion]])</f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8319</v>
      </c>
      <c r="R1582" t="s">
        <v>8325</v>
      </c>
      <c r="S1582" s="16">
        <f t="shared" si="98"/>
        <v>40990.050069444449</v>
      </c>
      <c r="T1582" s="16">
        <f t="shared" si="99"/>
        <v>41050.050069444449</v>
      </c>
      <c r="U1582">
        <f>YEAR(Campaigns[[#This Row],[Date Created Conversion]])</f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8326</v>
      </c>
      <c r="R1583" t="s">
        <v>8327</v>
      </c>
      <c r="S1583" s="16">
        <f t="shared" si="98"/>
        <v>42325.448958333334</v>
      </c>
      <c r="T1583" s="16">
        <f t="shared" si="99"/>
        <v>42357.448958333334</v>
      </c>
      <c r="U1583">
        <f>YEAR(Campaigns[[#This Row],[Date Created Conversion]])</f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8326</v>
      </c>
      <c r="R1584" t="s">
        <v>8327</v>
      </c>
      <c r="S1584" s="16">
        <f t="shared" si="98"/>
        <v>42246.789965277778</v>
      </c>
      <c r="T1584" s="16">
        <f t="shared" si="99"/>
        <v>42303.888888888891</v>
      </c>
      <c r="U1584">
        <f>YEAR(Campaigns[[#This Row],[Date Created Conversion]])</f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8326</v>
      </c>
      <c r="R1585" t="s">
        <v>8327</v>
      </c>
      <c r="S1585" s="16">
        <f t="shared" si="98"/>
        <v>41877.904988425929</v>
      </c>
      <c r="T1585" s="16">
        <f t="shared" si="99"/>
        <v>41907.904988425929</v>
      </c>
      <c r="U1585">
        <f>YEAR(Campaigns[[#This Row],[Date Created Conversion]])</f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8326</v>
      </c>
      <c r="R1586" t="s">
        <v>8327</v>
      </c>
      <c r="S1586" s="16">
        <f t="shared" si="98"/>
        <v>41779.649317129632</v>
      </c>
      <c r="T1586" s="16">
        <f t="shared" si="99"/>
        <v>41789.649317129632</v>
      </c>
      <c r="U1586">
        <f>YEAR(Campaigns[[#This Row],[Date Created Conversion]])</f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8326</v>
      </c>
      <c r="R1587" t="s">
        <v>8327</v>
      </c>
      <c r="S1587" s="16">
        <f t="shared" si="98"/>
        <v>42707.895462962959</v>
      </c>
      <c r="T1587" s="16">
        <f t="shared" si="99"/>
        <v>42729.458333333328</v>
      </c>
      <c r="U1587">
        <f>YEAR(Campaigns[[#This Row],[Date Created Conversion]])</f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8326</v>
      </c>
      <c r="R1588" t="s">
        <v>8327</v>
      </c>
      <c r="S1588" s="16">
        <f t="shared" si="98"/>
        <v>42069.104421296302</v>
      </c>
      <c r="T1588" s="16">
        <f t="shared" si="99"/>
        <v>42099.062754629631</v>
      </c>
      <c r="U1588">
        <f>YEAR(Campaigns[[#This Row],[Date Created Conversion]])</f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8326</v>
      </c>
      <c r="R1589" t="s">
        <v>8327</v>
      </c>
      <c r="S1589" s="16">
        <f t="shared" si="98"/>
        <v>41956.950983796298</v>
      </c>
      <c r="T1589" s="16">
        <f t="shared" si="99"/>
        <v>41986.950983796298</v>
      </c>
      <c r="U1589">
        <f>YEAR(Campaigns[[#This Row],[Date Created Conversion]])</f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8326</v>
      </c>
      <c r="R1590" t="s">
        <v>8327</v>
      </c>
      <c r="S1590" s="16">
        <f t="shared" si="98"/>
        <v>42005.24998842593</v>
      </c>
      <c r="T1590" s="16">
        <f t="shared" si="99"/>
        <v>42035.841666666667</v>
      </c>
      <c r="U1590">
        <f>YEAR(Campaigns[[#This Row],[Date Created Conversion]])</f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8326</v>
      </c>
      <c r="R1591" t="s">
        <v>8327</v>
      </c>
      <c r="S1591" s="16">
        <f t="shared" si="98"/>
        <v>42256.984791666662</v>
      </c>
      <c r="T1591" s="16">
        <f t="shared" si="99"/>
        <v>42286.984791666662</v>
      </c>
      <c r="U1591">
        <f>YEAR(Campaigns[[#This Row],[Date Created Conversion]])</f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8326</v>
      </c>
      <c r="R1592" t="s">
        <v>8327</v>
      </c>
      <c r="S1592" s="16">
        <f t="shared" si="98"/>
        <v>42240.857222222221</v>
      </c>
      <c r="T1592" s="16">
        <f t="shared" si="99"/>
        <v>42270.857222222221</v>
      </c>
      <c r="U1592">
        <f>YEAR(Campaigns[[#This Row],[Date Created Conversion]])</f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8326</v>
      </c>
      <c r="R1593" t="s">
        <v>8327</v>
      </c>
      <c r="S1593" s="16">
        <f t="shared" si="98"/>
        <v>42433.726168981477</v>
      </c>
      <c r="T1593" s="16">
        <f t="shared" si="99"/>
        <v>42463.68450231482</v>
      </c>
      <c r="U1593">
        <f>YEAR(Campaigns[[#This Row],[Date Created Conversion]])</f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8326</v>
      </c>
      <c r="R1594" t="s">
        <v>8327</v>
      </c>
      <c r="S1594" s="16">
        <f t="shared" si="98"/>
        <v>42046.072743055556</v>
      </c>
      <c r="T1594" s="16">
        <f t="shared" si="99"/>
        <v>42091.031076388885</v>
      </c>
      <c r="U1594">
        <f>YEAR(Campaigns[[#This Row],[Date Created Conversion]])</f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8326</v>
      </c>
      <c r="R1595" t="s">
        <v>8327</v>
      </c>
      <c r="S1595" s="16">
        <f t="shared" si="98"/>
        <v>42033.845543981486</v>
      </c>
      <c r="T1595" s="16">
        <f t="shared" si="99"/>
        <v>42063.845543981486</v>
      </c>
      <c r="U1595">
        <f>YEAR(Campaigns[[#This Row],[Date Created Conversion]])</f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8326</v>
      </c>
      <c r="R1596" t="s">
        <v>8327</v>
      </c>
      <c r="S1596" s="16">
        <f t="shared" si="98"/>
        <v>42445.712754629625</v>
      </c>
      <c r="T1596" s="16">
        <f t="shared" si="99"/>
        <v>42505.681249999994</v>
      </c>
      <c r="U1596">
        <f>YEAR(Campaigns[[#This Row],[Date Created Conversion]])</f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8326</v>
      </c>
      <c r="R1597" t="s">
        <v>8327</v>
      </c>
      <c r="S1597" s="16">
        <f t="shared" si="98"/>
        <v>41780.050092592595</v>
      </c>
      <c r="T1597" s="16">
        <f t="shared" si="99"/>
        <v>41808.842361111114</v>
      </c>
      <c r="U1597">
        <f>YEAR(Campaigns[[#This Row],[Date Created Conversion]])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8326</v>
      </c>
      <c r="R1598" t="s">
        <v>8327</v>
      </c>
      <c r="S1598" s="16">
        <f t="shared" si="98"/>
        <v>41941.430196759262</v>
      </c>
      <c r="T1598" s="16">
        <f t="shared" si="99"/>
        <v>41986.471863425926</v>
      </c>
      <c r="U1598">
        <f>YEAR(Campaigns[[#This Row],[Date Created Conversion]])</f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8326</v>
      </c>
      <c r="R1599" t="s">
        <v>8327</v>
      </c>
      <c r="S1599" s="16">
        <f t="shared" si="98"/>
        <v>42603.354131944448</v>
      </c>
      <c r="T1599" s="16">
        <f t="shared" si="99"/>
        <v>42633.354131944448</v>
      </c>
      <c r="U1599">
        <f>YEAR(Campaigns[[#This Row],[Date Created Conversion]])</f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8326</v>
      </c>
      <c r="R1600" t="s">
        <v>8327</v>
      </c>
      <c r="S1600" s="16">
        <f t="shared" si="98"/>
        <v>42151.667337962965</v>
      </c>
      <c r="T1600" s="16">
        <f t="shared" si="99"/>
        <v>42211.667337962965</v>
      </c>
      <c r="U1600">
        <f>YEAR(Campaigns[[#This Row],[Date Created Conversion]])</f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8326</v>
      </c>
      <c r="R1601" t="s">
        <v>8327</v>
      </c>
      <c r="S1601" s="16">
        <f t="shared" si="98"/>
        <v>42438.53907407407</v>
      </c>
      <c r="T1601" s="16">
        <f t="shared" si="99"/>
        <v>42468.497407407413</v>
      </c>
      <c r="U1601">
        <f>YEAR(Campaigns[[#This Row],[Date Created Conversion]])</f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 2),0)</f>
        <v>40.78</v>
      </c>
      <c r="Q1602" s="10" t="s">
        <v>8326</v>
      </c>
      <c r="R1602" t="s">
        <v>8327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  <c r="U1602">
        <f>YEAR(Campaigns[[#This Row],[Date Created Conversion]])</f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8331</v>
      </c>
      <c r="R1603" t="s">
        <v>8333</v>
      </c>
      <c r="S1603" s="16">
        <f t="shared" si="102"/>
        <v>40638.092974537038</v>
      </c>
      <c r="T1603" s="16">
        <f t="shared" si="103"/>
        <v>40668.092974537038</v>
      </c>
      <c r="U1603">
        <f>YEAR(Campaigns[[#This Row],[Date Created Conversion]])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8331</v>
      </c>
      <c r="R1604" t="s">
        <v>8333</v>
      </c>
      <c r="S1604" s="16">
        <f t="shared" si="102"/>
        <v>40788.297650462962</v>
      </c>
      <c r="T1604" s="16">
        <f t="shared" si="103"/>
        <v>40830.958333333336</v>
      </c>
      <c r="U1604">
        <f>YEAR(Campaigns[[#This Row],[Date Created Conversion]])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8331</v>
      </c>
      <c r="R1605" t="s">
        <v>8333</v>
      </c>
      <c r="S1605" s="16">
        <f t="shared" si="102"/>
        <v>40876.169664351852</v>
      </c>
      <c r="T1605" s="16">
        <f t="shared" si="103"/>
        <v>40936.169664351852</v>
      </c>
      <c r="U1605">
        <f>YEAR(Campaigns[[#This Row],[Date Created Conversion]])</f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8331</v>
      </c>
      <c r="R1606" t="s">
        <v>8333</v>
      </c>
      <c r="S1606" s="16">
        <f t="shared" si="102"/>
        <v>40945.845312500001</v>
      </c>
      <c r="T1606" s="16">
        <f t="shared" si="103"/>
        <v>40985.80364583333</v>
      </c>
      <c r="U1606">
        <f>YEAR(Campaigns[[#This Row],[Date Created Conversion]])</f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8331</v>
      </c>
      <c r="R1607" t="s">
        <v>8333</v>
      </c>
      <c r="S1607" s="16">
        <f t="shared" si="102"/>
        <v>40747.012881944444</v>
      </c>
      <c r="T1607" s="16">
        <f t="shared" si="103"/>
        <v>40756.291666666664</v>
      </c>
      <c r="U1607">
        <f>YEAR(Campaigns[[#This Row],[Date Created Conversion]])</f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8331</v>
      </c>
      <c r="R1608" t="s">
        <v>8333</v>
      </c>
      <c r="S1608" s="16">
        <f t="shared" si="102"/>
        <v>40536.111550925925</v>
      </c>
      <c r="T1608" s="16">
        <f t="shared" si="103"/>
        <v>40626.069884259261</v>
      </c>
      <c r="U1608">
        <f>YEAR(Campaigns[[#This Row],[Date Created Conversion]])</f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8331</v>
      </c>
      <c r="R1609" t="s">
        <v>8333</v>
      </c>
      <c r="S1609" s="16">
        <f t="shared" si="102"/>
        <v>41053.80846064815</v>
      </c>
      <c r="T1609" s="16">
        <f t="shared" si="103"/>
        <v>41074.80846064815</v>
      </c>
      <c r="U1609">
        <f>YEAR(Campaigns[[#This Row],[Date Created Conversion]])</f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8331</v>
      </c>
      <c r="R1610" t="s">
        <v>8333</v>
      </c>
      <c r="S1610" s="16">
        <f t="shared" si="102"/>
        <v>41607.83085648148</v>
      </c>
      <c r="T1610" s="16">
        <f t="shared" si="103"/>
        <v>41640.226388888892</v>
      </c>
      <c r="U1610">
        <f>YEAR(Campaigns[[#This Row],[Date Created Conversion]])</f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8331</v>
      </c>
      <c r="R1611" t="s">
        <v>8333</v>
      </c>
      <c r="S1611" s="16">
        <f t="shared" si="102"/>
        <v>40796.001261574071</v>
      </c>
      <c r="T1611" s="16">
        <f t="shared" si="103"/>
        <v>40849.333333333336</v>
      </c>
      <c r="U1611">
        <f>YEAR(Campaigns[[#This Row],[Date Created Conversion]])</f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8331</v>
      </c>
      <c r="R1612" t="s">
        <v>8333</v>
      </c>
      <c r="S1612" s="16">
        <f t="shared" si="102"/>
        <v>41228.924884259257</v>
      </c>
      <c r="T1612" s="16">
        <f t="shared" si="103"/>
        <v>41258.924884259257</v>
      </c>
      <c r="U1612">
        <f>YEAR(Campaigns[[#This Row],[Date Created Conversion]])</f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8331</v>
      </c>
      <c r="R1613" t="s">
        <v>8333</v>
      </c>
      <c r="S1613" s="16">
        <f t="shared" si="102"/>
        <v>41409.00037037037</v>
      </c>
      <c r="T1613" s="16">
        <f t="shared" si="103"/>
        <v>41430.00037037037</v>
      </c>
      <c r="U1613">
        <f>YEAR(Campaigns[[#This Row],[Date Created Conversion]])</f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8331</v>
      </c>
      <c r="R1614" t="s">
        <v>8333</v>
      </c>
      <c r="S1614" s="16">
        <f t="shared" si="102"/>
        <v>41246.874814814815</v>
      </c>
      <c r="T1614" s="16">
        <f t="shared" si="103"/>
        <v>41276.874814814815</v>
      </c>
      <c r="U1614">
        <f>YEAR(Campaigns[[#This Row],[Date Created Conversion]])</f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8331</v>
      </c>
      <c r="R1615" t="s">
        <v>8333</v>
      </c>
      <c r="S1615" s="16">
        <f t="shared" si="102"/>
        <v>41082.069467592592</v>
      </c>
      <c r="T1615" s="16">
        <f t="shared" si="103"/>
        <v>41112.069467592592</v>
      </c>
      <c r="U1615">
        <f>YEAR(Campaigns[[#This Row],[Date Created Conversion]])</f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8331</v>
      </c>
      <c r="R1616" t="s">
        <v>8333</v>
      </c>
      <c r="S1616" s="16">
        <f t="shared" si="102"/>
        <v>41794.981122685182</v>
      </c>
      <c r="T1616" s="16">
        <f t="shared" si="103"/>
        <v>41854.708333333336</v>
      </c>
      <c r="U1616">
        <f>YEAR(Campaigns[[#This Row],[Date Created Conversion]])</f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8331</v>
      </c>
      <c r="R1617" t="s">
        <v>8333</v>
      </c>
      <c r="S1617" s="16">
        <f t="shared" si="102"/>
        <v>40845.050879629627</v>
      </c>
      <c r="T1617" s="16">
        <f t="shared" si="103"/>
        <v>40890.092546296299</v>
      </c>
      <c r="U1617">
        <f>YEAR(Campaigns[[#This Row],[Date Created Conversion]])</f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8331</v>
      </c>
      <c r="R1618" t="s">
        <v>8333</v>
      </c>
      <c r="S1618" s="16">
        <f t="shared" si="102"/>
        <v>41194.715520833335</v>
      </c>
      <c r="T1618" s="16">
        <f t="shared" si="103"/>
        <v>41235.916666666664</v>
      </c>
      <c r="U1618">
        <f>YEAR(Campaigns[[#This Row],[Date Created Conversion]])</f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8331</v>
      </c>
      <c r="R1619" t="s">
        <v>8333</v>
      </c>
      <c r="S1619" s="16">
        <f t="shared" si="102"/>
        <v>41546.664212962962</v>
      </c>
      <c r="T1619" s="16">
        <f t="shared" si="103"/>
        <v>41579.791666666664</v>
      </c>
      <c r="U1619">
        <f>YEAR(Campaigns[[#This Row],[Date Created Conversion]])</f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8331</v>
      </c>
      <c r="R1620" t="s">
        <v>8333</v>
      </c>
      <c r="S1620" s="16">
        <f t="shared" si="102"/>
        <v>41301.654340277775</v>
      </c>
      <c r="T1620" s="16">
        <f t="shared" si="103"/>
        <v>41341.654340277775</v>
      </c>
      <c r="U1620">
        <f>YEAR(Campaigns[[#This Row],[Date Created Conversion]])</f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8331</v>
      </c>
      <c r="R1621" t="s">
        <v>8333</v>
      </c>
      <c r="S1621" s="16">
        <f t="shared" si="102"/>
        <v>41876.18618055556</v>
      </c>
      <c r="T1621" s="16">
        <f t="shared" si="103"/>
        <v>41897.18618055556</v>
      </c>
      <c r="U1621">
        <f>YEAR(Campaigns[[#This Row],[Date Created Conversion]])</f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8331</v>
      </c>
      <c r="R1622" t="s">
        <v>8333</v>
      </c>
      <c r="S1622" s="16">
        <f t="shared" si="102"/>
        <v>41321.339583333334</v>
      </c>
      <c r="T1622" s="16">
        <f t="shared" si="103"/>
        <v>41328.339583333334</v>
      </c>
      <c r="U1622">
        <f>YEAR(Campaigns[[#This Row],[Date Created Conversion]])</f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8331</v>
      </c>
      <c r="R1623" t="s">
        <v>8333</v>
      </c>
      <c r="S1623" s="16">
        <f t="shared" si="102"/>
        <v>41003.60665509259</v>
      </c>
      <c r="T1623" s="16">
        <f t="shared" si="103"/>
        <v>41057.165972222225</v>
      </c>
      <c r="U1623">
        <f>YEAR(Campaigns[[#This Row],[Date Created Conversion]])</f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8331</v>
      </c>
      <c r="R1624" t="s">
        <v>8333</v>
      </c>
      <c r="S1624" s="16">
        <f t="shared" si="102"/>
        <v>41950.29483796296</v>
      </c>
      <c r="T1624" s="16">
        <f t="shared" si="103"/>
        <v>41990.332638888889</v>
      </c>
      <c r="U1624">
        <f>YEAR(Campaigns[[#This Row],[Date Created Conversion]])</f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8331</v>
      </c>
      <c r="R1625" t="s">
        <v>8333</v>
      </c>
      <c r="S1625" s="16">
        <f t="shared" si="102"/>
        <v>41453.688530092593</v>
      </c>
      <c r="T1625" s="16">
        <f t="shared" si="103"/>
        <v>41513.688530092593</v>
      </c>
      <c r="U1625">
        <f>YEAR(Campaigns[[#This Row],[Date Created Conversion]])</f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8331</v>
      </c>
      <c r="R1626" t="s">
        <v>8333</v>
      </c>
      <c r="S1626" s="16">
        <f t="shared" si="102"/>
        <v>41243.367303240739</v>
      </c>
      <c r="T1626" s="16">
        <f t="shared" si="103"/>
        <v>41283.367303240739</v>
      </c>
      <c r="U1626">
        <f>YEAR(Campaigns[[#This Row],[Date Created Conversion]])</f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8331</v>
      </c>
      <c r="R1627" t="s">
        <v>8333</v>
      </c>
      <c r="S1627" s="16">
        <f t="shared" si="102"/>
        <v>41135.699687500004</v>
      </c>
      <c r="T1627" s="16">
        <f t="shared" si="103"/>
        <v>41163.699687500004</v>
      </c>
      <c r="U1627">
        <f>YEAR(Campaigns[[#This Row],[Date Created Conversion]])</f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8331</v>
      </c>
      <c r="R1628" t="s">
        <v>8333</v>
      </c>
      <c r="S1628" s="16">
        <f t="shared" si="102"/>
        <v>41579.847997685189</v>
      </c>
      <c r="T1628" s="16">
        <f t="shared" si="103"/>
        <v>41609.889664351853</v>
      </c>
      <c r="U1628">
        <f>YEAR(Campaigns[[#This Row],[Date Created Conversion]])</f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8331</v>
      </c>
      <c r="R1629" t="s">
        <v>8333</v>
      </c>
      <c r="S1629" s="16">
        <f t="shared" si="102"/>
        <v>41205.707048611112</v>
      </c>
      <c r="T1629" s="16">
        <f t="shared" si="103"/>
        <v>41239.207638888889</v>
      </c>
      <c r="U1629">
        <f>YEAR(Campaigns[[#This Row],[Date Created Conversion]])</f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8331</v>
      </c>
      <c r="R1630" t="s">
        <v>8333</v>
      </c>
      <c r="S1630" s="16">
        <f t="shared" si="102"/>
        <v>41774.737060185187</v>
      </c>
      <c r="T1630" s="16">
        <f t="shared" si="103"/>
        <v>41807.737060185187</v>
      </c>
      <c r="U1630">
        <f>YEAR(Campaigns[[#This Row],[Date Created Conversion]])</f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8331</v>
      </c>
      <c r="R1631" t="s">
        <v>8333</v>
      </c>
      <c r="S1631" s="16">
        <f t="shared" si="102"/>
        <v>41645.867280092592</v>
      </c>
      <c r="T1631" s="16">
        <f t="shared" si="103"/>
        <v>41690.867280092592</v>
      </c>
      <c r="U1631">
        <f>YEAR(Campaigns[[#This Row],[Date Created Conversion]])</f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8331</v>
      </c>
      <c r="R1632" t="s">
        <v>8333</v>
      </c>
      <c r="S1632" s="16">
        <f t="shared" si="102"/>
        <v>40939.837673611109</v>
      </c>
      <c r="T1632" s="16">
        <f t="shared" si="103"/>
        <v>40970.290972222225</v>
      </c>
      <c r="U1632">
        <f>YEAR(Campaigns[[#This Row],[Date Created Conversion]])</f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8331</v>
      </c>
      <c r="R1633" t="s">
        <v>8333</v>
      </c>
      <c r="S1633" s="16">
        <f t="shared" si="102"/>
        <v>41164.859502314815</v>
      </c>
      <c r="T1633" s="16">
        <f t="shared" si="103"/>
        <v>41194.859502314815</v>
      </c>
      <c r="U1633">
        <f>YEAR(Campaigns[[#This Row],[Date Created Conversion]])</f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8331</v>
      </c>
      <c r="R1634" t="s">
        <v>8333</v>
      </c>
      <c r="S1634" s="16">
        <f t="shared" si="102"/>
        <v>40750.340902777774</v>
      </c>
      <c r="T1634" s="16">
        <f t="shared" si="103"/>
        <v>40810.340902777774</v>
      </c>
      <c r="U1634">
        <f>YEAR(Campaigns[[#This Row],[Date Created Conversion]])</f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8331</v>
      </c>
      <c r="R1635" t="s">
        <v>8333</v>
      </c>
      <c r="S1635" s="16">
        <f t="shared" si="102"/>
        <v>40896.883750000001</v>
      </c>
      <c r="T1635" s="16">
        <f t="shared" si="103"/>
        <v>40924.208333333336</v>
      </c>
      <c r="U1635">
        <f>YEAR(Campaigns[[#This Row],[Date Created Conversion]])</f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8331</v>
      </c>
      <c r="R1636" t="s">
        <v>8333</v>
      </c>
      <c r="S1636" s="16">
        <f t="shared" si="102"/>
        <v>40658.189826388887</v>
      </c>
      <c r="T1636" s="16">
        <f t="shared" si="103"/>
        <v>40696.249305555553</v>
      </c>
      <c r="U1636">
        <f>YEAR(Campaigns[[#This Row],[Date Created Conversion]])</f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8331</v>
      </c>
      <c r="R1637" t="s">
        <v>8333</v>
      </c>
      <c r="S1637" s="16">
        <f t="shared" si="102"/>
        <v>42502.868761574078</v>
      </c>
      <c r="T1637" s="16">
        <f t="shared" si="103"/>
        <v>42562.868761574078</v>
      </c>
      <c r="U1637">
        <f>YEAR(Campaigns[[#This Row],[Date Created Conversion]])</f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8331</v>
      </c>
      <c r="R1638" t="s">
        <v>8333</v>
      </c>
      <c r="S1638" s="16">
        <f t="shared" si="102"/>
        <v>40663.08666666667</v>
      </c>
      <c r="T1638" s="16">
        <f t="shared" si="103"/>
        <v>40706.166666666664</v>
      </c>
      <c r="U1638">
        <f>YEAR(Campaigns[[#This Row],[Date Created Conversion]])</f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8331</v>
      </c>
      <c r="R1639" t="s">
        <v>8333</v>
      </c>
      <c r="S1639" s="16">
        <f t="shared" si="102"/>
        <v>40122.751620370371</v>
      </c>
      <c r="T1639" s="16">
        <f t="shared" si="103"/>
        <v>40178.98541666667</v>
      </c>
      <c r="U1639">
        <f>YEAR(Campaigns[[#This Row],[Date Created Conversion]])</f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8331</v>
      </c>
      <c r="R1640" t="s">
        <v>8333</v>
      </c>
      <c r="S1640" s="16">
        <f t="shared" si="102"/>
        <v>41288.68712962963</v>
      </c>
      <c r="T1640" s="16">
        <f t="shared" si="103"/>
        <v>41333.892361111109</v>
      </c>
      <c r="U1640">
        <f>YEAR(Campaigns[[#This Row],[Date Created Conversion]])</f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8331</v>
      </c>
      <c r="R1641" t="s">
        <v>8333</v>
      </c>
      <c r="S1641" s="16">
        <f t="shared" si="102"/>
        <v>40941.652372685188</v>
      </c>
      <c r="T1641" s="16">
        <f t="shared" si="103"/>
        <v>40971.652372685188</v>
      </c>
      <c r="U1641">
        <f>YEAR(Campaigns[[#This Row],[Date Created Conversion]])</f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8331</v>
      </c>
      <c r="R1642" t="s">
        <v>8333</v>
      </c>
      <c r="S1642" s="16">
        <f t="shared" si="102"/>
        <v>40379.23096064815</v>
      </c>
      <c r="T1642" s="16">
        <f t="shared" si="103"/>
        <v>40393.082638888889</v>
      </c>
      <c r="U1642">
        <f>YEAR(Campaigns[[#This Row],[Date Created Conversion]])</f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8331</v>
      </c>
      <c r="R1643" t="s">
        <v>8334</v>
      </c>
      <c r="S1643" s="16">
        <f t="shared" si="102"/>
        <v>41962.596574074079</v>
      </c>
      <c r="T1643" s="16">
        <f t="shared" si="103"/>
        <v>41992.596574074079</v>
      </c>
      <c r="U1643">
        <f>YEAR(Campaigns[[#This Row],[Date Created Conversion]])</f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8331</v>
      </c>
      <c r="R1644" t="s">
        <v>8334</v>
      </c>
      <c r="S1644" s="16">
        <f t="shared" si="102"/>
        <v>40688.024618055555</v>
      </c>
      <c r="T1644" s="16">
        <f t="shared" si="103"/>
        <v>40708.024618055555</v>
      </c>
      <c r="U1644">
        <f>YEAR(Campaigns[[#This Row],[Date Created Conversion]])</f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8331</v>
      </c>
      <c r="R1645" t="s">
        <v>8334</v>
      </c>
      <c r="S1645" s="16">
        <f t="shared" si="102"/>
        <v>41146.824212962965</v>
      </c>
      <c r="T1645" s="16">
        <f t="shared" si="103"/>
        <v>41176.824212962965</v>
      </c>
      <c r="U1645">
        <f>YEAR(Campaigns[[#This Row],[Date Created Conversion]])</f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8331</v>
      </c>
      <c r="R1646" t="s">
        <v>8334</v>
      </c>
      <c r="S1646" s="16">
        <f t="shared" si="102"/>
        <v>41175.05972222222</v>
      </c>
      <c r="T1646" s="16">
        <f t="shared" si="103"/>
        <v>41235.101388888892</v>
      </c>
      <c r="U1646">
        <f>YEAR(Campaigns[[#This Row],[Date Created Conversion]])</f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8331</v>
      </c>
      <c r="R1647" t="s">
        <v>8334</v>
      </c>
      <c r="S1647" s="16">
        <f t="shared" si="102"/>
        <v>41521.617361111108</v>
      </c>
      <c r="T1647" s="16">
        <f t="shared" si="103"/>
        <v>41535.617361111108</v>
      </c>
      <c r="U1647">
        <f>YEAR(Campaigns[[#This Row],[Date Created Conversion]])</f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8331</v>
      </c>
      <c r="R1648" t="s">
        <v>8334</v>
      </c>
      <c r="S1648" s="16">
        <f t="shared" si="102"/>
        <v>41833.450266203705</v>
      </c>
      <c r="T1648" s="16">
        <f t="shared" si="103"/>
        <v>41865.757638888892</v>
      </c>
      <c r="U1648">
        <f>YEAR(Campaigns[[#This Row],[Date Created Conversion]])</f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8331</v>
      </c>
      <c r="R1649" t="s">
        <v>8334</v>
      </c>
      <c r="S1649" s="16">
        <f t="shared" si="102"/>
        <v>41039.409456018519</v>
      </c>
      <c r="T1649" s="16">
        <f t="shared" si="103"/>
        <v>41069.409456018519</v>
      </c>
      <c r="U1649">
        <f>YEAR(Campaigns[[#This Row],[Date Created Conversion]])</f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8331</v>
      </c>
      <c r="R1650" t="s">
        <v>8334</v>
      </c>
      <c r="S1650" s="16">
        <f t="shared" si="102"/>
        <v>40592.704652777778</v>
      </c>
      <c r="T1650" s="16">
        <f t="shared" si="103"/>
        <v>40622.662986111114</v>
      </c>
      <c r="U1650">
        <f>YEAR(Campaigns[[#This Row],[Date Created Conversion]])</f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8331</v>
      </c>
      <c r="R1651" t="s">
        <v>8334</v>
      </c>
      <c r="S1651" s="16">
        <f t="shared" si="102"/>
        <v>41737.684664351851</v>
      </c>
      <c r="T1651" s="16">
        <f t="shared" si="103"/>
        <v>41782.684664351851</v>
      </c>
      <c r="U1651">
        <f>YEAR(Campaigns[[#This Row],[Date Created Conversion]])</f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8331</v>
      </c>
      <c r="R1652" t="s">
        <v>8334</v>
      </c>
      <c r="S1652" s="16">
        <f t="shared" si="102"/>
        <v>41526.435613425929</v>
      </c>
      <c r="T1652" s="16">
        <f t="shared" si="103"/>
        <v>41556.435613425929</v>
      </c>
      <c r="U1652">
        <f>YEAR(Campaigns[[#This Row],[Date Created Conversion]])</f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8331</v>
      </c>
      <c r="R1653" t="s">
        <v>8334</v>
      </c>
      <c r="S1653" s="16">
        <f t="shared" si="102"/>
        <v>40625.900694444441</v>
      </c>
      <c r="T1653" s="16">
        <f t="shared" si="103"/>
        <v>40659.290972222225</v>
      </c>
      <c r="U1653">
        <f>YEAR(Campaigns[[#This Row],[Date Created Conversion]])</f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8331</v>
      </c>
      <c r="R1654" t="s">
        <v>8334</v>
      </c>
      <c r="S1654" s="16">
        <f t="shared" si="102"/>
        <v>41572.492974537039</v>
      </c>
      <c r="T1654" s="16">
        <f t="shared" si="103"/>
        <v>41602.534641203703</v>
      </c>
      <c r="U1654">
        <f>YEAR(Campaigns[[#This Row],[Date Created Conversion]])</f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8331</v>
      </c>
      <c r="R1655" t="s">
        <v>8334</v>
      </c>
      <c r="S1655" s="16">
        <f t="shared" si="102"/>
        <v>40626.834444444445</v>
      </c>
      <c r="T1655" s="16">
        <f t="shared" si="103"/>
        <v>40657.834444444445</v>
      </c>
      <c r="U1655">
        <f>YEAR(Campaigns[[#This Row],[Date Created Conversion]])</f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8331</v>
      </c>
      <c r="R1656" t="s">
        <v>8334</v>
      </c>
      <c r="S1656" s="16">
        <f t="shared" si="102"/>
        <v>40987.890740740739</v>
      </c>
      <c r="T1656" s="16">
        <f t="shared" si="103"/>
        <v>41017.890740740739</v>
      </c>
      <c r="U1656">
        <f>YEAR(Campaigns[[#This Row],[Date Created Conversion]])</f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8331</v>
      </c>
      <c r="R1657" t="s">
        <v>8334</v>
      </c>
      <c r="S1657" s="16">
        <f t="shared" si="102"/>
        <v>40974.791898148149</v>
      </c>
      <c r="T1657" s="16">
        <f t="shared" si="103"/>
        <v>41004.750231481477</v>
      </c>
      <c r="U1657">
        <f>YEAR(Campaigns[[#This Row],[Date Created Conversion]])</f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8331</v>
      </c>
      <c r="R1658" t="s">
        <v>8334</v>
      </c>
      <c r="S1658" s="16">
        <f t="shared" si="102"/>
        <v>41226.928842592592</v>
      </c>
      <c r="T1658" s="16">
        <f t="shared" si="103"/>
        <v>41256.928842592592</v>
      </c>
      <c r="U1658">
        <f>YEAR(Campaigns[[#This Row],[Date Created Conversion]])</f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8331</v>
      </c>
      <c r="R1659" t="s">
        <v>8334</v>
      </c>
      <c r="S1659" s="16">
        <f t="shared" si="102"/>
        <v>41023.782037037039</v>
      </c>
      <c r="T1659" s="16">
        <f t="shared" si="103"/>
        <v>41053.782037037039</v>
      </c>
      <c r="U1659">
        <f>YEAR(Campaigns[[#This Row],[Date Created Conversion]])</f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8331</v>
      </c>
      <c r="R1660" t="s">
        <v>8334</v>
      </c>
      <c r="S1660" s="16">
        <f t="shared" si="102"/>
        <v>41223.22184027778</v>
      </c>
      <c r="T1660" s="16">
        <f t="shared" si="103"/>
        <v>41261.597222222219</v>
      </c>
      <c r="U1660">
        <f>YEAR(Campaigns[[#This Row],[Date Created Conversion]])</f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8331</v>
      </c>
      <c r="R1661" t="s">
        <v>8334</v>
      </c>
      <c r="S1661" s="16">
        <f t="shared" si="102"/>
        <v>41596.913437499999</v>
      </c>
      <c r="T1661" s="16">
        <f t="shared" si="103"/>
        <v>41625.5</v>
      </c>
      <c r="U1661">
        <f>YEAR(Campaigns[[#This Row],[Date Created Conversion]])</f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8331</v>
      </c>
      <c r="R1662" t="s">
        <v>8334</v>
      </c>
      <c r="S1662" s="16">
        <f t="shared" si="102"/>
        <v>42459.693865740745</v>
      </c>
      <c r="T1662" s="16">
        <f t="shared" si="103"/>
        <v>42490.915972222225</v>
      </c>
      <c r="U1662">
        <f>YEAR(Campaigns[[#This Row],[Date Created Conversion]])</f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8331</v>
      </c>
      <c r="R1663" t="s">
        <v>8334</v>
      </c>
      <c r="S1663" s="16">
        <f t="shared" si="102"/>
        <v>42343.998043981483</v>
      </c>
      <c r="T1663" s="16">
        <f t="shared" si="103"/>
        <v>42386.875</v>
      </c>
      <c r="U1663">
        <f>YEAR(Campaigns[[#This Row],[Date Created Conversion]])</f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8331</v>
      </c>
      <c r="R1664" t="s">
        <v>8334</v>
      </c>
      <c r="S1664" s="16">
        <f t="shared" si="102"/>
        <v>40848.198333333334</v>
      </c>
      <c r="T1664" s="16">
        <f t="shared" si="103"/>
        <v>40908.239999999998</v>
      </c>
      <c r="U1664">
        <f>YEAR(Campaigns[[#This Row],[Date Created Conversion]])</f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8331</v>
      </c>
      <c r="R1665" t="s">
        <v>8334</v>
      </c>
      <c r="S1665" s="16">
        <f t="shared" si="102"/>
        <v>42006.02207175926</v>
      </c>
      <c r="T1665" s="16">
        <f t="shared" si="103"/>
        <v>42036.02207175926</v>
      </c>
      <c r="U1665">
        <f>YEAR(Campaigns[[#This Row],[Date Created Conversion]])</f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 2),0)</f>
        <v>34.380000000000003</v>
      </c>
      <c r="Q1666" s="10" t="s">
        <v>8331</v>
      </c>
      <c r="R1666" t="s">
        <v>8334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  <c r="U1666">
        <f>YEAR(Campaigns[[#This Row],[Date Created Conversion]])</f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8331</v>
      </c>
      <c r="R1667" t="s">
        <v>8334</v>
      </c>
      <c r="S1667" s="16">
        <f t="shared" si="106"/>
        <v>40564.649456018517</v>
      </c>
      <c r="T1667" s="16">
        <f t="shared" si="107"/>
        <v>40596.125</v>
      </c>
      <c r="U1667">
        <f>YEAR(Campaigns[[#This Row],[Date Created Conversion]])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8331</v>
      </c>
      <c r="R1668" t="s">
        <v>8334</v>
      </c>
      <c r="S1668" s="16">
        <f t="shared" si="106"/>
        <v>41331.253159722226</v>
      </c>
      <c r="T1668" s="16">
        <f t="shared" si="107"/>
        <v>41361.211493055554</v>
      </c>
      <c r="U1668">
        <f>YEAR(Campaigns[[#This Row],[Date Created Conversion]])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8331</v>
      </c>
      <c r="R1669" t="s">
        <v>8334</v>
      </c>
      <c r="S1669" s="16">
        <f t="shared" si="106"/>
        <v>41682.0705787037</v>
      </c>
      <c r="T1669" s="16">
        <f t="shared" si="107"/>
        <v>41709.290972222225</v>
      </c>
      <c r="U1669">
        <f>YEAR(Campaigns[[#This Row],[Date Created Conversion]])</f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8331</v>
      </c>
      <c r="R1670" t="s">
        <v>8334</v>
      </c>
      <c r="S1670" s="16">
        <f t="shared" si="106"/>
        <v>40845.14975694444</v>
      </c>
      <c r="T1670" s="16">
        <f t="shared" si="107"/>
        <v>40875.191423611112</v>
      </c>
      <c r="U1670">
        <f>YEAR(Campaigns[[#This Row],[Date Created Conversion]])</f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8331</v>
      </c>
      <c r="R1671" t="s">
        <v>8334</v>
      </c>
      <c r="S1671" s="16">
        <f t="shared" si="106"/>
        <v>42461.885138888887</v>
      </c>
      <c r="T1671" s="16">
        <f t="shared" si="107"/>
        <v>42521.885138888887</v>
      </c>
      <c r="U1671">
        <f>YEAR(Campaigns[[#This Row],[Date Created Conversion]])</f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8331</v>
      </c>
      <c r="R1672" t="s">
        <v>8334</v>
      </c>
      <c r="S1672" s="16">
        <f t="shared" si="106"/>
        <v>40313.930543981485</v>
      </c>
      <c r="T1672" s="16">
        <f t="shared" si="107"/>
        <v>40364.166666666664</v>
      </c>
      <c r="U1672">
        <f>YEAR(Campaigns[[#This Row],[Date Created Conversion]])</f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8331</v>
      </c>
      <c r="R1673" t="s">
        <v>8334</v>
      </c>
      <c r="S1673" s="16">
        <f t="shared" si="106"/>
        <v>42553.54414351852</v>
      </c>
      <c r="T1673" s="16">
        <f t="shared" si="107"/>
        <v>42583.54414351852</v>
      </c>
      <c r="U1673">
        <f>YEAR(Campaigns[[#This Row],[Date Created Conversion]])</f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8331</v>
      </c>
      <c r="R1674" t="s">
        <v>8334</v>
      </c>
      <c r="S1674" s="16">
        <f t="shared" si="106"/>
        <v>41034.656597222223</v>
      </c>
      <c r="T1674" s="16">
        <f t="shared" si="107"/>
        <v>41064.656597222223</v>
      </c>
      <c r="U1674">
        <f>YEAR(Campaigns[[#This Row],[Date Created Conversion]])</f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8331</v>
      </c>
      <c r="R1675" t="s">
        <v>8334</v>
      </c>
      <c r="S1675" s="16">
        <f t="shared" si="106"/>
        <v>42039.878379629634</v>
      </c>
      <c r="T1675" s="16">
        <f t="shared" si="107"/>
        <v>42069.878379629634</v>
      </c>
      <c r="U1675">
        <f>YEAR(Campaigns[[#This Row],[Date Created Conversion]])</f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8331</v>
      </c>
      <c r="R1676" t="s">
        <v>8334</v>
      </c>
      <c r="S1676" s="16">
        <f t="shared" si="106"/>
        <v>42569.605393518519</v>
      </c>
      <c r="T1676" s="16">
        <f t="shared" si="107"/>
        <v>42600.290972222225</v>
      </c>
      <c r="U1676">
        <f>YEAR(Campaigns[[#This Row],[Date Created Conversion]])</f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8331</v>
      </c>
      <c r="R1677" t="s">
        <v>8334</v>
      </c>
      <c r="S1677" s="16">
        <f t="shared" si="106"/>
        <v>40802.733101851853</v>
      </c>
      <c r="T1677" s="16">
        <f t="shared" si="107"/>
        <v>40832.918749999997</v>
      </c>
      <c r="U1677">
        <f>YEAR(Campaigns[[#This Row],[Date Created Conversion]])</f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8331</v>
      </c>
      <c r="R1678" t="s">
        <v>8334</v>
      </c>
      <c r="S1678" s="16">
        <f t="shared" si="106"/>
        <v>40973.72623842593</v>
      </c>
      <c r="T1678" s="16">
        <f t="shared" si="107"/>
        <v>41020.165972222225</v>
      </c>
      <c r="U1678">
        <f>YEAR(Campaigns[[#This Row],[Date Created Conversion]])</f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8331</v>
      </c>
      <c r="R1679" t="s">
        <v>8334</v>
      </c>
      <c r="S1679" s="16">
        <f t="shared" si="106"/>
        <v>42416.407129629632</v>
      </c>
      <c r="T1679" s="16">
        <f t="shared" si="107"/>
        <v>42476.249305555553</v>
      </c>
      <c r="U1679">
        <f>YEAR(Campaigns[[#This Row],[Date Created Conversion]])</f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8331</v>
      </c>
      <c r="R1680" t="s">
        <v>8334</v>
      </c>
      <c r="S1680" s="16">
        <f t="shared" si="106"/>
        <v>41662.854988425926</v>
      </c>
      <c r="T1680" s="16">
        <f t="shared" si="107"/>
        <v>41676.854988425926</v>
      </c>
      <c r="U1680">
        <f>YEAR(Campaigns[[#This Row],[Date Created Conversion]])</f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8331</v>
      </c>
      <c r="R1681" t="s">
        <v>8334</v>
      </c>
      <c r="S1681" s="16">
        <f t="shared" si="106"/>
        <v>40723.068807870368</v>
      </c>
      <c r="T1681" s="16">
        <f t="shared" si="107"/>
        <v>40746.068807870368</v>
      </c>
      <c r="U1681">
        <f>YEAR(Campaigns[[#This Row],[Date Created Conversion]])</f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8331</v>
      </c>
      <c r="R1682" t="s">
        <v>8334</v>
      </c>
      <c r="S1682" s="16">
        <f t="shared" si="106"/>
        <v>41802.757719907408</v>
      </c>
      <c r="T1682" s="16">
        <f t="shared" si="107"/>
        <v>41832.757719907408</v>
      </c>
      <c r="U1682">
        <f>YEAR(Campaigns[[#This Row],[Date Created Conversion]])</f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8331</v>
      </c>
      <c r="R1683" t="s">
        <v>8338</v>
      </c>
      <c r="S1683" s="16">
        <f t="shared" si="106"/>
        <v>42774.121342592596</v>
      </c>
      <c r="T1683" s="16">
        <f t="shared" si="107"/>
        <v>42823.083333333328</v>
      </c>
      <c r="U1683">
        <f>YEAR(Campaigns[[#This Row],[Date Created Conversion]])</f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8331</v>
      </c>
      <c r="R1684" t="s">
        <v>8338</v>
      </c>
      <c r="S1684" s="16">
        <f t="shared" si="106"/>
        <v>42779.21365740741</v>
      </c>
      <c r="T1684" s="16">
        <f t="shared" si="107"/>
        <v>42839.171990740739</v>
      </c>
      <c r="U1684">
        <f>YEAR(Campaigns[[#This Row],[Date Created Conversion]])</f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8331</v>
      </c>
      <c r="R1685" t="s">
        <v>8338</v>
      </c>
      <c r="S1685" s="16">
        <f t="shared" si="106"/>
        <v>42808.781689814816</v>
      </c>
      <c r="T1685" s="16">
        <f t="shared" si="107"/>
        <v>42832.781689814816</v>
      </c>
      <c r="U1685">
        <f>YEAR(Campaigns[[#This Row],[Date Created Conversion]])</f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8331</v>
      </c>
      <c r="R1686" t="s">
        <v>8338</v>
      </c>
      <c r="S1686" s="16">
        <f t="shared" si="106"/>
        <v>42783.815289351856</v>
      </c>
      <c r="T1686" s="16">
        <f t="shared" si="107"/>
        <v>42811.773622685185</v>
      </c>
      <c r="U1686">
        <f>YEAR(Campaigns[[#This Row],[Date Created Conversion]])</f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8331</v>
      </c>
      <c r="R1687" t="s">
        <v>8338</v>
      </c>
      <c r="S1687" s="16">
        <f t="shared" si="106"/>
        <v>42788.2502662037</v>
      </c>
      <c r="T1687" s="16">
        <f t="shared" si="107"/>
        <v>42818.208599537036</v>
      </c>
      <c r="U1687">
        <f>YEAR(Campaigns[[#This Row],[Date Created Conversion]])</f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8331</v>
      </c>
      <c r="R1688" t="s">
        <v>8338</v>
      </c>
      <c r="S1688" s="16">
        <f t="shared" si="106"/>
        <v>42792.843969907408</v>
      </c>
      <c r="T1688" s="16">
        <f t="shared" si="107"/>
        <v>42852.802303240736</v>
      </c>
      <c r="U1688">
        <f>YEAR(Campaigns[[#This Row],[Date Created Conversion]])</f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8331</v>
      </c>
      <c r="R1689" t="s">
        <v>8338</v>
      </c>
      <c r="S1689" s="16">
        <f t="shared" si="106"/>
        <v>42802.046817129631</v>
      </c>
      <c r="T1689" s="16">
        <f t="shared" si="107"/>
        <v>42835.84375</v>
      </c>
      <c r="U1689">
        <f>YEAR(Campaigns[[#This Row],[Date Created Conversion]])</f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8331</v>
      </c>
      <c r="R1690" t="s">
        <v>8338</v>
      </c>
      <c r="S1690" s="16">
        <f t="shared" si="106"/>
        <v>42804.534652777773</v>
      </c>
      <c r="T1690" s="16">
        <f t="shared" si="107"/>
        <v>42834.492986111116</v>
      </c>
      <c r="U1690">
        <f>YEAR(Campaigns[[#This Row],[Date Created Conversion]])</f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8331</v>
      </c>
      <c r="R1691" t="s">
        <v>8338</v>
      </c>
      <c r="S1691" s="16">
        <f t="shared" si="106"/>
        <v>42780.942476851851</v>
      </c>
      <c r="T1691" s="16">
        <f t="shared" si="107"/>
        <v>42810.900810185187</v>
      </c>
      <c r="U1691">
        <f>YEAR(Campaigns[[#This Row],[Date Created Conversion]])</f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8331</v>
      </c>
      <c r="R1692" t="s">
        <v>8338</v>
      </c>
      <c r="S1692" s="16">
        <f t="shared" si="106"/>
        <v>42801.43104166667</v>
      </c>
      <c r="T1692" s="16">
        <f t="shared" si="107"/>
        <v>42831.389374999999</v>
      </c>
      <c r="U1692">
        <f>YEAR(Campaigns[[#This Row],[Date Created Conversion]])</f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8331</v>
      </c>
      <c r="R1693" t="s">
        <v>8338</v>
      </c>
      <c r="S1693" s="16">
        <f t="shared" si="106"/>
        <v>42795.701481481476</v>
      </c>
      <c r="T1693" s="16">
        <f t="shared" si="107"/>
        <v>42828.041666666672</v>
      </c>
      <c r="U1693">
        <f>YEAR(Campaigns[[#This Row],[Date Created Conversion]])</f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8331</v>
      </c>
      <c r="R1694" t="s">
        <v>8338</v>
      </c>
      <c r="S1694" s="16">
        <f t="shared" si="106"/>
        <v>42788.151238425926</v>
      </c>
      <c r="T1694" s="16">
        <f t="shared" si="107"/>
        <v>42820.999305555553</v>
      </c>
      <c r="U1694">
        <f>YEAR(Campaigns[[#This Row],[Date Created Conversion]])</f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8331</v>
      </c>
      <c r="R1695" t="s">
        <v>8338</v>
      </c>
      <c r="S1695" s="16">
        <f t="shared" si="106"/>
        <v>42803.920277777783</v>
      </c>
      <c r="T1695" s="16">
        <f t="shared" si="107"/>
        <v>42834.833333333328</v>
      </c>
      <c r="U1695">
        <f>YEAR(Campaigns[[#This Row],[Date Created Conversion]])</f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8331</v>
      </c>
      <c r="R1696" t="s">
        <v>8338</v>
      </c>
      <c r="S1696" s="16">
        <f t="shared" si="106"/>
        <v>42791.669837962967</v>
      </c>
      <c r="T1696" s="16">
        <f t="shared" si="107"/>
        <v>42821.191666666666</v>
      </c>
      <c r="U1696">
        <f>YEAR(Campaigns[[#This Row],[Date Created Conversion]])</f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8331</v>
      </c>
      <c r="R1697" t="s">
        <v>8338</v>
      </c>
      <c r="S1697" s="16">
        <f t="shared" si="106"/>
        <v>42801.031412037039</v>
      </c>
      <c r="T1697" s="16">
        <f t="shared" si="107"/>
        <v>42835.041666666672</v>
      </c>
      <c r="U1697">
        <f>YEAR(Campaigns[[#This Row],[Date Created Conversion]])</f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8331</v>
      </c>
      <c r="R1698" t="s">
        <v>8338</v>
      </c>
      <c r="S1698" s="16">
        <f t="shared" si="106"/>
        <v>42796.069571759261</v>
      </c>
      <c r="T1698" s="16">
        <f t="shared" si="107"/>
        <v>42826.027905092589</v>
      </c>
      <c r="U1698">
        <f>YEAR(Campaigns[[#This Row],[Date Created Conversion]])</f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8331</v>
      </c>
      <c r="R1699" t="s">
        <v>8338</v>
      </c>
      <c r="S1699" s="16">
        <f t="shared" si="106"/>
        <v>42805.032962962956</v>
      </c>
      <c r="T1699" s="16">
        <f t="shared" si="107"/>
        <v>42834.991296296299</v>
      </c>
      <c r="U1699">
        <f>YEAR(Campaigns[[#This Row],[Date Created Conversion]])</f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8331</v>
      </c>
      <c r="R1700" t="s">
        <v>8338</v>
      </c>
      <c r="S1700" s="16">
        <f t="shared" si="106"/>
        <v>42796.207870370374</v>
      </c>
      <c r="T1700" s="16">
        <f t="shared" si="107"/>
        <v>42820.147916666669</v>
      </c>
      <c r="U1700">
        <f>YEAR(Campaigns[[#This Row],[Date Created Conversion]])</f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8331</v>
      </c>
      <c r="R1701" t="s">
        <v>8338</v>
      </c>
      <c r="S1701" s="16">
        <f t="shared" si="106"/>
        <v>42806.863946759258</v>
      </c>
      <c r="T1701" s="16">
        <f t="shared" si="107"/>
        <v>42836.863946759258</v>
      </c>
      <c r="U1701">
        <f>YEAR(Campaigns[[#This Row],[Date Created Conversion]])</f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8331</v>
      </c>
      <c r="R1702" t="s">
        <v>8338</v>
      </c>
      <c r="S1702" s="16">
        <f t="shared" si="106"/>
        <v>42796.071643518517</v>
      </c>
      <c r="T1702" s="16">
        <f t="shared" si="107"/>
        <v>42826.166666666672</v>
      </c>
      <c r="U1702">
        <f>YEAR(Campaigns[[#This Row],[Date Created Conversion]])</f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8331</v>
      </c>
      <c r="R1703" t="s">
        <v>8338</v>
      </c>
      <c r="S1703" s="16">
        <f t="shared" si="106"/>
        <v>41989.664409722223</v>
      </c>
      <c r="T1703" s="16">
        <f t="shared" si="107"/>
        <v>42019.664409722223</v>
      </c>
      <c r="U1703">
        <f>YEAR(Campaigns[[#This Row],[Date Created Conversion]])</f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8331</v>
      </c>
      <c r="R1704" t="s">
        <v>8338</v>
      </c>
      <c r="S1704" s="16">
        <f t="shared" si="106"/>
        <v>42063.869791666672</v>
      </c>
      <c r="T1704" s="16">
        <f t="shared" si="107"/>
        <v>42093.828125</v>
      </c>
      <c r="U1704">
        <f>YEAR(Campaigns[[#This Row],[Date Created Conversion]])</f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8331</v>
      </c>
      <c r="R1705" t="s">
        <v>8338</v>
      </c>
      <c r="S1705" s="16">
        <f t="shared" si="106"/>
        <v>42187.281678240746</v>
      </c>
      <c r="T1705" s="16">
        <f t="shared" si="107"/>
        <v>42247.281678240746</v>
      </c>
      <c r="U1705">
        <f>YEAR(Campaigns[[#This Row],[Date Created Conversion]])</f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8331</v>
      </c>
      <c r="R1706" t="s">
        <v>8338</v>
      </c>
      <c r="S1706" s="16">
        <f t="shared" si="106"/>
        <v>42021.139733796299</v>
      </c>
      <c r="T1706" s="16">
        <f t="shared" si="107"/>
        <v>42051.139733796299</v>
      </c>
      <c r="U1706">
        <f>YEAR(Campaigns[[#This Row],[Date Created Conversion]])</f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8331</v>
      </c>
      <c r="R1707" t="s">
        <v>8338</v>
      </c>
      <c r="S1707" s="16">
        <f t="shared" si="106"/>
        <v>42245.016736111109</v>
      </c>
      <c r="T1707" s="16">
        <f t="shared" si="107"/>
        <v>42256.666666666672</v>
      </c>
      <c r="U1707">
        <f>YEAR(Campaigns[[#This Row],[Date Created Conversion]])</f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8331</v>
      </c>
      <c r="R1708" t="s">
        <v>8338</v>
      </c>
      <c r="S1708" s="16">
        <f t="shared" si="106"/>
        <v>42179.306388888886</v>
      </c>
      <c r="T1708" s="16">
        <f t="shared" si="107"/>
        <v>42239.306388888886</v>
      </c>
      <c r="U1708">
        <f>YEAR(Campaigns[[#This Row],[Date Created Conversion]])</f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8331</v>
      </c>
      <c r="R1709" t="s">
        <v>8338</v>
      </c>
      <c r="S1709" s="16">
        <f t="shared" si="106"/>
        <v>42427.721006944441</v>
      </c>
      <c r="T1709" s="16">
        <f t="shared" si="107"/>
        <v>42457.679340277777</v>
      </c>
      <c r="U1709">
        <f>YEAR(Campaigns[[#This Row],[Date Created Conversion]])</f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8331</v>
      </c>
      <c r="R1710" t="s">
        <v>8338</v>
      </c>
      <c r="S1710" s="16">
        <f t="shared" si="106"/>
        <v>42451.866967592592</v>
      </c>
      <c r="T1710" s="16">
        <f t="shared" si="107"/>
        <v>42491.866967592592</v>
      </c>
      <c r="U1710">
        <f>YEAR(Campaigns[[#This Row],[Date Created Conversion]])</f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8331</v>
      </c>
      <c r="R1711" t="s">
        <v>8338</v>
      </c>
      <c r="S1711" s="16">
        <f t="shared" si="106"/>
        <v>41841.56381944444</v>
      </c>
      <c r="T1711" s="16">
        <f t="shared" si="107"/>
        <v>41882.818749999999</v>
      </c>
      <c r="U1711">
        <f>YEAR(Campaigns[[#This Row],[Date Created Conversion]])</f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8331</v>
      </c>
      <c r="R1712" t="s">
        <v>8338</v>
      </c>
      <c r="S1712" s="16">
        <f t="shared" si="106"/>
        <v>42341.59129629629</v>
      </c>
      <c r="T1712" s="16">
        <f t="shared" si="107"/>
        <v>42387.541666666672</v>
      </c>
      <c r="U1712">
        <f>YEAR(Campaigns[[#This Row],[Date Created Conversion]])</f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8331</v>
      </c>
      <c r="R1713" t="s">
        <v>8338</v>
      </c>
      <c r="S1713" s="16">
        <f t="shared" si="106"/>
        <v>41852.646226851852</v>
      </c>
      <c r="T1713" s="16">
        <f t="shared" si="107"/>
        <v>41883.646226851852</v>
      </c>
      <c r="U1713">
        <f>YEAR(Campaigns[[#This Row],[Date Created Conversion]])</f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8331</v>
      </c>
      <c r="R1714" t="s">
        <v>8338</v>
      </c>
      <c r="S1714" s="16">
        <f t="shared" si="106"/>
        <v>42125.913807870369</v>
      </c>
      <c r="T1714" s="16">
        <f t="shared" si="107"/>
        <v>42185.913807870369</v>
      </c>
      <c r="U1714">
        <f>YEAR(Campaigns[[#This Row],[Date Created Conversion]])</f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8331</v>
      </c>
      <c r="R1715" t="s">
        <v>8338</v>
      </c>
      <c r="S1715" s="16">
        <f t="shared" si="106"/>
        <v>41887.801064814819</v>
      </c>
      <c r="T1715" s="16">
        <f t="shared" si="107"/>
        <v>41917.801064814819</v>
      </c>
      <c r="U1715">
        <f>YEAR(Campaigns[[#This Row],[Date Created Conversion]])</f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8331</v>
      </c>
      <c r="R1716" t="s">
        <v>8338</v>
      </c>
      <c r="S1716" s="16">
        <f t="shared" si="106"/>
        <v>42095.918530092589</v>
      </c>
      <c r="T1716" s="16">
        <f t="shared" si="107"/>
        <v>42125.918530092589</v>
      </c>
      <c r="U1716">
        <f>YEAR(Campaigns[[#This Row],[Date Created Conversion]])</f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8331</v>
      </c>
      <c r="R1717" t="s">
        <v>8338</v>
      </c>
      <c r="S1717" s="16">
        <f t="shared" si="106"/>
        <v>42064.217418981483</v>
      </c>
      <c r="T1717" s="16">
        <f t="shared" si="107"/>
        <v>42094.140277777777</v>
      </c>
      <c r="U1717">
        <f>YEAR(Campaigns[[#This Row],[Date Created Conversion]])</f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8331</v>
      </c>
      <c r="R1718" t="s">
        <v>8338</v>
      </c>
      <c r="S1718" s="16">
        <f t="shared" si="106"/>
        <v>42673.577534722222</v>
      </c>
      <c r="T1718" s="16">
        <f t="shared" si="107"/>
        <v>42713.619201388887</v>
      </c>
      <c r="U1718">
        <f>YEAR(Campaigns[[#This Row],[Date Created Conversion]])</f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8331</v>
      </c>
      <c r="R1719" t="s">
        <v>8338</v>
      </c>
      <c r="S1719" s="16">
        <f t="shared" si="106"/>
        <v>42460.98192129629</v>
      </c>
      <c r="T1719" s="16">
        <f t="shared" si="107"/>
        <v>42481.166666666672</v>
      </c>
      <c r="U1719">
        <f>YEAR(Campaigns[[#This Row],[Date Created Conversion]])</f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8331</v>
      </c>
      <c r="R1720" t="s">
        <v>8338</v>
      </c>
      <c r="S1720" s="16">
        <f t="shared" si="106"/>
        <v>42460.610520833332</v>
      </c>
      <c r="T1720" s="16">
        <f t="shared" si="107"/>
        <v>42504.207638888889</v>
      </c>
      <c r="U1720">
        <f>YEAR(Campaigns[[#This Row],[Date Created Conversion]])</f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8331</v>
      </c>
      <c r="R1721" t="s">
        <v>8338</v>
      </c>
      <c r="S1721" s="16">
        <f t="shared" si="106"/>
        <v>41869.534618055557</v>
      </c>
      <c r="T1721" s="16">
        <f t="shared" si="107"/>
        <v>41899.534618055557</v>
      </c>
      <c r="U1721">
        <f>YEAR(Campaigns[[#This Row],[Date Created Conversion]])</f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8331</v>
      </c>
      <c r="R1722" t="s">
        <v>8338</v>
      </c>
      <c r="S1722" s="16">
        <f t="shared" si="106"/>
        <v>41922.783229166671</v>
      </c>
      <c r="T1722" s="16">
        <f t="shared" si="107"/>
        <v>41952.824895833335</v>
      </c>
      <c r="U1722">
        <f>YEAR(Campaigns[[#This Row],[Date Created Conversion]])</f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8331</v>
      </c>
      <c r="R1723" t="s">
        <v>8338</v>
      </c>
      <c r="S1723" s="16">
        <f t="shared" si="106"/>
        <v>42319.461377314816</v>
      </c>
      <c r="T1723" s="16">
        <f t="shared" si="107"/>
        <v>42349.461377314816</v>
      </c>
      <c r="U1723">
        <f>YEAR(Campaigns[[#This Row],[Date Created Conversion]])</f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8331</v>
      </c>
      <c r="R1724" t="s">
        <v>8338</v>
      </c>
      <c r="S1724" s="16">
        <f t="shared" si="106"/>
        <v>42425.960983796293</v>
      </c>
      <c r="T1724" s="16">
        <f t="shared" si="107"/>
        <v>42463.006944444445</v>
      </c>
      <c r="U1724">
        <f>YEAR(Campaigns[[#This Row],[Date Created Conversion]])</f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8331</v>
      </c>
      <c r="R1725" t="s">
        <v>8338</v>
      </c>
      <c r="S1725" s="16">
        <f t="shared" si="106"/>
        <v>42129.82540509259</v>
      </c>
      <c r="T1725" s="16">
        <f t="shared" si="107"/>
        <v>42186.25</v>
      </c>
      <c r="U1725">
        <f>YEAR(Campaigns[[#This Row],[Date Created Conversion]])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8331</v>
      </c>
      <c r="R1726" t="s">
        <v>8338</v>
      </c>
      <c r="S1726" s="16">
        <f t="shared" si="106"/>
        <v>41912.932430555556</v>
      </c>
      <c r="T1726" s="16">
        <f t="shared" si="107"/>
        <v>41942.932430555556</v>
      </c>
      <c r="U1726">
        <f>YEAR(Campaigns[[#This Row],[Date Created Conversion]])</f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8331</v>
      </c>
      <c r="R1727" t="s">
        <v>8338</v>
      </c>
      <c r="S1727" s="16">
        <f t="shared" si="106"/>
        <v>41845.968159722222</v>
      </c>
      <c r="T1727" s="16">
        <f t="shared" si="107"/>
        <v>41875.968159722222</v>
      </c>
      <c r="U1727">
        <f>YEAR(Campaigns[[#This Row],[Date Created Conversion]])</f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8331</v>
      </c>
      <c r="R1728" t="s">
        <v>8338</v>
      </c>
      <c r="S1728" s="16">
        <f t="shared" si="106"/>
        <v>41788.919722222221</v>
      </c>
      <c r="T1728" s="16">
        <f t="shared" si="107"/>
        <v>41817.919722222221</v>
      </c>
      <c r="U1728">
        <f>YEAR(Campaigns[[#This Row],[Date Created Conversion]])</f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8331</v>
      </c>
      <c r="R1729" t="s">
        <v>8338</v>
      </c>
      <c r="S1729" s="16">
        <f t="shared" si="106"/>
        <v>42044.927974537044</v>
      </c>
      <c r="T1729" s="16">
        <f t="shared" si="107"/>
        <v>42099.458333333328</v>
      </c>
      <c r="U1729">
        <f>YEAR(Campaigns[[#This Row],[Date Created Conversion]])</f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 2),0)</f>
        <v>122.14</v>
      </c>
      <c r="Q1730" s="10" t="s">
        <v>8331</v>
      </c>
      <c r="R1730" t="s">
        <v>8338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  <c r="U1730">
        <f>YEAR(Campaigns[[#This Row],[Date Created Conversion]])</f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8331</v>
      </c>
      <c r="R1731" t="s">
        <v>8338</v>
      </c>
      <c r="S1731" s="16">
        <f t="shared" si="110"/>
        <v>42471.052152777775</v>
      </c>
      <c r="T1731" s="16">
        <f t="shared" si="111"/>
        <v>42531.052152777775</v>
      </c>
      <c r="U1731">
        <f>YEAR(Campaigns[[#This Row],[Date Created Conversion]])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8331</v>
      </c>
      <c r="R1732" t="s">
        <v>8338</v>
      </c>
      <c r="S1732" s="16">
        <f t="shared" si="110"/>
        <v>42272.087766203709</v>
      </c>
      <c r="T1732" s="16">
        <f t="shared" si="111"/>
        <v>42302.087766203709</v>
      </c>
      <c r="U1732">
        <f>YEAR(Campaigns[[#This Row],[Date Created Conversion]])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8331</v>
      </c>
      <c r="R1733" t="s">
        <v>8338</v>
      </c>
      <c r="S1733" s="16">
        <f t="shared" si="110"/>
        <v>42152.906851851847</v>
      </c>
      <c r="T1733" s="16">
        <f t="shared" si="111"/>
        <v>42166.625</v>
      </c>
      <c r="U1733">
        <f>YEAR(Campaigns[[#This Row],[Date Created Conversion]])</f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8331</v>
      </c>
      <c r="R1734" t="s">
        <v>8338</v>
      </c>
      <c r="S1734" s="16">
        <f t="shared" si="110"/>
        <v>42325.683807870373</v>
      </c>
      <c r="T1734" s="16">
        <f t="shared" si="111"/>
        <v>42385.208333333328</v>
      </c>
      <c r="U1734">
        <f>YEAR(Campaigns[[#This Row],[Date Created Conversion]])</f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8331</v>
      </c>
      <c r="R1735" t="s">
        <v>8338</v>
      </c>
      <c r="S1735" s="16">
        <f t="shared" si="110"/>
        <v>42614.675625000003</v>
      </c>
      <c r="T1735" s="16">
        <f t="shared" si="111"/>
        <v>42626.895833333328</v>
      </c>
      <c r="U1735">
        <f>YEAR(Campaigns[[#This Row],[Date Created Conversion]])</f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8331</v>
      </c>
      <c r="R1736" t="s">
        <v>8338</v>
      </c>
      <c r="S1736" s="16">
        <f t="shared" si="110"/>
        <v>42102.036527777775</v>
      </c>
      <c r="T1736" s="16">
        <f t="shared" si="111"/>
        <v>42132.036527777775</v>
      </c>
      <c r="U1736">
        <f>YEAR(Campaigns[[#This Row],[Date Created Conversion]])</f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8331</v>
      </c>
      <c r="R1737" t="s">
        <v>8338</v>
      </c>
      <c r="S1737" s="16">
        <f t="shared" si="110"/>
        <v>42559.814178240747</v>
      </c>
      <c r="T1737" s="16">
        <f t="shared" si="111"/>
        <v>42589.814178240747</v>
      </c>
      <c r="U1737">
        <f>YEAR(Campaigns[[#This Row],[Date Created Conversion]])</f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8331</v>
      </c>
      <c r="R1738" t="s">
        <v>8338</v>
      </c>
      <c r="S1738" s="16">
        <f t="shared" si="110"/>
        <v>42286.861493055556</v>
      </c>
      <c r="T1738" s="16">
        <f t="shared" si="111"/>
        <v>42316.90315972222</v>
      </c>
      <c r="U1738">
        <f>YEAR(Campaigns[[#This Row],[Date Created Conversion]])</f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8331</v>
      </c>
      <c r="R1739" t="s">
        <v>8338</v>
      </c>
      <c r="S1739" s="16">
        <f t="shared" si="110"/>
        <v>42175.948981481488</v>
      </c>
      <c r="T1739" s="16">
        <f t="shared" si="111"/>
        <v>42205.948981481488</v>
      </c>
      <c r="U1739">
        <f>YEAR(Campaigns[[#This Row],[Date Created Conversion]])</f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8331</v>
      </c>
      <c r="R1740" t="s">
        <v>8338</v>
      </c>
      <c r="S1740" s="16">
        <f t="shared" si="110"/>
        <v>41884.874328703707</v>
      </c>
      <c r="T1740" s="16">
        <f t="shared" si="111"/>
        <v>41914.874328703707</v>
      </c>
      <c r="U1740">
        <f>YEAR(Campaigns[[#This Row],[Date Created Conversion]])</f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8331</v>
      </c>
      <c r="R1741" t="s">
        <v>8338</v>
      </c>
      <c r="S1741" s="16">
        <f t="shared" si="110"/>
        <v>42435.874212962968</v>
      </c>
      <c r="T1741" s="16">
        <f t="shared" si="111"/>
        <v>42494.832546296297</v>
      </c>
      <c r="U1741">
        <f>YEAR(Campaigns[[#This Row],[Date Created Conversion]])</f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8331</v>
      </c>
      <c r="R1742" t="s">
        <v>8338</v>
      </c>
      <c r="S1742" s="16">
        <f t="shared" si="110"/>
        <v>42171.817384259266</v>
      </c>
      <c r="T1742" s="16">
        <f t="shared" si="111"/>
        <v>42201.817384259266</v>
      </c>
      <c r="U1742">
        <f>YEAR(Campaigns[[#This Row],[Date Created Conversion]])</f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8326</v>
      </c>
      <c r="R1743" t="s">
        <v>8328</v>
      </c>
      <c r="S1743" s="16">
        <f t="shared" si="110"/>
        <v>42120.628136574072</v>
      </c>
      <c r="T1743" s="16">
        <f t="shared" si="111"/>
        <v>42165.628136574072</v>
      </c>
      <c r="U1743">
        <f>YEAR(Campaigns[[#This Row],[Date Created Conversion]])</f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8326</v>
      </c>
      <c r="R1744" t="s">
        <v>8328</v>
      </c>
      <c r="S1744" s="16">
        <f t="shared" si="110"/>
        <v>42710.876967592587</v>
      </c>
      <c r="T1744" s="16">
        <f t="shared" si="111"/>
        <v>42742.875</v>
      </c>
      <c r="U1744">
        <f>YEAR(Campaigns[[#This Row],[Date Created Conversion]])</f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8326</v>
      </c>
      <c r="R1745" t="s">
        <v>8328</v>
      </c>
      <c r="S1745" s="16">
        <f t="shared" si="110"/>
        <v>42586.925636574073</v>
      </c>
      <c r="T1745" s="16">
        <f t="shared" si="111"/>
        <v>42609.165972222225</v>
      </c>
      <c r="U1745">
        <f>YEAR(Campaigns[[#This Row],[Date Created Conversion]])</f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8326</v>
      </c>
      <c r="R1746" t="s">
        <v>8328</v>
      </c>
      <c r="S1746" s="16">
        <f t="shared" si="110"/>
        <v>42026.605057870373</v>
      </c>
      <c r="T1746" s="16">
        <f t="shared" si="111"/>
        <v>42071.563391203701</v>
      </c>
      <c r="U1746">
        <f>YEAR(Campaigns[[#This Row],[Date Created Conversion]])</f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8326</v>
      </c>
      <c r="R1747" t="s">
        <v>8328</v>
      </c>
      <c r="S1747" s="16">
        <f t="shared" si="110"/>
        <v>42690.259699074071</v>
      </c>
      <c r="T1747" s="16">
        <f t="shared" si="111"/>
        <v>42726.083333333328</v>
      </c>
      <c r="U1747">
        <f>YEAR(Campaigns[[#This Row],[Date Created Conversion]])</f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8326</v>
      </c>
      <c r="R1748" t="s">
        <v>8328</v>
      </c>
      <c r="S1748" s="16">
        <f t="shared" si="110"/>
        <v>42668.176701388889</v>
      </c>
      <c r="T1748" s="16">
        <f t="shared" si="111"/>
        <v>42698.083333333328</v>
      </c>
      <c r="U1748">
        <f>YEAR(Campaigns[[#This Row],[Date Created Conversion]])</f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8326</v>
      </c>
      <c r="R1749" t="s">
        <v>8328</v>
      </c>
      <c r="S1749" s="16">
        <f t="shared" si="110"/>
        <v>42292.435532407413</v>
      </c>
      <c r="T1749" s="16">
        <f t="shared" si="111"/>
        <v>42321.625</v>
      </c>
      <c r="U1749">
        <f>YEAR(Campaigns[[#This Row],[Date Created Conversion]])</f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8326</v>
      </c>
      <c r="R1750" t="s">
        <v>8328</v>
      </c>
      <c r="S1750" s="16">
        <f t="shared" si="110"/>
        <v>42219.950729166667</v>
      </c>
      <c r="T1750" s="16">
        <f t="shared" si="111"/>
        <v>42249.950729166667</v>
      </c>
      <c r="U1750">
        <f>YEAR(Campaigns[[#This Row],[Date Created Conversion]])</f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8326</v>
      </c>
      <c r="R1751" t="s">
        <v>8328</v>
      </c>
      <c r="S1751" s="16">
        <f t="shared" si="110"/>
        <v>42758.975937499999</v>
      </c>
      <c r="T1751" s="16">
        <f t="shared" si="111"/>
        <v>42795.791666666672</v>
      </c>
      <c r="U1751">
        <f>YEAR(Campaigns[[#This Row],[Date Created Conversion]])</f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8326</v>
      </c>
      <c r="R1752" t="s">
        <v>8328</v>
      </c>
      <c r="S1752" s="16">
        <f t="shared" si="110"/>
        <v>42454.836851851855</v>
      </c>
      <c r="T1752" s="16">
        <f t="shared" si="111"/>
        <v>42479.836851851855</v>
      </c>
      <c r="U1752">
        <f>YEAR(Campaigns[[#This Row],[Date Created Conversion]])</f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8326</v>
      </c>
      <c r="R1753" t="s">
        <v>8328</v>
      </c>
      <c r="S1753" s="16">
        <f t="shared" si="110"/>
        <v>42052.7815162037</v>
      </c>
      <c r="T1753" s="16">
        <f t="shared" si="111"/>
        <v>42082.739849537036</v>
      </c>
      <c r="U1753">
        <f>YEAR(Campaigns[[#This Row],[Date Created Conversion]])</f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8326</v>
      </c>
      <c r="R1754" t="s">
        <v>8328</v>
      </c>
      <c r="S1754" s="16">
        <f t="shared" si="110"/>
        <v>42627.253263888888</v>
      </c>
      <c r="T1754" s="16">
        <f t="shared" si="111"/>
        <v>42657.253263888888</v>
      </c>
      <c r="U1754">
        <f>YEAR(Campaigns[[#This Row],[Date Created Conversion]])</f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8326</v>
      </c>
      <c r="R1755" t="s">
        <v>8328</v>
      </c>
      <c r="S1755" s="16">
        <f t="shared" si="110"/>
        <v>42420.74962962963</v>
      </c>
      <c r="T1755" s="16">
        <f t="shared" si="111"/>
        <v>42450.707962962959</v>
      </c>
      <c r="U1755">
        <f>YEAR(Campaigns[[#This Row],[Date Created Conversion]])</f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8326</v>
      </c>
      <c r="R1756" t="s">
        <v>8328</v>
      </c>
      <c r="S1756" s="16">
        <f t="shared" si="110"/>
        <v>42067.876770833333</v>
      </c>
      <c r="T1756" s="16">
        <f t="shared" si="111"/>
        <v>42097.835104166668</v>
      </c>
      <c r="U1756">
        <f>YEAR(Campaigns[[#This Row],[Date Created Conversion]])</f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8326</v>
      </c>
      <c r="R1757" t="s">
        <v>8328</v>
      </c>
      <c r="S1757" s="16">
        <f t="shared" si="110"/>
        <v>42252.788900462961</v>
      </c>
      <c r="T1757" s="16">
        <f t="shared" si="111"/>
        <v>42282.788900462961</v>
      </c>
      <c r="U1757">
        <f>YEAR(Campaigns[[#This Row],[Date Created Conversion]])</f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8326</v>
      </c>
      <c r="R1758" t="s">
        <v>8328</v>
      </c>
      <c r="S1758" s="16">
        <f t="shared" si="110"/>
        <v>42571.167465277773</v>
      </c>
      <c r="T1758" s="16">
        <f t="shared" si="111"/>
        <v>42611.167465277773</v>
      </c>
      <c r="U1758">
        <f>YEAR(Campaigns[[#This Row],[Date Created Conversion]])</f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8326</v>
      </c>
      <c r="R1759" t="s">
        <v>8328</v>
      </c>
      <c r="S1759" s="16">
        <f t="shared" si="110"/>
        <v>42733.827349537038</v>
      </c>
      <c r="T1759" s="16">
        <f t="shared" si="111"/>
        <v>42763.811805555553</v>
      </c>
      <c r="U1759">
        <f>YEAR(Campaigns[[#This Row],[Date Created Conversion]])</f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8326</v>
      </c>
      <c r="R1760" t="s">
        <v>8328</v>
      </c>
      <c r="S1760" s="16">
        <f t="shared" si="110"/>
        <v>42505.955925925926</v>
      </c>
      <c r="T1760" s="16">
        <f t="shared" si="111"/>
        <v>42565.955925925926</v>
      </c>
      <c r="U1760">
        <f>YEAR(Campaigns[[#This Row],[Date Created Conversion]])</f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8326</v>
      </c>
      <c r="R1761" t="s">
        <v>8328</v>
      </c>
      <c r="S1761" s="16">
        <f t="shared" si="110"/>
        <v>42068.829039351855</v>
      </c>
      <c r="T1761" s="16">
        <f t="shared" si="111"/>
        <v>42088.787372685183</v>
      </c>
      <c r="U1761">
        <f>YEAR(Campaigns[[#This Row],[Date Created Conversion]])</f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8326</v>
      </c>
      <c r="R1762" t="s">
        <v>8328</v>
      </c>
      <c r="S1762" s="16">
        <f t="shared" si="110"/>
        <v>42405.67260416667</v>
      </c>
      <c r="T1762" s="16">
        <f t="shared" si="111"/>
        <v>42425.67260416667</v>
      </c>
      <c r="U1762">
        <f>YEAR(Campaigns[[#This Row],[Date Created Conversion]])</f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8326</v>
      </c>
      <c r="R1763" t="s">
        <v>8328</v>
      </c>
      <c r="S1763" s="16">
        <f t="shared" si="110"/>
        <v>42209.567824074074</v>
      </c>
      <c r="T1763" s="16">
        <f t="shared" si="111"/>
        <v>42259.567824074074</v>
      </c>
      <c r="U1763">
        <f>YEAR(Campaigns[[#This Row],[Date Created Conversion]])</f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8326</v>
      </c>
      <c r="R1764" t="s">
        <v>8328</v>
      </c>
      <c r="S1764" s="16">
        <f t="shared" si="110"/>
        <v>42410.982002314813</v>
      </c>
      <c r="T1764" s="16">
        <f t="shared" si="111"/>
        <v>42440.982002314813</v>
      </c>
      <c r="U1764">
        <f>YEAR(Campaigns[[#This Row],[Date Created Conversion]])</f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8326</v>
      </c>
      <c r="R1765" t="s">
        <v>8328</v>
      </c>
      <c r="S1765" s="16">
        <f t="shared" si="110"/>
        <v>42636.868518518517</v>
      </c>
      <c r="T1765" s="16">
        <f t="shared" si="111"/>
        <v>42666.868518518517</v>
      </c>
      <c r="U1765">
        <f>YEAR(Campaigns[[#This Row],[Date Created Conversion]])</f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8326</v>
      </c>
      <c r="R1766" t="s">
        <v>8328</v>
      </c>
      <c r="S1766" s="16">
        <f t="shared" si="110"/>
        <v>41825.485868055555</v>
      </c>
      <c r="T1766" s="16">
        <f t="shared" si="111"/>
        <v>41854.485868055555</v>
      </c>
      <c r="U1766">
        <f>YEAR(Campaigns[[#This Row],[Date Created Conversion]])</f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8326</v>
      </c>
      <c r="R1767" t="s">
        <v>8328</v>
      </c>
      <c r="S1767" s="16">
        <f t="shared" si="110"/>
        <v>41834.980462962965</v>
      </c>
      <c r="T1767" s="16">
        <f t="shared" si="111"/>
        <v>41864.980462962965</v>
      </c>
      <c r="U1767">
        <f>YEAR(Campaigns[[#This Row],[Date Created Conversion]])</f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8326</v>
      </c>
      <c r="R1768" t="s">
        <v>8328</v>
      </c>
      <c r="S1768" s="16">
        <f t="shared" si="110"/>
        <v>41855.859814814816</v>
      </c>
      <c r="T1768" s="16">
        <f t="shared" si="111"/>
        <v>41876.859814814816</v>
      </c>
      <c r="U1768">
        <f>YEAR(Campaigns[[#This Row],[Date Created Conversion]])</f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8326</v>
      </c>
      <c r="R1769" t="s">
        <v>8328</v>
      </c>
      <c r="S1769" s="16">
        <f t="shared" si="110"/>
        <v>41824.658379629633</v>
      </c>
      <c r="T1769" s="16">
        <f t="shared" si="111"/>
        <v>41854.658379629633</v>
      </c>
      <c r="U1769">
        <f>YEAR(Campaigns[[#This Row],[Date Created Conversion]])</f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8326</v>
      </c>
      <c r="R1770" t="s">
        <v>8328</v>
      </c>
      <c r="S1770" s="16">
        <f t="shared" si="110"/>
        <v>41849.560694444444</v>
      </c>
      <c r="T1770" s="16">
        <f t="shared" si="111"/>
        <v>41909.560694444444</v>
      </c>
      <c r="U1770">
        <f>YEAR(Campaigns[[#This Row],[Date Created Conversion]])</f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8326</v>
      </c>
      <c r="R1771" t="s">
        <v>8328</v>
      </c>
      <c r="S1771" s="16">
        <f t="shared" si="110"/>
        <v>41987.818969907406</v>
      </c>
      <c r="T1771" s="16">
        <f t="shared" si="111"/>
        <v>42017.818969907406</v>
      </c>
      <c r="U1771">
        <f>YEAR(Campaigns[[#This Row],[Date Created Conversion]])</f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8326</v>
      </c>
      <c r="R1772" t="s">
        <v>8328</v>
      </c>
      <c r="S1772" s="16">
        <f t="shared" si="110"/>
        <v>41891.780023148152</v>
      </c>
      <c r="T1772" s="16">
        <f t="shared" si="111"/>
        <v>41926.780023148152</v>
      </c>
      <c r="U1772">
        <f>YEAR(Campaigns[[#This Row],[Date Created Conversion]])</f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8326</v>
      </c>
      <c r="R1773" t="s">
        <v>8328</v>
      </c>
      <c r="S1773" s="16">
        <f t="shared" si="110"/>
        <v>41905.979629629634</v>
      </c>
      <c r="T1773" s="16">
        <f t="shared" si="111"/>
        <v>41935.979629629634</v>
      </c>
      <c r="U1773">
        <f>YEAR(Campaigns[[#This Row],[Date Created Conversion]])</f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8326</v>
      </c>
      <c r="R1774" t="s">
        <v>8328</v>
      </c>
      <c r="S1774" s="16">
        <f t="shared" si="110"/>
        <v>41766.718009259261</v>
      </c>
      <c r="T1774" s="16">
        <f t="shared" si="111"/>
        <v>41826.718009259261</v>
      </c>
      <c r="U1774">
        <f>YEAR(Campaigns[[#This Row],[Date Created Conversion]])</f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8326</v>
      </c>
      <c r="R1775" t="s">
        <v>8328</v>
      </c>
      <c r="S1775" s="16">
        <f t="shared" si="110"/>
        <v>41978.760393518518</v>
      </c>
      <c r="T1775" s="16">
        <f t="shared" si="111"/>
        <v>42023.760393518518</v>
      </c>
      <c r="U1775">
        <f>YEAR(Campaigns[[#This Row],[Date Created Conversion]])</f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8326</v>
      </c>
      <c r="R1776" t="s">
        <v>8328</v>
      </c>
      <c r="S1776" s="16">
        <f t="shared" si="110"/>
        <v>41930.218657407408</v>
      </c>
      <c r="T1776" s="16">
        <f t="shared" si="111"/>
        <v>41972.624305555553</v>
      </c>
      <c r="U1776">
        <f>YEAR(Campaigns[[#This Row],[Date Created Conversion]])</f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8326</v>
      </c>
      <c r="R1777" t="s">
        <v>8328</v>
      </c>
      <c r="S1777" s="16">
        <f t="shared" si="110"/>
        <v>41891.976388888892</v>
      </c>
      <c r="T1777" s="16">
        <f t="shared" si="111"/>
        <v>41936.976388888892</v>
      </c>
      <c r="U1777">
        <f>YEAR(Campaigns[[#This Row],[Date Created Conversion]])</f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8326</v>
      </c>
      <c r="R1778" t="s">
        <v>8328</v>
      </c>
      <c r="S1778" s="16">
        <f t="shared" si="110"/>
        <v>41905.95684027778</v>
      </c>
      <c r="T1778" s="16">
        <f t="shared" si="111"/>
        <v>41941.95684027778</v>
      </c>
      <c r="U1778">
        <f>YEAR(Campaigns[[#This Row],[Date Created Conversion]])</f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8326</v>
      </c>
      <c r="R1779" t="s">
        <v>8328</v>
      </c>
      <c r="S1779" s="16">
        <f t="shared" si="110"/>
        <v>42025.357094907406</v>
      </c>
      <c r="T1779" s="16">
        <f t="shared" si="111"/>
        <v>42055.357094907406</v>
      </c>
      <c r="U1779">
        <f>YEAR(Campaigns[[#This Row],[Date Created Conversion]])</f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8326</v>
      </c>
      <c r="R1780" t="s">
        <v>8328</v>
      </c>
      <c r="S1780" s="16">
        <f t="shared" si="110"/>
        <v>42045.86336805555</v>
      </c>
      <c r="T1780" s="16">
        <f t="shared" si="111"/>
        <v>42090.821701388893</v>
      </c>
      <c r="U1780">
        <f>YEAR(Campaigns[[#This Row],[Date Created Conversion]])</f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8326</v>
      </c>
      <c r="R1781" t="s">
        <v>8328</v>
      </c>
      <c r="S1781" s="16">
        <f t="shared" si="110"/>
        <v>42585.691898148143</v>
      </c>
      <c r="T1781" s="16">
        <f t="shared" si="111"/>
        <v>42615.691898148143</v>
      </c>
      <c r="U1781">
        <f>YEAR(Campaigns[[#This Row],[Date Created Conversion]])</f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8326</v>
      </c>
      <c r="R1782" t="s">
        <v>8328</v>
      </c>
      <c r="S1782" s="16">
        <f t="shared" si="110"/>
        <v>42493.600810185191</v>
      </c>
      <c r="T1782" s="16">
        <f t="shared" si="111"/>
        <v>42553.600810185191</v>
      </c>
      <c r="U1782">
        <f>YEAR(Campaigns[[#This Row],[Date Created Conversion]])</f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8326</v>
      </c>
      <c r="R1783" t="s">
        <v>8328</v>
      </c>
      <c r="S1783" s="16">
        <f t="shared" si="110"/>
        <v>42597.617418981477</v>
      </c>
      <c r="T1783" s="16">
        <f t="shared" si="111"/>
        <v>42628.617418981477</v>
      </c>
      <c r="U1783">
        <f>YEAR(Campaigns[[#This Row],[Date Created Conversion]])</f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8326</v>
      </c>
      <c r="R1784" t="s">
        <v>8328</v>
      </c>
      <c r="S1784" s="16">
        <f t="shared" si="110"/>
        <v>42388.575104166666</v>
      </c>
      <c r="T1784" s="16">
        <f t="shared" si="111"/>
        <v>42421.575104166666</v>
      </c>
      <c r="U1784">
        <f>YEAR(Campaigns[[#This Row],[Date Created Conversion]])</f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8326</v>
      </c>
      <c r="R1785" t="s">
        <v>8328</v>
      </c>
      <c r="S1785" s="16">
        <f t="shared" si="110"/>
        <v>42115.949976851851</v>
      </c>
      <c r="T1785" s="16">
        <f t="shared" si="111"/>
        <v>42145.949976851851</v>
      </c>
      <c r="U1785">
        <f>YEAR(Campaigns[[#This Row],[Date Created Conversion]])</f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8326</v>
      </c>
      <c r="R1786" t="s">
        <v>8328</v>
      </c>
      <c r="S1786" s="16">
        <f t="shared" si="110"/>
        <v>42003.655555555553</v>
      </c>
      <c r="T1786" s="16">
        <f t="shared" si="111"/>
        <v>42035.142361111109</v>
      </c>
      <c r="U1786">
        <f>YEAR(Campaigns[[#This Row],[Date Created Conversion]])</f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8326</v>
      </c>
      <c r="R1787" t="s">
        <v>8328</v>
      </c>
      <c r="S1787" s="16">
        <f t="shared" si="110"/>
        <v>41897.134895833333</v>
      </c>
      <c r="T1787" s="16">
        <f t="shared" si="111"/>
        <v>41928</v>
      </c>
      <c r="U1787">
        <f>YEAR(Campaigns[[#This Row],[Date Created Conversion]])</f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8326</v>
      </c>
      <c r="R1788" t="s">
        <v>8328</v>
      </c>
      <c r="S1788" s="16">
        <f t="shared" si="110"/>
        <v>41958.550659722227</v>
      </c>
      <c r="T1788" s="16">
        <f t="shared" si="111"/>
        <v>41988.550659722227</v>
      </c>
      <c r="U1788">
        <f>YEAR(Campaigns[[#This Row],[Date Created Conversion]])</f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8326</v>
      </c>
      <c r="R1789" t="s">
        <v>8328</v>
      </c>
      <c r="S1789" s="16">
        <f t="shared" si="110"/>
        <v>42068.65552083333</v>
      </c>
      <c r="T1789" s="16">
        <f t="shared" si="111"/>
        <v>42098.613854166666</v>
      </c>
      <c r="U1789">
        <f>YEAR(Campaigns[[#This Row],[Date Created Conversion]])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8326</v>
      </c>
      <c r="R1790" t="s">
        <v>8328</v>
      </c>
      <c r="S1790" s="16">
        <f t="shared" si="110"/>
        <v>41913.94840277778</v>
      </c>
      <c r="T1790" s="16">
        <f t="shared" si="111"/>
        <v>41943.94840277778</v>
      </c>
      <c r="U1790">
        <f>YEAR(Campaigns[[#This Row],[Date Created Conversion]])</f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8326</v>
      </c>
      <c r="R1791" t="s">
        <v>8328</v>
      </c>
      <c r="S1791" s="16">
        <f t="shared" si="110"/>
        <v>41956.250034722223</v>
      </c>
      <c r="T1791" s="16">
        <f t="shared" si="111"/>
        <v>42016.250034722223</v>
      </c>
      <c r="U1791">
        <f>YEAR(Campaigns[[#This Row],[Date Created Conversion]])</f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8326</v>
      </c>
      <c r="R1792" t="s">
        <v>8328</v>
      </c>
      <c r="S1792" s="16">
        <f t="shared" si="110"/>
        <v>42010.674513888895</v>
      </c>
      <c r="T1792" s="16">
        <f t="shared" si="111"/>
        <v>42040.674513888895</v>
      </c>
      <c r="U1792">
        <f>YEAR(Campaigns[[#This Row],[Date Created Conversion]])</f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8326</v>
      </c>
      <c r="R1793" t="s">
        <v>8328</v>
      </c>
      <c r="S1793" s="16">
        <f t="shared" si="110"/>
        <v>41973.740335648152</v>
      </c>
      <c r="T1793" s="16">
        <f t="shared" si="111"/>
        <v>42033.740335648152</v>
      </c>
      <c r="U1793">
        <f>YEAR(Campaigns[[#This Row],[Date Created Conversion]])</f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 2),0)</f>
        <v>109.94</v>
      </c>
      <c r="Q1794" s="10" t="s">
        <v>8326</v>
      </c>
      <c r="R1794" t="s">
        <v>8328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  <c r="U1794">
        <f>YEAR(Campaigns[[#This Row],[Date Created Conversion]])</f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8326</v>
      </c>
      <c r="R1795" t="s">
        <v>8328</v>
      </c>
      <c r="S1795" s="16">
        <f t="shared" si="114"/>
        <v>41940.89166666667</v>
      </c>
      <c r="T1795" s="16">
        <f t="shared" si="115"/>
        <v>41970.933333333334</v>
      </c>
      <c r="U1795">
        <f>YEAR(Campaigns[[#This Row],[Date Created Conversion]])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8326</v>
      </c>
      <c r="R1796" t="s">
        <v>8328</v>
      </c>
      <c r="S1796" s="16">
        <f t="shared" si="114"/>
        <v>42011.551180555558</v>
      </c>
      <c r="T1796" s="16">
        <f t="shared" si="115"/>
        <v>42046.551180555558</v>
      </c>
      <c r="U1796">
        <f>YEAR(Campaigns[[#This Row],[Date Created Conversion]])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8326</v>
      </c>
      <c r="R1797" t="s">
        <v>8328</v>
      </c>
      <c r="S1797" s="16">
        <f t="shared" si="114"/>
        <v>42628.288668981477</v>
      </c>
      <c r="T1797" s="16">
        <f t="shared" si="115"/>
        <v>42657.666666666672</v>
      </c>
      <c r="U1797">
        <f>YEAR(Campaigns[[#This Row],[Date Created Conversion]])</f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8326</v>
      </c>
      <c r="R1798" t="s">
        <v>8328</v>
      </c>
      <c r="S1798" s="16">
        <f t="shared" si="114"/>
        <v>42515.439421296294</v>
      </c>
      <c r="T1798" s="16">
        <f t="shared" si="115"/>
        <v>42575.439421296294</v>
      </c>
      <c r="U1798">
        <f>YEAR(Campaigns[[#This Row],[Date Created Conversion]])</f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8326</v>
      </c>
      <c r="R1799" t="s">
        <v>8328</v>
      </c>
      <c r="S1799" s="16">
        <f t="shared" si="114"/>
        <v>42689.56931712963</v>
      </c>
      <c r="T1799" s="16">
        <f t="shared" si="115"/>
        <v>42719.56931712963</v>
      </c>
      <c r="U1799">
        <f>YEAR(Campaigns[[#This Row],[Date Created Conversion]])</f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8326</v>
      </c>
      <c r="R1800" t="s">
        <v>8328</v>
      </c>
      <c r="S1800" s="16">
        <f t="shared" si="114"/>
        <v>42344.32677083333</v>
      </c>
      <c r="T1800" s="16">
        <f t="shared" si="115"/>
        <v>42404.32677083333</v>
      </c>
      <c r="U1800">
        <f>YEAR(Campaigns[[#This Row],[Date Created Conversion]])</f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8326</v>
      </c>
      <c r="R1801" t="s">
        <v>8328</v>
      </c>
      <c r="S1801" s="16">
        <f t="shared" si="114"/>
        <v>41934.842685185184</v>
      </c>
      <c r="T1801" s="16">
        <f t="shared" si="115"/>
        <v>41954.884351851855</v>
      </c>
      <c r="U1801">
        <f>YEAR(Campaigns[[#This Row],[Date Created Conversion]])</f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8326</v>
      </c>
      <c r="R1802" t="s">
        <v>8328</v>
      </c>
      <c r="S1802" s="16">
        <f t="shared" si="114"/>
        <v>42623.606134259258</v>
      </c>
      <c r="T1802" s="16">
        <f t="shared" si="115"/>
        <v>42653.606134259258</v>
      </c>
      <c r="U1802">
        <f>YEAR(Campaigns[[#This Row],[Date Created Conversion]])</f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8326</v>
      </c>
      <c r="R1803" t="s">
        <v>8328</v>
      </c>
      <c r="S1803" s="16">
        <f t="shared" si="114"/>
        <v>42321.660509259258</v>
      </c>
      <c r="T1803" s="16">
        <f t="shared" si="115"/>
        <v>42353.506944444445</v>
      </c>
      <c r="U1803">
        <f>YEAR(Campaigns[[#This Row],[Date Created Conversion]])</f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8326</v>
      </c>
      <c r="R1804" t="s">
        <v>8328</v>
      </c>
      <c r="S1804" s="16">
        <f t="shared" si="114"/>
        <v>42159.47256944445</v>
      </c>
      <c r="T1804" s="16">
        <f t="shared" si="115"/>
        <v>42182.915972222225</v>
      </c>
      <c r="U1804">
        <f>YEAR(Campaigns[[#This Row],[Date Created Conversion]])</f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8326</v>
      </c>
      <c r="R1805" t="s">
        <v>8328</v>
      </c>
      <c r="S1805" s="16">
        <f t="shared" si="114"/>
        <v>42018.071550925932</v>
      </c>
      <c r="T1805" s="16">
        <f t="shared" si="115"/>
        <v>42049.071550925932</v>
      </c>
      <c r="U1805">
        <f>YEAR(Campaigns[[#This Row],[Date Created Conversion]])</f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8326</v>
      </c>
      <c r="R1806" t="s">
        <v>8328</v>
      </c>
      <c r="S1806" s="16">
        <f t="shared" si="114"/>
        <v>42282.678287037037</v>
      </c>
      <c r="T1806" s="16">
        <f t="shared" si="115"/>
        <v>42322.719953703709</v>
      </c>
      <c r="U1806">
        <f>YEAR(Campaigns[[#This Row],[Date Created Conversion]])</f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8326</v>
      </c>
      <c r="R1807" t="s">
        <v>8328</v>
      </c>
      <c r="S1807" s="16">
        <f t="shared" si="114"/>
        <v>42247.803912037038</v>
      </c>
      <c r="T1807" s="16">
        <f t="shared" si="115"/>
        <v>42279.75</v>
      </c>
      <c r="U1807">
        <f>YEAR(Campaigns[[#This Row],[Date Created Conversion]])</f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8326</v>
      </c>
      <c r="R1808" t="s">
        <v>8328</v>
      </c>
      <c r="S1808" s="16">
        <f t="shared" si="114"/>
        <v>41877.638298611113</v>
      </c>
      <c r="T1808" s="16">
        <f t="shared" si="115"/>
        <v>41912.638298611113</v>
      </c>
      <c r="U1808">
        <f>YEAR(Campaigns[[#This Row],[Date Created Conversion]])</f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8326</v>
      </c>
      <c r="R1809" t="s">
        <v>8328</v>
      </c>
      <c r="S1809" s="16">
        <f t="shared" si="114"/>
        <v>41880.068437499998</v>
      </c>
      <c r="T1809" s="16">
        <f t="shared" si="115"/>
        <v>41910.068437499998</v>
      </c>
      <c r="U1809">
        <f>YEAR(Campaigns[[#This Row],[Date Created Conversion]])</f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8326</v>
      </c>
      <c r="R1810" t="s">
        <v>8328</v>
      </c>
      <c r="S1810" s="16">
        <f t="shared" si="114"/>
        <v>42742.680902777778</v>
      </c>
      <c r="T1810" s="16">
        <f t="shared" si="115"/>
        <v>42777.680902777778</v>
      </c>
      <c r="U1810">
        <f>YEAR(Campaigns[[#This Row],[Date Created Conversion]])</f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8326</v>
      </c>
      <c r="R1811" t="s">
        <v>8328</v>
      </c>
      <c r="S1811" s="16">
        <f t="shared" si="114"/>
        <v>42029.907858796301</v>
      </c>
      <c r="T1811" s="16">
        <f t="shared" si="115"/>
        <v>42064.907858796301</v>
      </c>
      <c r="U1811">
        <f>YEAR(Campaigns[[#This Row],[Date Created Conversion]])</f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8326</v>
      </c>
      <c r="R1812" t="s">
        <v>8328</v>
      </c>
      <c r="S1812" s="16">
        <f t="shared" si="114"/>
        <v>41860.91002314815</v>
      </c>
      <c r="T1812" s="16">
        <f t="shared" si="115"/>
        <v>41872.91002314815</v>
      </c>
      <c r="U1812">
        <f>YEAR(Campaigns[[#This Row],[Date Created Conversion]])</f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8326</v>
      </c>
      <c r="R1813" t="s">
        <v>8328</v>
      </c>
      <c r="S1813" s="16">
        <f t="shared" si="114"/>
        <v>41876.433680555558</v>
      </c>
      <c r="T1813" s="16">
        <f t="shared" si="115"/>
        <v>41936.166666666664</v>
      </c>
      <c r="U1813">
        <f>YEAR(Campaigns[[#This Row],[Date Created Conversion]])</f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8326</v>
      </c>
      <c r="R1814" t="s">
        <v>8328</v>
      </c>
      <c r="S1814" s="16">
        <f t="shared" si="114"/>
        <v>42524.318703703699</v>
      </c>
      <c r="T1814" s="16">
        <f t="shared" si="115"/>
        <v>42554.318703703699</v>
      </c>
      <c r="U1814">
        <f>YEAR(Campaigns[[#This Row],[Date Created Conversion]])</f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8326</v>
      </c>
      <c r="R1815" t="s">
        <v>8328</v>
      </c>
      <c r="S1815" s="16">
        <f t="shared" si="114"/>
        <v>41829.889027777775</v>
      </c>
      <c r="T1815" s="16">
        <f t="shared" si="115"/>
        <v>41859.889027777775</v>
      </c>
      <c r="U1815">
        <f>YEAR(Campaigns[[#This Row],[Date Created Conversion]])</f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8326</v>
      </c>
      <c r="R1816" t="s">
        <v>8328</v>
      </c>
      <c r="S1816" s="16">
        <f t="shared" si="114"/>
        <v>42033.314074074078</v>
      </c>
      <c r="T1816" s="16">
        <f t="shared" si="115"/>
        <v>42063.314074074078</v>
      </c>
      <c r="U1816">
        <f>YEAR(Campaigns[[#This Row],[Date Created Conversion]])</f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8326</v>
      </c>
      <c r="R1817" t="s">
        <v>8328</v>
      </c>
      <c r="S1817" s="16">
        <f t="shared" si="114"/>
        <v>42172.906678240746</v>
      </c>
      <c r="T1817" s="16">
        <f t="shared" si="115"/>
        <v>42186.906678240746</v>
      </c>
      <c r="U1817">
        <f>YEAR(Campaigns[[#This Row],[Date Created Conversion]])</f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8326</v>
      </c>
      <c r="R1818" t="s">
        <v>8328</v>
      </c>
      <c r="S1818" s="16">
        <f t="shared" si="114"/>
        <v>42548.876192129625</v>
      </c>
      <c r="T1818" s="16">
        <f t="shared" si="115"/>
        <v>42576.791666666672</v>
      </c>
      <c r="U1818">
        <f>YEAR(Campaigns[[#This Row],[Date Created Conversion]])</f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8326</v>
      </c>
      <c r="R1819" t="s">
        <v>8328</v>
      </c>
      <c r="S1819" s="16">
        <f t="shared" si="114"/>
        <v>42705.662118055552</v>
      </c>
      <c r="T1819" s="16">
        <f t="shared" si="115"/>
        <v>42765.290972222225</v>
      </c>
      <c r="U1819">
        <f>YEAR(Campaigns[[#This Row],[Date Created Conversion]])</f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8326</v>
      </c>
      <c r="R1820" t="s">
        <v>8328</v>
      </c>
      <c r="S1820" s="16">
        <f t="shared" si="114"/>
        <v>42067.234375</v>
      </c>
      <c r="T1820" s="16">
        <f t="shared" si="115"/>
        <v>42097.192708333328</v>
      </c>
      <c r="U1820">
        <f>YEAR(Campaigns[[#This Row],[Date Created Conversion]])</f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8326</v>
      </c>
      <c r="R1821" t="s">
        <v>8328</v>
      </c>
      <c r="S1821" s="16">
        <f t="shared" si="114"/>
        <v>41820.752268518518</v>
      </c>
      <c r="T1821" s="16">
        <f t="shared" si="115"/>
        <v>41850.752268518518</v>
      </c>
      <c r="U1821">
        <f>YEAR(Campaigns[[#This Row],[Date Created Conversion]])</f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8326</v>
      </c>
      <c r="R1822" t="s">
        <v>8328</v>
      </c>
      <c r="S1822" s="16">
        <f t="shared" si="114"/>
        <v>42065.084375000006</v>
      </c>
      <c r="T1822" s="16">
        <f t="shared" si="115"/>
        <v>42095.042708333334</v>
      </c>
      <c r="U1822">
        <f>YEAR(Campaigns[[#This Row],[Date Created Conversion]])</f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8331</v>
      </c>
      <c r="R1823" t="s">
        <v>8333</v>
      </c>
      <c r="S1823" s="16">
        <f t="shared" si="114"/>
        <v>40926.319062499999</v>
      </c>
      <c r="T1823" s="16">
        <f t="shared" si="115"/>
        <v>40971.319062499999</v>
      </c>
      <c r="U1823">
        <f>YEAR(Campaigns[[#This Row],[Date Created Conversion]])</f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8331</v>
      </c>
      <c r="R1824" t="s">
        <v>8333</v>
      </c>
      <c r="S1824" s="16">
        <f t="shared" si="114"/>
        <v>41634.797013888885</v>
      </c>
      <c r="T1824" s="16">
        <f t="shared" si="115"/>
        <v>41670.792361111111</v>
      </c>
      <c r="U1824">
        <f>YEAR(Campaigns[[#This Row],[Date Created Conversion]])</f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8331</v>
      </c>
      <c r="R1825" t="s">
        <v>8333</v>
      </c>
      <c r="S1825" s="16">
        <f t="shared" si="114"/>
        <v>41176.684907407405</v>
      </c>
      <c r="T1825" s="16">
        <f t="shared" si="115"/>
        <v>41206.684907407405</v>
      </c>
      <c r="U1825">
        <f>YEAR(Campaigns[[#This Row],[Date Created Conversion]])</f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8331</v>
      </c>
      <c r="R1826" t="s">
        <v>8333</v>
      </c>
      <c r="S1826" s="16">
        <f t="shared" si="114"/>
        <v>41626.916284722225</v>
      </c>
      <c r="T1826" s="16">
        <f t="shared" si="115"/>
        <v>41647.088888888888</v>
      </c>
      <c r="U1826">
        <f>YEAR(Campaigns[[#This Row],[Date Created Conversion]])</f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8331</v>
      </c>
      <c r="R1827" t="s">
        <v>8333</v>
      </c>
      <c r="S1827" s="16">
        <f t="shared" si="114"/>
        <v>41443.83452546296</v>
      </c>
      <c r="T1827" s="16">
        <f t="shared" si="115"/>
        <v>41466.83452546296</v>
      </c>
      <c r="U1827">
        <f>YEAR(Campaigns[[#This Row],[Date Created Conversion]])</f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8331</v>
      </c>
      <c r="R1828" t="s">
        <v>8333</v>
      </c>
      <c r="S1828" s="16">
        <f t="shared" si="114"/>
        <v>41657.923807870371</v>
      </c>
      <c r="T1828" s="16">
        <f t="shared" si="115"/>
        <v>41687.923807870371</v>
      </c>
      <c r="U1828">
        <f>YEAR(Campaigns[[#This Row],[Date Created Conversion]])</f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8331</v>
      </c>
      <c r="R1829" t="s">
        <v>8333</v>
      </c>
      <c r="S1829" s="16">
        <f t="shared" si="114"/>
        <v>40555.325937499998</v>
      </c>
      <c r="T1829" s="16">
        <f t="shared" si="115"/>
        <v>40605.325937499998</v>
      </c>
      <c r="U1829">
        <f>YEAR(Campaigns[[#This Row],[Date Created Conversion]])</f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8331</v>
      </c>
      <c r="R1830" t="s">
        <v>8333</v>
      </c>
      <c r="S1830" s="16">
        <f t="shared" si="114"/>
        <v>41736.899652777778</v>
      </c>
      <c r="T1830" s="16">
        <f t="shared" si="115"/>
        <v>41768.916666666664</v>
      </c>
      <c r="U1830">
        <f>YEAR(Campaigns[[#This Row],[Date Created Conversion]])</f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8331</v>
      </c>
      <c r="R1831" t="s">
        <v>8333</v>
      </c>
      <c r="S1831" s="16">
        <f t="shared" si="114"/>
        <v>40516.087627314817</v>
      </c>
      <c r="T1831" s="16">
        <f t="shared" si="115"/>
        <v>40564.916666666664</v>
      </c>
      <c r="U1831">
        <f>YEAR(Campaigns[[#This Row],[Date Created Conversion]])</f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8331</v>
      </c>
      <c r="R1832" t="s">
        <v>8333</v>
      </c>
      <c r="S1832" s="16">
        <f t="shared" si="114"/>
        <v>41664.684108796297</v>
      </c>
      <c r="T1832" s="16">
        <f t="shared" si="115"/>
        <v>41694.684108796297</v>
      </c>
      <c r="U1832">
        <f>YEAR(Campaigns[[#This Row],[Date Created Conversion]])</f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8331</v>
      </c>
      <c r="R1833" t="s">
        <v>8333</v>
      </c>
      <c r="S1833" s="16">
        <f t="shared" si="114"/>
        <v>41026.996099537035</v>
      </c>
      <c r="T1833" s="16">
        <f t="shared" si="115"/>
        <v>41041.996099537035</v>
      </c>
      <c r="U1833">
        <f>YEAR(Campaigns[[#This Row],[Date Created Conversion]])</f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8331</v>
      </c>
      <c r="R1834" t="s">
        <v>8333</v>
      </c>
      <c r="S1834" s="16">
        <f t="shared" si="114"/>
        <v>40576.539664351854</v>
      </c>
      <c r="T1834" s="16">
        <f t="shared" si="115"/>
        <v>40606.539664351854</v>
      </c>
      <c r="U1834">
        <f>YEAR(Campaigns[[#This Row],[Date Created Conversion]])</f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8331</v>
      </c>
      <c r="R1835" t="s">
        <v>8333</v>
      </c>
      <c r="S1835" s="16">
        <f t="shared" si="114"/>
        <v>41303.044016203705</v>
      </c>
      <c r="T1835" s="16">
        <f t="shared" si="115"/>
        <v>41335.332638888889</v>
      </c>
      <c r="U1835">
        <f>YEAR(Campaigns[[#This Row],[Date Created Conversion]])</f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8331</v>
      </c>
      <c r="R1836" t="s">
        <v>8333</v>
      </c>
      <c r="S1836" s="16">
        <f t="shared" si="114"/>
        <v>41988.964062500003</v>
      </c>
      <c r="T1836" s="16">
        <f t="shared" si="115"/>
        <v>42028.964062500003</v>
      </c>
      <c r="U1836">
        <f>YEAR(Campaigns[[#This Row],[Date Created Conversion]])</f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8331</v>
      </c>
      <c r="R1837" t="s">
        <v>8333</v>
      </c>
      <c r="S1837" s="16">
        <f t="shared" si="114"/>
        <v>42430.702210648145</v>
      </c>
      <c r="T1837" s="16">
        <f t="shared" si="115"/>
        <v>42460.660543981481</v>
      </c>
      <c r="U1837">
        <f>YEAR(Campaigns[[#This Row],[Date Created Conversion]])</f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8331</v>
      </c>
      <c r="R1838" t="s">
        <v>8333</v>
      </c>
      <c r="S1838" s="16">
        <f t="shared" si="114"/>
        <v>41305.809363425928</v>
      </c>
      <c r="T1838" s="16">
        <f t="shared" si="115"/>
        <v>41322.809363425928</v>
      </c>
      <c r="U1838">
        <f>YEAR(Campaigns[[#This Row],[Date Created Conversion]])</f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8331</v>
      </c>
      <c r="R1839" t="s">
        <v>8333</v>
      </c>
      <c r="S1839" s="16">
        <f t="shared" si="114"/>
        <v>40926.047858796301</v>
      </c>
      <c r="T1839" s="16">
        <f t="shared" si="115"/>
        <v>40986.006192129629</v>
      </c>
      <c r="U1839">
        <f>YEAR(Campaigns[[#This Row],[Date Created Conversion]])</f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8331</v>
      </c>
      <c r="R1840" t="s">
        <v>8333</v>
      </c>
      <c r="S1840" s="16">
        <f t="shared" si="114"/>
        <v>40788.786539351851</v>
      </c>
      <c r="T1840" s="16">
        <f t="shared" si="115"/>
        <v>40817.125</v>
      </c>
      <c r="U1840">
        <f>YEAR(Campaigns[[#This Row],[Date Created Conversion]])</f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8331</v>
      </c>
      <c r="R1841" t="s">
        <v>8333</v>
      </c>
      <c r="S1841" s="16">
        <f t="shared" si="114"/>
        <v>42614.722013888888</v>
      </c>
      <c r="T1841" s="16">
        <f t="shared" si="115"/>
        <v>42644.722013888888</v>
      </c>
      <c r="U1841">
        <f>YEAR(Campaigns[[#This Row],[Date Created Conversion]])</f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8331</v>
      </c>
      <c r="R1842" t="s">
        <v>8333</v>
      </c>
      <c r="S1842" s="16">
        <f t="shared" si="114"/>
        <v>41382.096180555556</v>
      </c>
      <c r="T1842" s="16">
        <f t="shared" si="115"/>
        <v>41401.207638888889</v>
      </c>
      <c r="U1842">
        <f>YEAR(Campaigns[[#This Row],[Date Created Conversion]])</f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8331</v>
      </c>
      <c r="R1843" t="s">
        <v>8333</v>
      </c>
      <c r="S1843" s="16">
        <f t="shared" si="114"/>
        <v>41745.84542824074</v>
      </c>
      <c r="T1843" s="16">
        <f t="shared" si="115"/>
        <v>41779.207638888889</v>
      </c>
      <c r="U1843">
        <f>YEAR(Campaigns[[#This Row],[Date Created Conversion]])</f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8331</v>
      </c>
      <c r="R1844" t="s">
        <v>8333</v>
      </c>
      <c r="S1844" s="16">
        <f t="shared" si="114"/>
        <v>42031.631724537037</v>
      </c>
      <c r="T1844" s="16">
        <f t="shared" si="115"/>
        <v>42065.249305555553</v>
      </c>
      <c r="U1844">
        <f>YEAR(Campaigns[[#This Row],[Date Created Conversion]])</f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8331</v>
      </c>
      <c r="R1845" t="s">
        <v>8333</v>
      </c>
      <c r="S1845" s="16">
        <f t="shared" si="114"/>
        <v>40564.994837962964</v>
      </c>
      <c r="T1845" s="16">
        <f t="shared" si="115"/>
        <v>40594.994837962964</v>
      </c>
      <c r="U1845">
        <f>YEAR(Campaigns[[#This Row],[Date Created Conversion]])</f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8331</v>
      </c>
      <c r="R1846" t="s">
        <v>8333</v>
      </c>
      <c r="S1846" s="16">
        <f t="shared" si="114"/>
        <v>40666.973541666666</v>
      </c>
      <c r="T1846" s="16">
        <f t="shared" si="115"/>
        <v>40705.125</v>
      </c>
      <c r="U1846">
        <f>YEAR(Campaigns[[#This Row],[Date Created Conversion]])</f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8331</v>
      </c>
      <c r="R1847" t="s">
        <v>8333</v>
      </c>
      <c r="S1847" s="16">
        <f t="shared" si="114"/>
        <v>42523.333310185189</v>
      </c>
      <c r="T1847" s="16">
        <f t="shared" si="115"/>
        <v>42538.204861111109</v>
      </c>
      <c r="U1847">
        <f>YEAR(Campaigns[[#This Row],[Date Created Conversion]])</f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8331</v>
      </c>
      <c r="R1848" t="s">
        <v>8333</v>
      </c>
      <c r="S1848" s="16">
        <f t="shared" si="114"/>
        <v>41228.650196759263</v>
      </c>
      <c r="T1848" s="16">
        <f t="shared" si="115"/>
        <v>41258.650196759263</v>
      </c>
      <c r="U1848">
        <f>YEAR(Campaigns[[#This Row],[Date Created Conversion]])</f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8331</v>
      </c>
      <c r="R1849" t="s">
        <v>8333</v>
      </c>
      <c r="S1849" s="16">
        <f t="shared" si="114"/>
        <v>42094.236481481479</v>
      </c>
      <c r="T1849" s="16">
        <f t="shared" si="115"/>
        <v>42115.236481481479</v>
      </c>
      <c r="U1849">
        <f>YEAR(Campaigns[[#This Row],[Date Created Conversion]])</f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8331</v>
      </c>
      <c r="R1850" t="s">
        <v>8333</v>
      </c>
      <c r="S1850" s="16">
        <f t="shared" si="114"/>
        <v>40691.788055555553</v>
      </c>
      <c r="T1850" s="16">
        <f t="shared" si="115"/>
        <v>40755.290972222225</v>
      </c>
      <c r="U1850">
        <f>YEAR(Campaigns[[#This Row],[Date Created Conversion]])</f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8331</v>
      </c>
      <c r="R1851" t="s">
        <v>8333</v>
      </c>
      <c r="S1851" s="16">
        <f t="shared" si="114"/>
        <v>41169.845590277779</v>
      </c>
      <c r="T1851" s="16">
        <f t="shared" si="115"/>
        <v>41199.845590277779</v>
      </c>
      <c r="U1851">
        <f>YEAR(Campaigns[[#This Row],[Date Created Conversion]])</f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8331</v>
      </c>
      <c r="R1852" t="s">
        <v>8333</v>
      </c>
      <c r="S1852" s="16">
        <f t="shared" si="114"/>
        <v>41800.959490740745</v>
      </c>
      <c r="T1852" s="16">
        <f t="shared" si="115"/>
        <v>41830.959490740745</v>
      </c>
      <c r="U1852">
        <f>YEAR(Campaigns[[#This Row],[Date Created Conversion]])</f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8331</v>
      </c>
      <c r="R1853" t="s">
        <v>8333</v>
      </c>
      <c r="S1853" s="16">
        <f t="shared" si="114"/>
        <v>41827.906689814816</v>
      </c>
      <c r="T1853" s="16">
        <f t="shared" si="115"/>
        <v>41848.041666666664</v>
      </c>
      <c r="U1853">
        <f>YEAR(Campaigns[[#This Row],[Date Created Conversion]])</f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8331</v>
      </c>
      <c r="R1854" t="s">
        <v>8333</v>
      </c>
      <c r="S1854" s="16">
        <f t="shared" si="114"/>
        <v>42081.77143518519</v>
      </c>
      <c r="T1854" s="16">
        <f t="shared" si="115"/>
        <v>42119</v>
      </c>
      <c r="U1854">
        <f>YEAR(Campaigns[[#This Row],[Date Created Conversion]])</f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8331</v>
      </c>
      <c r="R1855" t="s">
        <v>8333</v>
      </c>
      <c r="S1855" s="16">
        <f t="shared" si="114"/>
        <v>41177.060381944444</v>
      </c>
      <c r="T1855" s="16">
        <f t="shared" si="115"/>
        <v>41227.102048611108</v>
      </c>
      <c r="U1855">
        <f>YEAR(Campaigns[[#This Row],[Date Created Conversion]])</f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8331</v>
      </c>
      <c r="R1856" t="s">
        <v>8333</v>
      </c>
      <c r="S1856" s="16">
        <f t="shared" si="114"/>
        <v>41388.021261574075</v>
      </c>
      <c r="T1856" s="16">
        <f t="shared" si="115"/>
        <v>41418.021261574075</v>
      </c>
      <c r="U1856">
        <f>YEAR(Campaigns[[#This Row],[Date Created Conversion]])</f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8331</v>
      </c>
      <c r="R1857" t="s">
        <v>8333</v>
      </c>
      <c r="S1857" s="16">
        <f t="shared" si="114"/>
        <v>41600.538657407407</v>
      </c>
      <c r="T1857" s="16">
        <f t="shared" si="115"/>
        <v>41645.538657407407</v>
      </c>
      <c r="U1857">
        <f>YEAR(Campaigns[[#This Row],[Date Created Conversion]])</f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 2),0)</f>
        <v>53.29</v>
      </c>
      <c r="Q1858" s="10" t="s">
        <v>8331</v>
      </c>
      <c r="R1858" t="s">
        <v>8333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  <c r="U1858">
        <f>YEAR(Campaigns[[#This Row],[Date Created Conversion]])</f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8331</v>
      </c>
      <c r="R1859" t="s">
        <v>8333</v>
      </c>
      <c r="S1859" s="16">
        <f t="shared" si="118"/>
        <v>41864.76866898148</v>
      </c>
      <c r="T1859" s="16">
        <f t="shared" si="119"/>
        <v>41894.76866898148</v>
      </c>
      <c r="U1859">
        <f>YEAR(Campaigns[[#This Row],[Date Created Conversion]])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8331</v>
      </c>
      <c r="R1860" t="s">
        <v>8333</v>
      </c>
      <c r="S1860" s="16">
        <f t="shared" si="118"/>
        <v>40833.200474537036</v>
      </c>
      <c r="T1860" s="16">
        <f t="shared" si="119"/>
        <v>40893.242141203707</v>
      </c>
      <c r="U1860">
        <f>YEAR(Campaigns[[#This Row],[Date Created Conversion]])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8331</v>
      </c>
      <c r="R1861" t="s">
        <v>8333</v>
      </c>
      <c r="S1861" s="16">
        <f t="shared" si="118"/>
        <v>40778.770011574074</v>
      </c>
      <c r="T1861" s="16">
        <f t="shared" si="119"/>
        <v>40808.770011574074</v>
      </c>
      <c r="U1861">
        <f>YEAR(Campaigns[[#This Row],[Date Created Conversion]])</f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8331</v>
      </c>
      <c r="R1862" t="s">
        <v>8333</v>
      </c>
      <c r="S1862" s="16">
        <f t="shared" si="118"/>
        <v>41655.709305555552</v>
      </c>
      <c r="T1862" s="16">
        <f t="shared" si="119"/>
        <v>41676.709305555552</v>
      </c>
      <c r="U1862">
        <f>YEAR(Campaigns[[#This Row],[Date Created Conversion]])</f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8343</v>
      </c>
      <c r="R1863" t="s">
        <v>8346</v>
      </c>
      <c r="S1863" s="16">
        <f t="shared" si="118"/>
        <v>42000.300243055557</v>
      </c>
      <c r="T1863" s="16">
        <f t="shared" si="119"/>
        <v>42030.300243055557</v>
      </c>
      <c r="U1863">
        <f>YEAR(Campaigns[[#This Row],[Date Created Conversion]])</f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8343</v>
      </c>
      <c r="R1864" t="s">
        <v>8346</v>
      </c>
      <c r="S1864" s="16">
        <f t="shared" si="118"/>
        <v>42755.492754629624</v>
      </c>
      <c r="T1864" s="16">
        <f t="shared" si="119"/>
        <v>42802.3125</v>
      </c>
      <c r="U1864">
        <f>YEAR(Campaigns[[#This Row],[Date Created Conversion]])</f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8343</v>
      </c>
      <c r="R1865" t="s">
        <v>8346</v>
      </c>
      <c r="S1865" s="16">
        <f t="shared" si="118"/>
        <v>41772.797280092593</v>
      </c>
      <c r="T1865" s="16">
        <f t="shared" si="119"/>
        <v>41802.797280092593</v>
      </c>
      <c r="U1865">
        <f>YEAR(Campaigns[[#This Row],[Date Created Conversion]])</f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8343</v>
      </c>
      <c r="R1866" t="s">
        <v>8346</v>
      </c>
      <c r="S1866" s="16">
        <f t="shared" si="118"/>
        <v>41733.716435185182</v>
      </c>
      <c r="T1866" s="16">
        <f t="shared" si="119"/>
        <v>41763.716435185182</v>
      </c>
      <c r="U1866">
        <f>YEAR(Campaigns[[#This Row],[Date Created Conversion]])</f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8343</v>
      </c>
      <c r="R1867" t="s">
        <v>8346</v>
      </c>
      <c r="S1867" s="16">
        <f t="shared" si="118"/>
        <v>42645.367442129631</v>
      </c>
      <c r="T1867" s="16">
        <f t="shared" si="119"/>
        <v>42680.409108796302</v>
      </c>
      <c r="U1867">
        <f>YEAR(Campaigns[[#This Row],[Date Created Conversion]])</f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8343</v>
      </c>
      <c r="R1868" t="s">
        <v>8346</v>
      </c>
      <c r="S1868" s="16">
        <f t="shared" si="118"/>
        <v>42742.246493055558</v>
      </c>
      <c r="T1868" s="16">
        <f t="shared" si="119"/>
        <v>42795.166666666672</v>
      </c>
      <c r="U1868">
        <f>YEAR(Campaigns[[#This Row],[Date Created Conversion]])</f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8343</v>
      </c>
      <c r="R1869" t="s">
        <v>8346</v>
      </c>
      <c r="S1869" s="16">
        <f t="shared" si="118"/>
        <v>42649.924907407403</v>
      </c>
      <c r="T1869" s="16">
        <f t="shared" si="119"/>
        <v>42679.924907407403</v>
      </c>
      <c r="U1869">
        <f>YEAR(Campaigns[[#This Row],[Date Created Conversion]])</f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8343</v>
      </c>
      <c r="R1870" t="s">
        <v>8346</v>
      </c>
      <c r="S1870" s="16">
        <f t="shared" si="118"/>
        <v>42328.779224537036</v>
      </c>
      <c r="T1870" s="16">
        <f t="shared" si="119"/>
        <v>42353.332638888889</v>
      </c>
      <c r="U1870">
        <f>YEAR(Campaigns[[#This Row],[Date Created Conversion]])</f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8343</v>
      </c>
      <c r="R1871" t="s">
        <v>8346</v>
      </c>
      <c r="S1871" s="16">
        <f t="shared" si="118"/>
        <v>42709.002881944441</v>
      </c>
      <c r="T1871" s="16">
        <f t="shared" si="119"/>
        <v>42739.002881944441</v>
      </c>
      <c r="U1871">
        <f>YEAR(Campaigns[[#This Row],[Date Created Conversion]])</f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8343</v>
      </c>
      <c r="R1872" t="s">
        <v>8346</v>
      </c>
      <c r="S1872" s="16">
        <f t="shared" si="118"/>
        <v>42371.355729166666</v>
      </c>
      <c r="T1872" s="16">
        <f t="shared" si="119"/>
        <v>42400.178472222222</v>
      </c>
      <c r="U1872">
        <f>YEAR(Campaigns[[#This Row],[Date Created Conversion]])</f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8343</v>
      </c>
      <c r="R1873" t="s">
        <v>8346</v>
      </c>
      <c r="S1873" s="16">
        <f t="shared" si="118"/>
        <v>41923.783576388887</v>
      </c>
      <c r="T1873" s="16">
        <f t="shared" si="119"/>
        <v>41963.825243055559</v>
      </c>
      <c r="U1873">
        <f>YEAR(Campaigns[[#This Row],[Date Created Conversion]])</f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8343</v>
      </c>
      <c r="R1874" t="s">
        <v>8346</v>
      </c>
      <c r="S1874" s="16">
        <f t="shared" si="118"/>
        <v>42155.129652777774</v>
      </c>
      <c r="T1874" s="16">
        <f t="shared" si="119"/>
        <v>42185.129652777774</v>
      </c>
      <c r="U1874">
        <f>YEAR(Campaigns[[#This Row],[Date Created Conversion]])</f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8343</v>
      </c>
      <c r="R1875" t="s">
        <v>8346</v>
      </c>
      <c r="S1875" s="16">
        <f t="shared" si="118"/>
        <v>42164.615856481483</v>
      </c>
      <c r="T1875" s="16">
        <f t="shared" si="119"/>
        <v>42193.697916666672</v>
      </c>
      <c r="U1875">
        <f>YEAR(Campaigns[[#This Row],[Date Created Conversion]])</f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8343</v>
      </c>
      <c r="R1876" t="s">
        <v>8346</v>
      </c>
      <c r="S1876" s="16">
        <f t="shared" si="118"/>
        <v>42529.969131944439</v>
      </c>
      <c r="T1876" s="16">
        <f t="shared" si="119"/>
        <v>42549.969131944439</v>
      </c>
      <c r="U1876">
        <f>YEAR(Campaigns[[#This Row],[Date Created Conversion]])</f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8343</v>
      </c>
      <c r="R1877" t="s">
        <v>8346</v>
      </c>
      <c r="S1877" s="16">
        <f t="shared" si="118"/>
        <v>42528.899398148147</v>
      </c>
      <c r="T1877" s="16">
        <f t="shared" si="119"/>
        <v>42588.899398148147</v>
      </c>
      <c r="U1877">
        <f>YEAR(Campaigns[[#This Row],[Date Created Conversion]])</f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8343</v>
      </c>
      <c r="R1878" t="s">
        <v>8346</v>
      </c>
      <c r="S1878" s="16">
        <f t="shared" si="118"/>
        <v>41776.284780092588</v>
      </c>
      <c r="T1878" s="16">
        <f t="shared" si="119"/>
        <v>41806.284780092588</v>
      </c>
      <c r="U1878">
        <f>YEAR(Campaigns[[#This Row],[Date Created Conversion]])</f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8343</v>
      </c>
      <c r="R1879" t="s">
        <v>8346</v>
      </c>
      <c r="S1879" s="16">
        <f t="shared" si="118"/>
        <v>42035.029224537036</v>
      </c>
      <c r="T1879" s="16">
        <f t="shared" si="119"/>
        <v>42064.029224537036</v>
      </c>
      <c r="U1879">
        <f>YEAR(Campaigns[[#This Row],[Date Created Conversion]])</f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8343</v>
      </c>
      <c r="R1880" t="s">
        <v>8346</v>
      </c>
      <c r="S1880" s="16">
        <f t="shared" si="118"/>
        <v>41773.008738425924</v>
      </c>
      <c r="T1880" s="16">
        <f t="shared" si="119"/>
        <v>41803.008738425924</v>
      </c>
      <c r="U1880">
        <f>YEAR(Campaigns[[#This Row],[Date Created Conversion]])</f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8343</v>
      </c>
      <c r="R1881" t="s">
        <v>8346</v>
      </c>
      <c r="S1881" s="16">
        <f t="shared" si="118"/>
        <v>42413.649641203709</v>
      </c>
      <c r="T1881" s="16">
        <f t="shared" si="119"/>
        <v>42443.607974537037</v>
      </c>
      <c r="U1881">
        <f>YEAR(Campaigns[[#This Row],[Date Created Conversion]])</f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8343</v>
      </c>
      <c r="R1882" t="s">
        <v>8346</v>
      </c>
      <c r="S1882" s="16">
        <f t="shared" si="118"/>
        <v>42430.566898148143</v>
      </c>
      <c r="T1882" s="16">
        <f t="shared" si="119"/>
        <v>42459.525231481486</v>
      </c>
      <c r="U1882">
        <f>YEAR(Campaigns[[#This Row],[Date Created Conversion]])</f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8331</v>
      </c>
      <c r="R1883" t="s">
        <v>8337</v>
      </c>
      <c r="S1883" s="16">
        <f t="shared" si="118"/>
        <v>42043.152650462958</v>
      </c>
      <c r="T1883" s="16">
        <f t="shared" si="119"/>
        <v>42073.110983796301</v>
      </c>
      <c r="U1883">
        <f>YEAR(Campaigns[[#This Row],[Date Created Conversion]])</f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8331</v>
      </c>
      <c r="R1884" t="s">
        <v>8337</v>
      </c>
      <c r="S1884" s="16">
        <f t="shared" si="118"/>
        <v>41067.949212962965</v>
      </c>
      <c r="T1884" s="16">
        <f t="shared" si="119"/>
        <v>41100.991666666669</v>
      </c>
      <c r="U1884">
        <f>YEAR(Campaigns[[#This Row],[Date Created Conversion]])</f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8331</v>
      </c>
      <c r="R1885" t="s">
        <v>8337</v>
      </c>
      <c r="S1885" s="16">
        <f t="shared" si="118"/>
        <v>40977.948009259257</v>
      </c>
      <c r="T1885" s="16">
        <f t="shared" si="119"/>
        <v>41007.906342592592</v>
      </c>
      <c r="U1885">
        <f>YEAR(Campaigns[[#This Row],[Date Created Conversion]])</f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8331</v>
      </c>
      <c r="R1886" t="s">
        <v>8337</v>
      </c>
      <c r="S1886" s="16">
        <f t="shared" si="118"/>
        <v>41205.198321759257</v>
      </c>
      <c r="T1886" s="16">
        <f t="shared" si="119"/>
        <v>41240.5</v>
      </c>
      <c r="U1886">
        <f>YEAR(Campaigns[[#This Row],[Date Created Conversion]])</f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8331</v>
      </c>
      <c r="R1887" t="s">
        <v>8337</v>
      </c>
      <c r="S1887" s="16">
        <f t="shared" si="118"/>
        <v>41099.093865740739</v>
      </c>
      <c r="T1887" s="16">
        <f t="shared" si="119"/>
        <v>41131.916666666664</v>
      </c>
      <c r="U1887">
        <f>YEAR(Campaigns[[#This Row],[Date Created Conversion]])</f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8331</v>
      </c>
      <c r="R1888" t="s">
        <v>8337</v>
      </c>
      <c r="S1888" s="16">
        <f t="shared" si="118"/>
        <v>41925.906689814816</v>
      </c>
      <c r="T1888" s="16">
        <f t="shared" si="119"/>
        <v>41955.94835648148</v>
      </c>
      <c r="U1888">
        <f>YEAR(Campaigns[[#This Row],[Date Created Conversion]])</f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8331</v>
      </c>
      <c r="R1889" t="s">
        <v>8337</v>
      </c>
      <c r="S1889" s="16">
        <f t="shared" si="118"/>
        <v>42323.800138888888</v>
      </c>
      <c r="T1889" s="16">
        <f t="shared" si="119"/>
        <v>42341.895833333328</v>
      </c>
      <c r="U1889">
        <f>YEAR(Campaigns[[#This Row],[Date Created Conversion]])</f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8331</v>
      </c>
      <c r="R1890" t="s">
        <v>8337</v>
      </c>
      <c r="S1890" s="16">
        <f t="shared" si="118"/>
        <v>40299.239953703705</v>
      </c>
      <c r="T1890" s="16">
        <f t="shared" si="119"/>
        <v>40330.207638888889</v>
      </c>
      <c r="U1890">
        <f>YEAR(Campaigns[[#This Row],[Date Created Conversion]])</f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8331</v>
      </c>
      <c r="R1891" t="s">
        <v>8337</v>
      </c>
      <c r="S1891" s="16">
        <f t="shared" si="118"/>
        <v>41299.793356481481</v>
      </c>
      <c r="T1891" s="16">
        <f t="shared" si="119"/>
        <v>41344.751689814817</v>
      </c>
      <c r="U1891">
        <f>YEAR(Campaigns[[#This Row],[Date Created Conversion]])</f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8331</v>
      </c>
      <c r="R1892" t="s">
        <v>8337</v>
      </c>
      <c r="S1892" s="16">
        <f t="shared" si="118"/>
        <v>41228.786203703705</v>
      </c>
      <c r="T1892" s="16">
        <f t="shared" si="119"/>
        <v>41258.786203703705</v>
      </c>
      <c r="U1892">
        <f>YEAR(Campaigns[[#This Row],[Date Created Conversion]])</f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8331</v>
      </c>
      <c r="R1893" t="s">
        <v>8337</v>
      </c>
      <c r="S1893" s="16">
        <f t="shared" si="118"/>
        <v>40335.798078703701</v>
      </c>
      <c r="T1893" s="16">
        <f t="shared" si="119"/>
        <v>40381.25</v>
      </c>
      <c r="U1893">
        <f>YEAR(Campaigns[[#This Row],[Date Created Conversion]])</f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8331</v>
      </c>
      <c r="R1894" t="s">
        <v>8337</v>
      </c>
      <c r="S1894" s="16">
        <f t="shared" si="118"/>
        <v>40671.637511574074</v>
      </c>
      <c r="T1894" s="16">
        <f t="shared" si="119"/>
        <v>40701.637511574074</v>
      </c>
      <c r="U1894">
        <f>YEAR(Campaigns[[#This Row],[Date Created Conversion]])</f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8331</v>
      </c>
      <c r="R1895" t="s">
        <v>8337</v>
      </c>
      <c r="S1895" s="16">
        <f t="shared" si="118"/>
        <v>40632.94195601852</v>
      </c>
      <c r="T1895" s="16">
        <f t="shared" si="119"/>
        <v>40649.165972222225</v>
      </c>
      <c r="U1895">
        <f>YEAR(Campaigns[[#This Row],[Date Created Conversion]])</f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8331</v>
      </c>
      <c r="R1896" t="s">
        <v>8337</v>
      </c>
      <c r="S1896" s="16">
        <f t="shared" si="118"/>
        <v>40920.904895833337</v>
      </c>
      <c r="T1896" s="16">
        <f t="shared" si="119"/>
        <v>40951.904895833337</v>
      </c>
      <c r="U1896">
        <f>YEAR(Campaigns[[#This Row],[Date Created Conversion]])</f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8331</v>
      </c>
      <c r="R1897" t="s">
        <v>8337</v>
      </c>
      <c r="S1897" s="16">
        <f t="shared" si="118"/>
        <v>42267.746782407412</v>
      </c>
      <c r="T1897" s="16">
        <f t="shared" si="119"/>
        <v>42297.746782407412</v>
      </c>
      <c r="U1897">
        <f>YEAR(Campaigns[[#This Row],[Date Created Conversion]])</f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8331</v>
      </c>
      <c r="R1898" t="s">
        <v>8337</v>
      </c>
      <c r="S1898" s="16">
        <f t="shared" si="118"/>
        <v>40981.710243055553</v>
      </c>
      <c r="T1898" s="16">
        <f t="shared" si="119"/>
        <v>41011.710243055553</v>
      </c>
      <c r="U1898">
        <f>YEAR(Campaigns[[#This Row],[Date Created Conversion]])</f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8331</v>
      </c>
      <c r="R1899" t="s">
        <v>8337</v>
      </c>
      <c r="S1899" s="16">
        <f t="shared" si="118"/>
        <v>41680.583402777782</v>
      </c>
      <c r="T1899" s="16">
        <f t="shared" si="119"/>
        <v>41702.875</v>
      </c>
      <c r="U1899">
        <f>YEAR(Campaigns[[#This Row],[Date Created Conversion]])</f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8331</v>
      </c>
      <c r="R1900" t="s">
        <v>8337</v>
      </c>
      <c r="S1900" s="16">
        <f t="shared" si="118"/>
        <v>42366.192974537036</v>
      </c>
      <c r="T1900" s="16">
        <f t="shared" si="119"/>
        <v>42401.75</v>
      </c>
      <c r="U1900">
        <f>YEAR(Campaigns[[#This Row],[Date Created Conversion]])</f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8331</v>
      </c>
      <c r="R1901" t="s">
        <v>8337</v>
      </c>
      <c r="S1901" s="16">
        <f t="shared" si="118"/>
        <v>42058.941736111112</v>
      </c>
      <c r="T1901" s="16">
        <f t="shared" si="119"/>
        <v>42088.90006944444</v>
      </c>
      <c r="U1901">
        <f>YEAR(Campaigns[[#This Row],[Date Created Conversion]])</f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8331</v>
      </c>
      <c r="R1902" t="s">
        <v>8337</v>
      </c>
      <c r="S1902" s="16">
        <f t="shared" si="118"/>
        <v>41160.871886574074</v>
      </c>
      <c r="T1902" s="16">
        <f t="shared" si="119"/>
        <v>41188.415972222225</v>
      </c>
      <c r="U1902">
        <f>YEAR(Campaigns[[#This Row],[Date Created Conversion]])</f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8312</v>
      </c>
      <c r="R1903" t="s">
        <v>8318</v>
      </c>
      <c r="S1903" s="16">
        <f t="shared" si="118"/>
        <v>42116.54315972222</v>
      </c>
      <c r="T1903" s="16">
        <f t="shared" si="119"/>
        <v>42146.541666666672</v>
      </c>
      <c r="U1903">
        <f>YEAR(Campaigns[[#This Row],[Date Created Conversion]])</f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8312</v>
      </c>
      <c r="R1904" t="s">
        <v>8318</v>
      </c>
      <c r="S1904" s="16">
        <f t="shared" si="118"/>
        <v>42037.789895833332</v>
      </c>
      <c r="T1904" s="16">
        <f t="shared" si="119"/>
        <v>42067.789895833332</v>
      </c>
      <c r="U1904">
        <f>YEAR(Campaigns[[#This Row],[Date Created Conversion]])</f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8312</v>
      </c>
      <c r="R1905" t="s">
        <v>8318</v>
      </c>
      <c r="S1905" s="16">
        <f t="shared" si="118"/>
        <v>42702.770729166667</v>
      </c>
      <c r="T1905" s="16">
        <f t="shared" si="119"/>
        <v>42762.770729166667</v>
      </c>
      <c r="U1905">
        <f>YEAR(Campaigns[[#This Row],[Date Created Conversion]])</f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8312</v>
      </c>
      <c r="R1906" t="s">
        <v>8318</v>
      </c>
      <c r="S1906" s="16">
        <f t="shared" si="118"/>
        <v>42326.685428240744</v>
      </c>
      <c r="T1906" s="16">
        <f t="shared" si="119"/>
        <v>42371.685428240744</v>
      </c>
      <c r="U1906">
        <f>YEAR(Campaigns[[#This Row],[Date Created Conversion]])</f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8312</v>
      </c>
      <c r="R1907" t="s">
        <v>8318</v>
      </c>
      <c r="S1907" s="16">
        <f t="shared" si="118"/>
        <v>41859.925856481481</v>
      </c>
      <c r="T1907" s="16">
        <f t="shared" si="119"/>
        <v>41889.925856481481</v>
      </c>
      <c r="U1907">
        <f>YEAR(Campaigns[[#This Row],[Date Created Conversion]])</f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8312</v>
      </c>
      <c r="R1908" t="s">
        <v>8318</v>
      </c>
      <c r="S1908" s="16">
        <f t="shared" si="118"/>
        <v>42514.671099537038</v>
      </c>
      <c r="T1908" s="16">
        <f t="shared" si="119"/>
        <v>42544.671099537038</v>
      </c>
      <c r="U1908">
        <f>YEAR(Campaigns[[#This Row],[Date Created Conversion]])</f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8312</v>
      </c>
      <c r="R1909" t="s">
        <v>8318</v>
      </c>
      <c r="S1909" s="16">
        <f t="shared" si="118"/>
        <v>41767.587094907409</v>
      </c>
      <c r="T1909" s="16">
        <f t="shared" si="119"/>
        <v>41782.587094907409</v>
      </c>
      <c r="U1909">
        <f>YEAR(Campaigns[[#This Row],[Date Created Conversion]])</f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8312</v>
      </c>
      <c r="R1910" t="s">
        <v>8318</v>
      </c>
      <c r="S1910" s="16">
        <f t="shared" si="118"/>
        <v>42703.917824074073</v>
      </c>
      <c r="T1910" s="16">
        <f t="shared" si="119"/>
        <v>42733.917824074073</v>
      </c>
      <c r="U1910">
        <f>YEAR(Campaigns[[#This Row],[Date Created Conversion]])</f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8312</v>
      </c>
      <c r="R1911" t="s">
        <v>8318</v>
      </c>
      <c r="S1911" s="16">
        <f t="shared" si="118"/>
        <v>41905.429155092592</v>
      </c>
      <c r="T1911" s="16">
        <f t="shared" si="119"/>
        <v>41935.429155092592</v>
      </c>
      <c r="U1911">
        <f>YEAR(Campaigns[[#This Row],[Date Created Conversion]])</f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8312</v>
      </c>
      <c r="R1912" t="s">
        <v>8318</v>
      </c>
      <c r="S1912" s="16">
        <f t="shared" si="118"/>
        <v>42264.963159722218</v>
      </c>
      <c r="T1912" s="16">
        <f t="shared" si="119"/>
        <v>42308.947916666672</v>
      </c>
      <c r="U1912">
        <f>YEAR(Campaigns[[#This Row],[Date Created Conversion]])</f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8312</v>
      </c>
      <c r="R1913" t="s">
        <v>8318</v>
      </c>
      <c r="S1913" s="16">
        <f t="shared" si="118"/>
        <v>41830.033958333333</v>
      </c>
      <c r="T1913" s="16">
        <f t="shared" si="119"/>
        <v>41860.033958333333</v>
      </c>
      <c r="U1913">
        <f>YEAR(Campaigns[[#This Row],[Date Created Conversion]])</f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8312</v>
      </c>
      <c r="R1914" t="s">
        <v>8318</v>
      </c>
      <c r="S1914" s="16">
        <f t="shared" si="118"/>
        <v>42129.226388888885</v>
      </c>
      <c r="T1914" s="16">
        <f t="shared" si="119"/>
        <v>42159.226388888885</v>
      </c>
      <c r="U1914">
        <f>YEAR(Campaigns[[#This Row],[Date Created Conversion]])</f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8312</v>
      </c>
      <c r="R1915" t="s">
        <v>8318</v>
      </c>
      <c r="S1915" s="16">
        <f t="shared" si="118"/>
        <v>41890.511319444442</v>
      </c>
      <c r="T1915" s="16">
        <f t="shared" si="119"/>
        <v>41920.511319444442</v>
      </c>
      <c r="U1915">
        <f>YEAR(Campaigns[[#This Row],[Date Created Conversion]])</f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8312</v>
      </c>
      <c r="R1916" t="s">
        <v>8318</v>
      </c>
      <c r="S1916" s="16">
        <f t="shared" si="118"/>
        <v>41929.174456018518</v>
      </c>
      <c r="T1916" s="16">
        <f t="shared" si="119"/>
        <v>41944.165972222225</v>
      </c>
      <c r="U1916">
        <f>YEAR(Campaigns[[#This Row],[Date Created Conversion]])</f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8312</v>
      </c>
      <c r="R1917" t="s">
        <v>8318</v>
      </c>
      <c r="S1917" s="16">
        <f t="shared" si="118"/>
        <v>41864.04886574074</v>
      </c>
      <c r="T1917" s="16">
        <f t="shared" si="119"/>
        <v>41884.04886574074</v>
      </c>
      <c r="U1917">
        <f>YEAR(Campaigns[[#This Row],[Date Created Conversion]])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8312</v>
      </c>
      <c r="R1918" t="s">
        <v>8318</v>
      </c>
      <c r="S1918" s="16">
        <f t="shared" si="118"/>
        <v>42656.717303240745</v>
      </c>
      <c r="T1918" s="16">
        <f t="shared" si="119"/>
        <v>42681.758969907409</v>
      </c>
      <c r="U1918">
        <f>YEAR(Campaigns[[#This Row],[Date Created Conversion]])</f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8312</v>
      </c>
      <c r="R1919" t="s">
        <v>8318</v>
      </c>
      <c r="S1919" s="16">
        <f t="shared" si="118"/>
        <v>42746.270057870366</v>
      </c>
      <c r="T1919" s="16">
        <f t="shared" si="119"/>
        <v>42776.270057870366</v>
      </c>
      <c r="U1919">
        <f>YEAR(Campaigns[[#This Row],[Date Created Conversion]])</f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8312</v>
      </c>
      <c r="R1920" t="s">
        <v>8318</v>
      </c>
      <c r="S1920" s="16">
        <f t="shared" si="118"/>
        <v>41828.789942129632</v>
      </c>
      <c r="T1920" s="16">
        <f t="shared" si="119"/>
        <v>41863.789942129632</v>
      </c>
      <c r="U1920">
        <f>YEAR(Campaigns[[#This Row],[Date Created Conversion]])</f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8312</v>
      </c>
      <c r="R1921" t="s">
        <v>8318</v>
      </c>
      <c r="S1921" s="16">
        <f t="shared" si="118"/>
        <v>42113.875567129624</v>
      </c>
      <c r="T1921" s="16">
        <f t="shared" si="119"/>
        <v>42143.875567129624</v>
      </c>
      <c r="U1921">
        <f>YEAR(Campaigns[[#This Row],[Date Created Conversion]])</f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 2),0)</f>
        <v>40.98</v>
      </c>
      <c r="Q1922" s="10" t="s">
        <v>8312</v>
      </c>
      <c r="R1922" t="s">
        <v>8318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  <c r="U1922">
        <f>YEAR(Campaigns[[#This Row],[Date Created Conversion]])</f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8331</v>
      </c>
      <c r="R1923" t="s">
        <v>8337</v>
      </c>
      <c r="S1923" s="16">
        <f t="shared" si="122"/>
        <v>41074.221562500003</v>
      </c>
      <c r="T1923" s="16">
        <f t="shared" si="123"/>
        <v>41104.221562500003</v>
      </c>
      <c r="U1923">
        <f>YEAR(Campaigns[[#This Row],[Date Created Conversion]])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8331</v>
      </c>
      <c r="R1924" t="s">
        <v>8337</v>
      </c>
      <c r="S1924" s="16">
        <f t="shared" si="122"/>
        <v>41590.255868055552</v>
      </c>
      <c r="T1924" s="16">
        <f t="shared" si="123"/>
        <v>41620.255868055552</v>
      </c>
      <c r="U1924">
        <f>YEAR(Campaigns[[#This Row],[Date Created Conversion]])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8331</v>
      </c>
      <c r="R1925" t="s">
        <v>8337</v>
      </c>
      <c r="S1925" s="16">
        <f t="shared" si="122"/>
        <v>40772.848749999997</v>
      </c>
      <c r="T1925" s="16">
        <f t="shared" si="123"/>
        <v>40813.207638888889</v>
      </c>
      <c r="U1925">
        <f>YEAR(Campaigns[[#This Row],[Date Created Conversion]])</f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8331</v>
      </c>
      <c r="R1926" t="s">
        <v>8337</v>
      </c>
      <c r="S1926" s="16">
        <f t="shared" si="122"/>
        <v>41626.761053240742</v>
      </c>
      <c r="T1926" s="16">
        <f t="shared" si="123"/>
        <v>41654.814583333333</v>
      </c>
      <c r="U1926">
        <f>YEAR(Campaigns[[#This Row],[Date Created Conversion]])</f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8331</v>
      </c>
      <c r="R1927" t="s">
        <v>8337</v>
      </c>
      <c r="S1927" s="16">
        <f t="shared" si="122"/>
        <v>41535.90148148148</v>
      </c>
      <c r="T1927" s="16">
        <f t="shared" si="123"/>
        <v>41558</v>
      </c>
      <c r="U1927">
        <f>YEAR(Campaigns[[#This Row],[Date Created Conversion]])</f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8331</v>
      </c>
      <c r="R1928" t="s">
        <v>8337</v>
      </c>
      <c r="S1928" s="16">
        <f t="shared" si="122"/>
        <v>40456.954351851848</v>
      </c>
      <c r="T1928" s="16">
        <f t="shared" si="123"/>
        <v>40484.018055555556</v>
      </c>
      <c r="U1928">
        <f>YEAR(Campaigns[[#This Row],[Date Created Conversion]])</f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8331</v>
      </c>
      <c r="R1929" t="s">
        <v>8337</v>
      </c>
      <c r="S1929" s="16">
        <f t="shared" si="122"/>
        <v>40960.861562500002</v>
      </c>
      <c r="T1929" s="16">
        <f t="shared" si="123"/>
        <v>40976.207638888889</v>
      </c>
      <c r="U1929">
        <f>YEAR(Campaigns[[#This Row],[Date Created Conversion]])</f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8331</v>
      </c>
      <c r="R1930" t="s">
        <v>8337</v>
      </c>
      <c r="S1930" s="16">
        <f t="shared" si="122"/>
        <v>41371.648078703707</v>
      </c>
      <c r="T1930" s="16">
        <f t="shared" si="123"/>
        <v>41401.648078703707</v>
      </c>
      <c r="U1930">
        <f>YEAR(Campaigns[[#This Row],[Date Created Conversion]])</f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8331</v>
      </c>
      <c r="R1931" t="s">
        <v>8337</v>
      </c>
      <c r="S1931" s="16">
        <f t="shared" si="122"/>
        <v>40687.021597222221</v>
      </c>
      <c r="T1931" s="16">
        <f t="shared" si="123"/>
        <v>40729.021597222221</v>
      </c>
      <c r="U1931">
        <f>YEAR(Campaigns[[#This Row],[Date Created Conversion]])</f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8331</v>
      </c>
      <c r="R1932" t="s">
        <v>8337</v>
      </c>
      <c r="S1932" s="16">
        <f t="shared" si="122"/>
        <v>41402.558819444443</v>
      </c>
      <c r="T1932" s="16">
        <f t="shared" si="123"/>
        <v>41462.558819444443</v>
      </c>
      <c r="U1932">
        <f>YEAR(Campaigns[[#This Row],[Date Created Conversion]])</f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8331</v>
      </c>
      <c r="R1933" t="s">
        <v>8337</v>
      </c>
      <c r="S1933" s="16">
        <f t="shared" si="122"/>
        <v>41037.892465277779</v>
      </c>
      <c r="T1933" s="16">
        <f t="shared" si="123"/>
        <v>41051.145833333336</v>
      </c>
      <c r="U1933">
        <f>YEAR(Campaigns[[#This Row],[Date Created Conversion]])</f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8331</v>
      </c>
      <c r="R1934" t="s">
        <v>8337</v>
      </c>
      <c r="S1934" s="16">
        <f t="shared" si="122"/>
        <v>40911.809872685182</v>
      </c>
      <c r="T1934" s="16">
        <f t="shared" si="123"/>
        <v>40932.809872685182</v>
      </c>
      <c r="U1934">
        <f>YEAR(Campaigns[[#This Row],[Date Created Conversion]])</f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8331</v>
      </c>
      <c r="R1935" t="s">
        <v>8337</v>
      </c>
      <c r="S1935" s="16">
        <f t="shared" si="122"/>
        <v>41879.130868055552</v>
      </c>
      <c r="T1935" s="16">
        <f t="shared" si="123"/>
        <v>41909.130868055552</v>
      </c>
      <c r="U1935">
        <f>YEAR(Campaigns[[#This Row],[Date Created Conversion]])</f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8331</v>
      </c>
      <c r="R1936" t="s">
        <v>8337</v>
      </c>
      <c r="S1936" s="16">
        <f t="shared" si="122"/>
        <v>40865.867141203707</v>
      </c>
      <c r="T1936" s="16">
        <f t="shared" si="123"/>
        <v>40902.208333333336</v>
      </c>
      <c r="U1936">
        <f>YEAR(Campaigns[[#This Row],[Date Created Conversion]])</f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8331</v>
      </c>
      <c r="R1937" t="s">
        <v>8337</v>
      </c>
      <c r="S1937" s="16">
        <f t="shared" si="122"/>
        <v>41773.932534722226</v>
      </c>
      <c r="T1937" s="16">
        <f t="shared" si="123"/>
        <v>41811.207638888889</v>
      </c>
      <c r="U1937">
        <f>YEAR(Campaigns[[#This Row],[Date Created Conversion]])</f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8331</v>
      </c>
      <c r="R1938" t="s">
        <v>8337</v>
      </c>
      <c r="S1938" s="16">
        <f t="shared" si="122"/>
        <v>40852.889699074076</v>
      </c>
      <c r="T1938" s="16">
        <f t="shared" si="123"/>
        <v>40883.249305555553</v>
      </c>
      <c r="U1938">
        <f>YEAR(Campaigns[[#This Row],[Date Created Conversion]])</f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8331</v>
      </c>
      <c r="R1939" t="s">
        <v>8337</v>
      </c>
      <c r="S1939" s="16">
        <f t="shared" si="122"/>
        <v>41059.118993055556</v>
      </c>
      <c r="T1939" s="16">
        <f t="shared" si="123"/>
        <v>41075.165972222225</v>
      </c>
      <c r="U1939">
        <f>YEAR(Campaigns[[#This Row],[Date Created Conversion]])</f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8331</v>
      </c>
      <c r="R1940" t="s">
        <v>8337</v>
      </c>
      <c r="S1940" s="16">
        <f t="shared" si="122"/>
        <v>41426.259618055556</v>
      </c>
      <c r="T1940" s="16">
        <f t="shared" si="123"/>
        <v>41457.208333333336</v>
      </c>
      <c r="U1940">
        <f>YEAR(Campaigns[[#This Row],[Date Created Conversion]])</f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8331</v>
      </c>
      <c r="R1941" t="s">
        <v>8337</v>
      </c>
      <c r="S1941" s="16">
        <f t="shared" si="122"/>
        <v>41313.985046296293</v>
      </c>
      <c r="T1941" s="16">
        <f t="shared" si="123"/>
        <v>41343.943379629629</v>
      </c>
      <c r="U1941">
        <f>YEAR(Campaigns[[#This Row],[Date Created Conversion]])</f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8331</v>
      </c>
      <c r="R1942" t="s">
        <v>8337</v>
      </c>
      <c r="S1942" s="16">
        <f t="shared" si="122"/>
        <v>40670.507326388892</v>
      </c>
      <c r="T1942" s="16">
        <f t="shared" si="123"/>
        <v>40709.165972222225</v>
      </c>
      <c r="U1942">
        <f>YEAR(Campaigns[[#This Row],[Date Created Conversion]])</f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8312</v>
      </c>
      <c r="R1943" t="s">
        <v>8317</v>
      </c>
      <c r="S1943" s="16">
        <f t="shared" si="122"/>
        <v>41744.290868055556</v>
      </c>
      <c r="T1943" s="16">
        <f t="shared" si="123"/>
        <v>41774.290868055556</v>
      </c>
      <c r="U1943">
        <f>YEAR(Campaigns[[#This Row],[Date Created Conversion]])</f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8312</v>
      </c>
      <c r="R1944" t="s">
        <v>8317</v>
      </c>
      <c r="S1944" s="16">
        <f t="shared" si="122"/>
        <v>40638.828009259261</v>
      </c>
      <c r="T1944" s="16">
        <f t="shared" si="123"/>
        <v>40728.828009259261</v>
      </c>
      <c r="U1944">
        <f>YEAR(Campaigns[[#This Row],[Date Created Conversion]])</f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8312</v>
      </c>
      <c r="R1945" t="s">
        <v>8317</v>
      </c>
      <c r="S1945" s="16">
        <f t="shared" si="122"/>
        <v>42548.269861111112</v>
      </c>
      <c r="T1945" s="16">
        <f t="shared" si="123"/>
        <v>42593.269861111112</v>
      </c>
      <c r="U1945">
        <f>YEAR(Campaigns[[#This Row],[Date Created Conversion]])</f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8312</v>
      </c>
      <c r="R1946" t="s">
        <v>8317</v>
      </c>
      <c r="S1946" s="16">
        <f t="shared" si="122"/>
        <v>41730.584374999999</v>
      </c>
      <c r="T1946" s="16">
        <f t="shared" si="123"/>
        <v>41760.584374999999</v>
      </c>
      <c r="U1946">
        <f>YEAR(Campaigns[[#This Row],[Date Created Conversion]])</f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8312</v>
      </c>
      <c r="R1947" t="s">
        <v>8317</v>
      </c>
      <c r="S1947" s="16">
        <f t="shared" si="122"/>
        <v>42157.251828703709</v>
      </c>
      <c r="T1947" s="16">
        <f t="shared" si="123"/>
        <v>42197.251828703709</v>
      </c>
      <c r="U1947">
        <f>YEAR(Campaigns[[#This Row],[Date Created Conversion]])</f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8312</v>
      </c>
      <c r="R1948" t="s">
        <v>8317</v>
      </c>
      <c r="S1948" s="16">
        <f t="shared" si="122"/>
        <v>41689.150011574071</v>
      </c>
      <c r="T1948" s="16">
        <f t="shared" si="123"/>
        <v>41749.108344907407</v>
      </c>
      <c r="U1948">
        <f>YEAR(Campaigns[[#This Row],[Date Created Conversion]])</f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8312</v>
      </c>
      <c r="R1949" t="s">
        <v>8317</v>
      </c>
      <c r="S1949" s="16">
        <f t="shared" si="122"/>
        <v>40102.918055555558</v>
      </c>
      <c r="T1949" s="16">
        <f t="shared" si="123"/>
        <v>40140.249305555553</v>
      </c>
      <c r="U1949">
        <f>YEAR(Campaigns[[#This Row],[Date Created Conversion]])</f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8312</v>
      </c>
      <c r="R1950" t="s">
        <v>8317</v>
      </c>
      <c r="S1950" s="16">
        <f t="shared" si="122"/>
        <v>42473.604270833333</v>
      </c>
      <c r="T1950" s="16">
        <f t="shared" si="123"/>
        <v>42527.709722222222</v>
      </c>
      <c r="U1950">
        <f>YEAR(Campaigns[[#This Row],[Date Created Conversion]])</f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8312</v>
      </c>
      <c r="R1951" t="s">
        <v>8317</v>
      </c>
      <c r="S1951" s="16">
        <f t="shared" si="122"/>
        <v>41800.423043981478</v>
      </c>
      <c r="T1951" s="16">
        <f t="shared" si="123"/>
        <v>41830.423043981478</v>
      </c>
      <c r="U1951">
        <f>YEAR(Campaigns[[#This Row],[Date Created Conversion]])</f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8312</v>
      </c>
      <c r="R1952" t="s">
        <v>8317</v>
      </c>
      <c r="S1952" s="16">
        <f t="shared" si="122"/>
        <v>40624.181400462963</v>
      </c>
      <c r="T1952" s="16">
        <f t="shared" si="123"/>
        <v>40655.181400462963</v>
      </c>
      <c r="U1952">
        <f>YEAR(Campaigns[[#This Row],[Date Created Conversion]])</f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8312</v>
      </c>
      <c r="R1953" t="s">
        <v>8317</v>
      </c>
      <c r="S1953" s="16">
        <f t="shared" si="122"/>
        <v>42651.420567129629</v>
      </c>
      <c r="T1953" s="16">
        <f t="shared" si="123"/>
        <v>42681.462233796294</v>
      </c>
      <c r="U1953">
        <f>YEAR(Campaigns[[#This Row],[Date Created Conversion]])</f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8312</v>
      </c>
      <c r="R1954" t="s">
        <v>8317</v>
      </c>
      <c r="S1954" s="16">
        <f t="shared" si="122"/>
        <v>41526.60665509259</v>
      </c>
      <c r="T1954" s="16">
        <f t="shared" si="123"/>
        <v>41563.60665509259</v>
      </c>
      <c r="U1954">
        <f>YEAR(Campaigns[[#This Row],[Date Created Conversion]])</f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8312</v>
      </c>
      <c r="R1955" t="s">
        <v>8317</v>
      </c>
      <c r="S1955" s="16">
        <f t="shared" si="122"/>
        <v>40941.199826388889</v>
      </c>
      <c r="T1955" s="16">
        <f t="shared" si="123"/>
        <v>40970.125</v>
      </c>
      <c r="U1955">
        <f>YEAR(Campaigns[[#This Row],[Date Created Conversion]])</f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8312</v>
      </c>
      <c r="R1956" t="s">
        <v>8317</v>
      </c>
      <c r="S1956" s="16">
        <f t="shared" si="122"/>
        <v>42394.580740740741</v>
      </c>
      <c r="T1956" s="16">
        <f t="shared" si="123"/>
        <v>42441.208333333328</v>
      </c>
      <c r="U1956">
        <f>YEAR(Campaigns[[#This Row],[Date Created Conversion]])</f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8312</v>
      </c>
      <c r="R1957" t="s">
        <v>8317</v>
      </c>
      <c r="S1957" s="16">
        <f t="shared" si="122"/>
        <v>41020.271770833337</v>
      </c>
      <c r="T1957" s="16">
        <f t="shared" si="123"/>
        <v>41052.791666666664</v>
      </c>
      <c r="U1957">
        <f>YEAR(Campaigns[[#This Row],[Date Created Conversion]])</f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8312</v>
      </c>
      <c r="R1958" t="s">
        <v>8317</v>
      </c>
      <c r="S1958" s="16">
        <f t="shared" si="122"/>
        <v>42067.923668981486</v>
      </c>
      <c r="T1958" s="16">
        <f t="shared" si="123"/>
        <v>42112.882002314815</v>
      </c>
      <c r="U1958">
        <f>YEAR(Campaigns[[#This Row],[Date Created Conversion]])</f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8312</v>
      </c>
      <c r="R1959" t="s">
        <v>8317</v>
      </c>
      <c r="S1959" s="16">
        <f t="shared" si="122"/>
        <v>41179.098530092589</v>
      </c>
      <c r="T1959" s="16">
        <f t="shared" si="123"/>
        <v>41209.098530092589</v>
      </c>
      <c r="U1959">
        <f>YEAR(Campaigns[[#This Row],[Date Created Conversion]])</f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8312</v>
      </c>
      <c r="R1960" t="s">
        <v>8317</v>
      </c>
      <c r="S1960" s="16">
        <f t="shared" si="122"/>
        <v>41326.987974537034</v>
      </c>
      <c r="T1960" s="16">
        <f t="shared" si="123"/>
        <v>41356.94630787037</v>
      </c>
      <c r="U1960">
        <f>YEAR(Campaigns[[#This Row],[Date Created Conversion]])</f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8312</v>
      </c>
      <c r="R1961" t="s">
        <v>8317</v>
      </c>
      <c r="S1961" s="16">
        <f t="shared" si="122"/>
        <v>41871.845601851855</v>
      </c>
      <c r="T1961" s="16">
        <f t="shared" si="123"/>
        <v>41913</v>
      </c>
      <c r="U1961">
        <f>YEAR(Campaigns[[#This Row],[Date Created Conversion]])</f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8312</v>
      </c>
      <c r="R1962" t="s">
        <v>8317</v>
      </c>
      <c r="S1962" s="16">
        <f t="shared" si="122"/>
        <v>41964.362743055557</v>
      </c>
      <c r="T1962" s="16">
        <f t="shared" si="123"/>
        <v>41994.362743055557</v>
      </c>
      <c r="U1962">
        <f>YEAR(Campaigns[[#This Row],[Date Created Conversion]])</f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8312</v>
      </c>
      <c r="R1963" t="s">
        <v>8317</v>
      </c>
      <c r="S1963" s="16">
        <f t="shared" si="122"/>
        <v>41148.194641203707</v>
      </c>
      <c r="T1963" s="16">
        <f t="shared" si="123"/>
        <v>41188.165972222225</v>
      </c>
      <c r="U1963">
        <f>YEAR(Campaigns[[#This Row],[Date Created Conversion]])</f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8312</v>
      </c>
      <c r="R1964" t="s">
        <v>8317</v>
      </c>
      <c r="S1964" s="16">
        <f t="shared" si="122"/>
        <v>41742.780509259261</v>
      </c>
      <c r="T1964" s="16">
        <f t="shared" si="123"/>
        <v>41772.780509259261</v>
      </c>
      <c r="U1964">
        <f>YEAR(Campaigns[[#This Row],[Date Created Conversion]])</f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8312</v>
      </c>
      <c r="R1965" t="s">
        <v>8317</v>
      </c>
      <c r="S1965" s="16">
        <f t="shared" si="122"/>
        <v>41863.429791666669</v>
      </c>
      <c r="T1965" s="16">
        <f t="shared" si="123"/>
        <v>41898.429791666669</v>
      </c>
      <c r="U1965">
        <f>YEAR(Campaigns[[#This Row],[Date Created Conversion]])</f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8312</v>
      </c>
      <c r="R1966" t="s">
        <v>8317</v>
      </c>
      <c r="S1966" s="16">
        <f t="shared" si="122"/>
        <v>42452.272824074069</v>
      </c>
      <c r="T1966" s="16">
        <f t="shared" si="123"/>
        <v>42482.272824074069</v>
      </c>
      <c r="U1966">
        <f>YEAR(Campaigns[[#This Row],[Date Created Conversion]])</f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8312</v>
      </c>
      <c r="R1967" t="s">
        <v>8317</v>
      </c>
      <c r="S1967" s="16">
        <f t="shared" si="122"/>
        <v>40898.089236111111</v>
      </c>
      <c r="T1967" s="16">
        <f t="shared" si="123"/>
        <v>40920.041666666664</v>
      </c>
      <c r="U1967">
        <f>YEAR(Campaigns[[#This Row],[Date Created Conversion]])</f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8312</v>
      </c>
      <c r="R1968" t="s">
        <v>8317</v>
      </c>
      <c r="S1968" s="16">
        <f t="shared" si="122"/>
        <v>41835.540486111109</v>
      </c>
      <c r="T1968" s="16">
        <f t="shared" si="123"/>
        <v>41865.540486111109</v>
      </c>
      <c r="U1968">
        <f>YEAR(Campaigns[[#This Row],[Date Created Conversion]])</f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8312</v>
      </c>
      <c r="R1969" t="s">
        <v>8317</v>
      </c>
      <c r="S1969" s="16">
        <f t="shared" si="122"/>
        <v>41730.663530092592</v>
      </c>
      <c r="T1969" s="16">
        <f t="shared" si="123"/>
        <v>41760.663530092592</v>
      </c>
      <c r="U1969">
        <f>YEAR(Campaigns[[#This Row],[Date Created Conversion]])</f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8312</v>
      </c>
      <c r="R1970" t="s">
        <v>8317</v>
      </c>
      <c r="S1970" s="16">
        <f t="shared" si="122"/>
        <v>42676.586979166663</v>
      </c>
      <c r="T1970" s="16">
        <f t="shared" si="123"/>
        <v>42707.628645833334</v>
      </c>
      <c r="U1970">
        <f>YEAR(Campaigns[[#This Row],[Date Created Conversion]])</f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8312</v>
      </c>
      <c r="R1971" t="s">
        <v>8317</v>
      </c>
      <c r="S1971" s="16">
        <f t="shared" si="122"/>
        <v>42557.792453703703</v>
      </c>
      <c r="T1971" s="16">
        <f t="shared" si="123"/>
        <v>42587.792453703703</v>
      </c>
      <c r="U1971">
        <f>YEAR(Campaigns[[#This Row],[Date Created Conversion]])</f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8312</v>
      </c>
      <c r="R1972" t="s">
        <v>8317</v>
      </c>
      <c r="S1972" s="16">
        <f t="shared" si="122"/>
        <v>41324.193298611113</v>
      </c>
      <c r="T1972" s="16">
        <f t="shared" si="123"/>
        <v>41384.151631944449</v>
      </c>
      <c r="U1972">
        <f>YEAR(Campaigns[[#This Row],[Date Created Conversion]])</f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8312</v>
      </c>
      <c r="R1973" t="s">
        <v>8317</v>
      </c>
      <c r="S1973" s="16">
        <f t="shared" si="122"/>
        <v>41561.500706018516</v>
      </c>
      <c r="T1973" s="16">
        <f t="shared" si="123"/>
        <v>41593.166666666664</v>
      </c>
      <c r="U1973">
        <f>YEAR(Campaigns[[#This Row],[Date Created Conversion]])</f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8312</v>
      </c>
      <c r="R1974" t="s">
        <v>8317</v>
      </c>
      <c r="S1974" s="16">
        <f t="shared" si="122"/>
        <v>41201.012083333335</v>
      </c>
      <c r="T1974" s="16">
        <f t="shared" si="123"/>
        <v>41231.053749999999</v>
      </c>
      <c r="U1974">
        <f>YEAR(Campaigns[[#This Row],[Date Created Conversion]])</f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8312</v>
      </c>
      <c r="R1975" t="s">
        <v>8317</v>
      </c>
      <c r="S1975" s="16">
        <f t="shared" si="122"/>
        <v>42549.722962962958</v>
      </c>
      <c r="T1975" s="16">
        <f t="shared" si="123"/>
        <v>42588.291666666672</v>
      </c>
      <c r="U1975">
        <f>YEAR(Campaigns[[#This Row],[Date Created Conversion]])</f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8312</v>
      </c>
      <c r="R1976" t="s">
        <v>8317</v>
      </c>
      <c r="S1976" s="16">
        <f t="shared" si="122"/>
        <v>41445.334131944444</v>
      </c>
      <c r="T1976" s="16">
        <f t="shared" si="123"/>
        <v>41505.334131944444</v>
      </c>
      <c r="U1976">
        <f>YEAR(Campaigns[[#This Row],[Date Created Conversion]])</f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8312</v>
      </c>
      <c r="R1977" t="s">
        <v>8317</v>
      </c>
      <c r="S1977" s="16">
        <f t="shared" si="122"/>
        <v>41313.755219907405</v>
      </c>
      <c r="T1977" s="16">
        <f t="shared" si="123"/>
        <v>41343.755219907405</v>
      </c>
      <c r="U1977">
        <f>YEAR(Campaigns[[#This Row],[Date Created Conversion]])</f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8312</v>
      </c>
      <c r="R1978" t="s">
        <v>8317</v>
      </c>
      <c r="S1978" s="16">
        <f t="shared" si="122"/>
        <v>41438.899594907409</v>
      </c>
      <c r="T1978" s="16">
        <f t="shared" si="123"/>
        <v>41468.899594907409</v>
      </c>
      <c r="U1978">
        <f>YEAR(Campaigns[[#This Row],[Date Created Conversion]])</f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8312</v>
      </c>
      <c r="R1979" t="s">
        <v>8317</v>
      </c>
      <c r="S1979" s="16">
        <f t="shared" si="122"/>
        <v>42311.216898148152</v>
      </c>
      <c r="T1979" s="16">
        <f t="shared" si="123"/>
        <v>42357.332638888889</v>
      </c>
      <c r="U1979">
        <f>YEAR(Campaigns[[#This Row],[Date Created Conversion]])</f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8312</v>
      </c>
      <c r="R1980" t="s">
        <v>8317</v>
      </c>
      <c r="S1980" s="16">
        <f t="shared" si="122"/>
        <v>41039.225601851853</v>
      </c>
      <c r="T1980" s="16">
        <f t="shared" si="123"/>
        <v>41072.291666666664</v>
      </c>
      <c r="U1980">
        <f>YEAR(Campaigns[[#This Row],[Date Created Conversion]])</f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8312</v>
      </c>
      <c r="R1981" t="s">
        <v>8317</v>
      </c>
      <c r="S1981" s="16">
        <f t="shared" si="122"/>
        <v>42290.460023148145</v>
      </c>
      <c r="T1981" s="16">
        <f t="shared" si="123"/>
        <v>42327.207638888889</v>
      </c>
      <c r="U1981">
        <f>YEAR(Campaigns[[#This Row],[Date Created Conversion]])</f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8312</v>
      </c>
      <c r="R1982" t="s">
        <v>8317</v>
      </c>
      <c r="S1982" s="16">
        <f t="shared" si="122"/>
        <v>42423.542384259257</v>
      </c>
      <c r="T1982" s="16">
        <f t="shared" si="123"/>
        <v>42463.500717592593</v>
      </c>
      <c r="U1982">
        <f>YEAR(Campaigns[[#This Row],[Date Created Conversion]])</f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8326</v>
      </c>
      <c r="R1983" t="s">
        <v>8329</v>
      </c>
      <c r="S1983" s="16">
        <f t="shared" si="122"/>
        <v>41799.725289351853</v>
      </c>
      <c r="T1983" s="16">
        <f t="shared" si="123"/>
        <v>41829.725289351853</v>
      </c>
      <c r="U1983">
        <f>YEAR(Campaigns[[#This Row],[Date Created Conversion]])</f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8326</v>
      </c>
      <c r="R1984" t="s">
        <v>8329</v>
      </c>
      <c r="S1984" s="16">
        <f t="shared" si="122"/>
        <v>42678.586655092593</v>
      </c>
      <c r="T1984" s="16">
        <f t="shared" si="123"/>
        <v>42708.628321759257</v>
      </c>
      <c r="U1984">
        <f>YEAR(Campaigns[[#This Row],[Date Created Conversion]])</f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8326</v>
      </c>
      <c r="R1985" t="s">
        <v>8329</v>
      </c>
      <c r="S1985" s="16">
        <f t="shared" si="122"/>
        <v>42593.011782407411</v>
      </c>
      <c r="T1985" s="16">
        <f t="shared" si="123"/>
        <v>42615.291666666672</v>
      </c>
      <c r="U1985">
        <f>YEAR(Campaigns[[#This Row],[Date Created Conversion]])</f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 2),0)</f>
        <v>453.14</v>
      </c>
      <c r="Q1986" s="10" t="s">
        <v>8326</v>
      </c>
      <c r="R1986" t="s">
        <v>8329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  <c r="U1986">
        <f>YEAR(Campaigns[[#This Row],[Date Created Conversion]])</f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8326</v>
      </c>
      <c r="R1987" t="s">
        <v>8329</v>
      </c>
      <c r="S1987" s="16">
        <f t="shared" si="126"/>
        <v>42555.698738425926</v>
      </c>
      <c r="T1987" s="16">
        <f t="shared" si="127"/>
        <v>42584.958333333328</v>
      </c>
      <c r="U1987">
        <f>YEAR(Campaigns[[#This Row],[Date Created Conversion]])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8326</v>
      </c>
      <c r="R1988" t="s">
        <v>8329</v>
      </c>
      <c r="S1988" s="16">
        <f t="shared" si="126"/>
        <v>42413.433831018512</v>
      </c>
      <c r="T1988" s="16">
        <f t="shared" si="127"/>
        <v>42443.392164351855</v>
      </c>
      <c r="U1988">
        <f>YEAR(Campaigns[[#This Row],[Date Created Conversion]])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8326</v>
      </c>
      <c r="R1989" t="s">
        <v>8329</v>
      </c>
      <c r="S1989" s="16">
        <f t="shared" si="126"/>
        <v>42034.639768518522</v>
      </c>
      <c r="T1989" s="16">
        <f t="shared" si="127"/>
        <v>42064.639768518522</v>
      </c>
      <c r="U1989">
        <f>YEAR(Campaigns[[#This Row],[Date Created Conversion]])</f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8326</v>
      </c>
      <c r="R1990" t="s">
        <v>8329</v>
      </c>
      <c r="S1990" s="16">
        <f t="shared" si="126"/>
        <v>42206.763217592597</v>
      </c>
      <c r="T1990" s="16">
        <f t="shared" si="127"/>
        <v>42236.763217592597</v>
      </c>
      <c r="U1990">
        <f>YEAR(Campaigns[[#This Row],[Date Created Conversion]])</f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8326</v>
      </c>
      <c r="R1991" t="s">
        <v>8329</v>
      </c>
      <c r="S1991" s="16">
        <f t="shared" si="126"/>
        <v>42685.680648148147</v>
      </c>
      <c r="T1991" s="16">
        <f t="shared" si="127"/>
        <v>42715.680648148147</v>
      </c>
      <c r="U1991">
        <f>YEAR(Campaigns[[#This Row],[Date Created Conversion]])</f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8326</v>
      </c>
      <c r="R1992" t="s">
        <v>8329</v>
      </c>
      <c r="S1992" s="16">
        <f t="shared" si="126"/>
        <v>42398.195972222224</v>
      </c>
      <c r="T1992" s="16">
        <f t="shared" si="127"/>
        <v>42413.195972222224</v>
      </c>
      <c r="U1992">
        <f>YEAR(Campaigns[[#This Row],[Date Created Conversion]])</f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8326</v>
      </c>
      <c r="R1993" t="s">
        <v>8329</v>
      </c>
      <c r="S1993" s="16">
        <f t="shared" si="126"/>
        <v>42167.89335648148</v>
      </c>
      <c r="T1993" s="16">
        <f t="shared" si="127"/>
        <v>42188.89335648148</v>
      </c>
      <c r="U1993">
        <f>YEAR(Campaigns[[#This Row],[Date Created Conversion]])</f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8326</v>
      </c>
      <c r="R1994" t="s">
        <v>8329</v>
      </c>
      <c r="S1994" s="16">
        <f t="shared" si="126"/>
        <v>42023.143414351856</v>
      </c>
      <c r="T1994" s="16">
        <f t="shared" si="127"/>
        <v>42053.143414351856</v>
      </c>
      <c r="U1994">
        <f>YEAR(Campaigns[[#This Row],[Date Created Conversion]])</f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8326</v>
      </c>
      <c r="R1995" t="s">
        <v>8329</v>
      </c>
      <c r="S1995" s="16">
        <f t="shared" si="126"/>
        <v>42329.58839120371</v>
      </c>
      <c r="T1995" s="16">
        <f t="shared" si="127"/>
        <v>42359.58839120371</v>
      </c>
      <c r="U1995">
        <f>YEAR(Campaigns[[#This Row],[Date Created Conversion]])</f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8326</v>
      </c>
      <c r="R1996" t="s">
        <v>8329</v>
      </c>
      <c r="S1996" s="16">
        <f t="shared" si="126"/>
        <v>42651.006273148145</v>
      </c>
      <c r="T1996" s="16">
        <f t="shared" si="127"/>
        <v>42711.047939814816</v>
      </c>
      <c r="U1996">
        <f>YEAR(Campaigns[[#This Row],[Date Created Conversion]])</f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8326</v>
      </c>
      <c r="R1997" t="s">
        <v>8329</v>
      </c>
      <c r="S1997" s="16">
        <f t="shared" si="126"/>
        <v>42181.902037037042</v>
      </c>
      <c r="T1997" s="16">
        <f t="shared" si="127"/>
        <v>42201.902037037042</v>
      </c>
      <c r="U1997">
        <f>YEAR(Campaigns[[#This Row],[Date Created Conversion]])</f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8326</v>
      </c>
      <c r="R1998" t="s">
        <v>8329</v>
      </c>
      <c r="S1998" s="16">
        <f t="shared" si="126"/>
        <v>41800.819571759261</v>
      </c>
      <c r="T1998" s="16">
        <f t="shared" si="127"/>
        <v>41830.819571759261</v>
      </c>
      <c r="U1998">
        <f>YEAR(Campaigns[[#This Row],[Date Created Conversion]])</f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8326</v>
      </c>
      <c r="R1999" t="s">
        <v>8329</v>
      </c>
      <c r="S1999" s="16">
        <f t="shared" si="126"/>
        <v>41847.930694444447</v>
      </c>
      <c r="T1999" s="16">
        <f t="shared" si="127"/>
        <v>41877.930694444447</v>
      </c>
      <c r="U1999">
        <f>YEAR(Campaigns[[#This Row],[Date Created Conversion]])</f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8326</v>
      </c>
      <c r="R2000" t="s">
        <v>8329</v>
      </c>
      <c r="S2000" s="16">
        <f t="shared" si="126"/>
        <v>41807.118495370371</v>
      </c>
      <c r="T2000" s="16">
        <f t="shared" si="127"/>
        <v>41852.118495370371</v>
      </c>
      <c r="U2000">
        <f>YEAR(Campaigns[[#This Row],[Date Created Conversion]])</f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8326</v>
      </c>
      <c r="R2001" t="s">
        <v>8329</v>
      </c>
      <c r="S2001" s="16">
        <f t="shared" si="126"/>
        <v>41926.482731481483</v>
      </c>
      <c r="T2001" s="16">
        <f t="shared" si="127"/>
        <v>41956.524398148147</v>
      </c>
      <c r="U2001">
        <f>YEAR(Campaigns[[#This Row],[Date Created Conversion]])</f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8326</v>
      </c>
      <c r="R2002" t="s">
        <v>8329</v>
      </c>
      <c r="S2002" s="16">
        <f t="shared" si="126"/>
        <v>42345.951539351852</v>
      </c>
      <c r="T2002" s="16">
        <f t="shared" si="127"/>
        <v>42375.951539351852</v>
      </c>
      <c r="U2002">
        <f>YEAR(Campaigns[[#This Row],[Date Created Conversion]])</f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8312</v>
      </c>
      <c r="R2003" t="s">
        <v>8317</v>
      </c>
      <c r="S2003" s="16">
        <f t="shared" si="126"/>
        <v>42136.209675925929</v>
      </c>
      <c r="T2003" s="16">
        <f t="shared" si="127"/>
        <v>42167.833333333328</v>
      </c>
      <c r="U2003">
        <f>YEAR(Campaigns[[#This Row],[Date Created Conversion]])</f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8312</v>
      </c>
      <c r="R2004" t="s">
        <v>8317</v>
      </c>
      <c r="S2004" s="16">
        <f t="shared" si="126"/>
        <v>42728.71230324074</v>
      </c>
      <c r="T2004" s="16">
        <f t="shared" si="127"/>
        <v>42758.71230324074</v>
      </c>
      <c r="U2004">
        <f>YEAR(Campaigns[[#This Row],[Date Created Conversion]])</f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8312</v>
      </c>
      <c r="R2005" t="s">
        <v>8317</v>
      </c>
      <c r="S2005" s="16">
        <f t="shared" si="126"/>
        <v>40347.125601851854</v>
      </c>
      <c r="T2005" s="16">
        <f t="shared" si="127"/>
        <v>40361.958333333336</v>
      </c>
      <c r="U2005">
        <f>YEAR(Campaigns[[#This Row],[Date Created Conversion]])</f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8312</v>
      </c>
      <c r="R2006" t="s">
        <v>8317</v>
      </c>
      <c r="S2006" s="16">
        <f t="shared" si="126"/>
        <v>41800.604895833334</v>
      </c>
      <c r="T2006" s="16">
        <f t="shared" si="127"/>
        <v>41830.604895833334</v>
      </c>
      <c r="U2006">
        <f>YEAR(Campaigns[[#This Row],[Date Created Conversion]])</f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8312</v>
      </c>
      <c r="R2007" t="s">
        <v>8317</v>
      </c>
      <c r="S2007" s="16">
        <f t="shared" si="126"/>
        <v>41535.812708333331</v>
      </c>
      <c r="T2007" s="16">
        <f t="shared" si="127"/>
        <v>41563.165972222225</v>
      </c>
      <c r="U2007">
        <f>YEAR(Campaigns[[#This Row],[Date Created Conversion]])</f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8312</v>
      </c>
      <c r="R2008" t="s">
        <v>8317</v>
      </c>
      <c r="S2008" s="16">
        <f t="shared" si="126"/>
        <v>41941.500520833331</v>
      </c>
      <c r="T2008" s="16">
        <f t="shared" si="127"/>
        <v>41976.542187500003</v>
      </c>
      <c r="U2008">
        <f>YEAR(Campaigns[[#This Row],[Date Created Conversion]])</f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8312</v>
      </c>
      <c r="R2009" t="s">
        <v>8317</v>
      </c>
      <c r="S2009" s="16">
        <f t="shared" si="126"/>
        <v>40347.837800925925</v>
      </c>
      <c r="T2009" s="16">
        <f t="shared" si="127"/>
        <v>40414.166666666664</v>
      </c>
      <c r="U2009">
        <f>YEAR(Campaigns[[#This Row],[Date Created Conversion]])</f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8312</v>
      </c>
      <c r="R2010" t="s">
        <v>8317</v>
      </c>
      <c r="S2010" s="16">
        <f t="shared" si="126"/>
        <v>40761.604421296295</v>
      </c>
      <c r="T2010" s="16">
        <f t="shared" si="127"/>
        <v>40805.604421296295</v>
      </c>
      <c r="U2010">
        <f>YEAR(Campaigns[[#This Row],[Date Created Conversion]])</f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8312</v>
      </c>
      <c r="R2011" t="s">
        <v>8317</v>
      </c>
      <c r="S2011" s="16">
        <f t="shared" si="126"/>
        <v>42661.323414351849</v>
      </c>
      <c r="T2011" s="16">
        <f t="shared" si="127"/>
        <v>42697.365081018521</v>
      </c>
      <c r="U2011">
        <f>YEAR(Campaigns[[#This Row],[Date Created Conversion]])</f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8312</v>
      </c>
      <c r="R2012" t="s">
        <v>8317</v>
      </c>
      <c r="S2012" s="16">
        <f t="shared" si="126"/>
        <v>42570.996423611112</v>
      </c>
      <c r="T2012" s="16">
        <f t="shared" si="127"/>
        <v>42600.996423611112</v>
      </c>
      <c r="U2012">
        <f>YEAR(Campaigns[[#This Row],[Date Created Conversion]])</f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8312</v>
      </c>
      <c r="R2013" t="s">
        <v>8317</v>
      </c>
      <c r="S2013" s="16">
        <f t="shared" si="126"/>
        <v>42347.358483796299</v>
      </c>
      <c r="T2013" s="16">
        <f t="shared" si="127"/>
        <v>42380.958333333328</v>
      </c>
      <c r="U2013">
        <f>YEAR(Campaigns[[#This Row],[Date Created Conversion]])</f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8312</v>
      </c>
      <c r="R2014" t="s">
        <v>8317</v>
      </c>
      <c r="S2014" s="16">
        <f t="shared" si="126"/>
        <v>42010.822233796294</v>
      </c>
      <c r="T2014" s="16">
        <f t="shared" si="127"/>
        <v>42040.822233796294</v>
      </c>
      <c r="U2014">
        <f>YEAR(Campaigns[[#This Row],[Date Created Conversion]])</f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8312</v>
      </c>
      <c r="R2015" t="s">
        <v>8317</v>
      </c>
      <c r="S2015" s="16">
        <f t="shared" si="126"/>
        <v>42499.960810185185</v>
      </c>
      <c r="T2015" s="16">
        <f t="shared" si="127"/>
        <v>42559.960810185185</v>
      </c>
      <c r="U2015">
        <f>YEAR(Campaigns[[#This Row],[Date Created Conversion]])</f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8312</v>
      </c>
      <c r="R2016" t="s">
        <v>8317</v>
      </c>
      <c r="S2016" s="16">
        <f t="shared" si="126"/>
        <v>41324.214571759258</v>
      </c>
      <c r="T2016" s="16">
        <f t="shared" si="127"/>
        <v>41358.172905092593</v>
      </c>
      <c r="U2016">
        <f>YEAR(Campaigns[[#This Row],[Date Created Conversion]])</f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8312</v>
      </c>
      <c r="R2017" t="s">
        <v>8317</v>
      </c>
      <c r="S2017" s="16">
        <f t="shared" si="126"/>
        <v>40765.876886574071</v>
      </c>
      <c r="T2017" s="16">
        <f t="shared" si="127"/>
        <v>40795.876886574071</v>
      </c>
      <c r="U2017">
        <f>YEAR(Campaigns[[#This Row],[Date Created Conversion]])</f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8312</v>
      </c>
      <c r="R2018" t="s">
        <v>8317</v>
      </c>
      <c r="S2018" s="16">
        <f t="shared" si="126"/>
        <v>41312.88077546296</v>
      </c>
      <c r="T2018" s="16">
        <f t="shared" si="127"/>
        <v>41342.88077546296</v>
      </c>
      <c r="U2018">
        <f>YEAR(Campaigns[[#This Row],[Date Created Conversion]])</f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8312</v>
      </c>
      <c r="R2019" t="s">
        <v>8317</v>
      </c>
      <c r="S2019" s="16">
        <f t="shared" si="126"/>
        <v>40961.057349537034</v>
      </c>
      <c r="T2019" s="16">
        <f t="shared" si="127"/>
        <v>40992.166666666664</v>
      </c>
      <c r="U2019">
        <f>YEAR(Campaigns[[#This Row],[Date Created Conversion]])</f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8312</v>
      </c>
      <c r="R2020" t="s">
        <v>8317</v>
      </c>
      <c r="S2020" s="16">
        <f t="shared" si="126"/>
        <v>42199.365844907406</v>
      </c>
      <c r="T2020" s="16">
        <f t="shared" si="127"/>
        <v>42229.365844907406</v>
      </c>
      <c r="U2020">
        <f>YEAR(Campaigns[[#This Row],[Date Created Conversion]])</f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8312</v>
      </c>
      <c r="R2021" t="s">
        <v>8317</v>
      </c>
      <c r="S2021" s="16">
        <f t="shared" si="126"/>
        <v>42605.70857638889</v>
      </c>
      <c r="T2021" s="16">
        <f t="shared" si="127"/>
        <v>42635.70857638889</v>
      </c>
      <c r="U2021">
        <f>YEAR(Campaigns[[#This Row],[Date Created Conversion]])</f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8312</v>
      </c>
      <c r="R2022" t="s">
        <v>8317</v>
      </c>
      <c r="S2022" s="16">
        <f t="shared" si="126"/>
        <v>41737.097499999996</v>
      </c>
      <c r="T2022" s="16">
        <f t="shared" si="127"/>
        <v>41773.961111111108</v>
      </c>
      <c r="U2022">
        <f>YEAR(Campaigns[[#This Row],[Date Created Conversion]])</f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8312</v>
      </c>
      <c r="R2023" t="s">
        <v>8317</v>
      </c>
      <c r="S2023" s="16">
        <f t="shared" si="126"/>
        <v>41861.070567129631</v>
      </c>
      <c r="T2023" s="16">
        <f t="shared" si="127"/>
        <v>41906.070567129631</v>
      </c>
      <c r="U2023">
        <f>YEAR(Campaigns[[#This Row],[Date Created Conversion]])</f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8312</v>
      </c>
      <c r="R2024" t="s">
        <v>8317</v>
      </c>
      <c r="S2024" s="16">
        <f t="shared" si="126"/>
        <v>42502.569120370375</v>
      </c>
      <c r="T2024" s="16">
        <f t="shared" si="127"/>
        <v>42532.569120370375</v>
      </c>
      <c r="U2024">
        <f>YEAR(Campaigns[[#This Row],[Date Created Conversion]])</f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8312</v>
      </c>
      <c r="R2025" t="s">
        <v>8317</v>
      </c>
      <c r="S2025" s="16">
        <f t="shared" si="126"/>
        <v>42136.420752314814</v>
      </c>
      <c r="T2025" s="16">
        <f t="shared" si="127"/>
        <v>42166.420752314814</v>
      </c>
      <c r="U2025">
        <f>YEAR(Campaigns[[#This Row],[Date Created Conversion]])</f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8312</v>
      </c>
      <c r="R2026" t="s">
        <v>8317</v>
      </c>
      <c r="S2026" s="16">
        <f t="shared" si="126"/>
        <v>41099.966944444444</v>
      </c>
      <c r="T2026" s="16">
        <f t="shared" si="127"/>
        <v>41134.125</v>
      </c>
      <c r="U2026">
        <f>YEAR(Campaigns[[#This Row],[Date Created Conversion]])</f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8312</v>
      </c>
      <c r="R2027" t="s">
        <v>8317</v>
      </c>
      <c r="S2027" s="16">
        <f t="shared" si="126"/>
        <v>42136.184560185182</v>
      </c>
      <c r="T2027" s="16">
        <f t="shared" si="127"/>
        <v>42166.184560185182</v>
      </c>
      <c r="U2027">
        <f>YEAR(Campaigns[[#This Row],[Date Created Conversion]])</f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8312</v>
      </c>
      <c r="R2028" t="s">
        <v>8317</v>
      </c>
      <c r="S2028" s="16">
        <f t="shared" si="126"/>
        <v>41704.735937500001</v>
      </c>
      <c r="T2028" s="16">
        <f t="shared" si="127"/>
        <v>41750.165972222225</v>
      </c>
      <c r="U2028">
        <f>YEAR(Campaigns[[#This Row],[Date Created Conversion]])</f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8312</v>
      </c>
      <c r="R2029" t="s">
        <v>8317</v>
      </c>
      <c r="S2029" s="16">
        <f t="shared" si="126"/>
        <v>42048.813877314817</v>
      </c>
      <c r="T2029" s="16">
        <f t="shared" si="127"/>
        <v>42093.772210648152</v>
      </c>
      <c r="U2029">
        <f>YEAR(Campaigns[[#This Row],[Date Created Conversion]])</f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8312</v>
      </c>
      <c r="R2030" t="s">
        <v>8317</v>
      </c>
      <c r="S2030" s="16">
        <f t="shared" si="126"/>
        <v>40215.919050925928</v>
      </c>
      <c r="T2030" s="16">
        <f t="shared" si="127"/>
        <v>40252.913194444445</v>
      </c>
      <c r="U2030">
        <f>YEAR(Campaigns[[#This Row],[Date Created Conversion]])</f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8312</v>
      </c>
      <c r="R2031" t="s">
        <v>8317</v>
      </c>
      <c r="S2031" s="16">
        <f t="shared" si="126"/>
        <v>41848.021770833337</v>
      </c>
      <c r="T2031" s="16">
        <f t="shared" si="127"/>
        <v>41878.021770833337</v>
      </c>
      <c r="U2031">
        <f>YEAR(Campaigns[[#This Row],[Date Created Conversion]])</f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8312</v>
      </c>
      <c r="R2032" t="s">
        <v>8317</v>
      </c>
      <c r="S2032" s="16">
        <f t="shared" si="126"/>
        <v>41212.996481481481</v>
      </c>
      <c r="T2032" s="16">
        <f t="shared" si="127"/>
        <v>41242.996481481481</v>
      </c>
      <c r="U2032">
        <f>YEAR(Campaigns[[#This Row],[Date Created Conversion]])</f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8312</v>
      </c>
      <c r="R2033" t="s">
        <v>8317</v>
      </c>
      <c r="S2033" s="16">
        <f t="shared" si="126"/>
        <v>41975.329317129625</v>
      </c>
      <c r="T2033" s="16">
        <f t="shared" si="127"/>
        <v>42013.041666666672</v>
      </c>
      <c r="U2033">
        <f>YEAR(Campaigns[[#This Row],[Date Created Conversion]])</f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8312</v>
      </c>
      <c r="R2034" t="s">
        <v>8317</v>
      </c>
      <c r="S2034" s="16">
        <f t="shared" si="126"/>
        <v>42689.565671296295</v>
      </c>
      <c r="T2034" s="16">
        <f t="shared" si="127"/>
        <v>42719.208333333328</v>
      </c>
      <c r="U2034">
        <f>YEAR(Campaigns[[#This Row],[Date Created Conversion]])</f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8312</v>
      </c>
      <c r="R2035" t="s">
        <v>8317</v>
      </c>
      <c r="S2035" s="16">
        <f t="shared" si="126"/>
        <v>41725.082384259258</v>
      </c>
      <c r="T2035" s="16">
        <f t="shared" si="127"/>
        <v>41755.082384259258</v>
      </c>
      <c r="U2035">
        <f>YEAR(Campaigns[[#This Row],[Date Created Conversion]])</f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8312</v>
      </c>
      <c r="R2036" t="s">
        <v>8317</v>
      </c>
      <c r="S2036" s="16">
        <f t="shared" si="126"/>
        <v>42076.130011574074</v>
      </c>
      <c r="T2036" s="16">
        <f t="shared" si="127"/>
        <v>42131.290277777778</v>
      </c>
      <c r="U2036">
        <f>YEAR(Campaigns[[#This Row],[Date Created Conversion]])</f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8312</v>
      </c>
      <c r="R2037" t="s">
        <v>8317</v>
      </c>
      <c r="S2037" s="16">
        <f t="shared" si="126"/>
        <v>42311.625081018516</v>
      </c>
      <c r="T2037" s="16">
        <f t="shared" si="127"/>
        <v>42357.041666666672</v>
      </c>
      <c r="U2037">
        <f>YEAR(Campaigns[[#This Row],[Date Created Conversion]])</f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8312</v>
      </c>
      <c r="R2038" t="s">
        <v>8317</v>
      </c>
      <c r="S2038" s="16">
        <f t="shared" si="126"/>
        <v>41738.864803240744</v>
      </c>
      <c r="T2038" s="16">
        <f t="shared" si="127"/>
        <v>41768.864803240744</v>
      </c>
      <c r="U2038">
        <f>YEAR(Campaigns[[#This Row],[Date Created Conversion]])</f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8312</v>
      </c>
      <c r="R2039" t="s">
        <v>8317</v>
      </c>
      <c r="S2039" s="16">
        <f t="shared" si="126"/>
        <v>41578.210104166668</v>
      </c>
      <c r="T2039" s="16">
        <f t="shared" si="127"/>
        <v>41638.251770833333</v>
      </c>
      <c r="U2039">
        <f>YEAR(Campaigns[[#This Row],[Date Created Conversion]])</f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8312</v>
      </c>
      <c r="R2040" t="s">
        <v>8317</v>
      </c>
      <c r="S2040" s="16">
        <f t="shared" si="126"/>
        <v>41424.27107638889</v>
      </c>
      <c r="T2040" s="16">
        <f t="shared" si="127"/>
        <v>41456.75</v>
      </c>
      <c r="U2040">
        <f>YEAR(Campaigns[[#This Row],[Date Created Conversion]])</f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8312</v>
      </c>
      <c r="R2041" t="s">
        <v>8317</v>
      </c>
      <c r="S2041" s="16">
        <f t="shared" si="126"/>
        <v>42675.438946759255</v>
      </c>
      <c r="T2041" s="16">
        <f t="shared" si="127"/>
        <v>42705.207638888889</v>
      </c>
      <c r="U2041">
        <f>YEAR(Campaigns[[#This Row],[Date Created Conversion]])</f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8312</v>
      </c>
      <c r="R2042" t="s">
        <v>8317</v>
      </c>
      <c r="S2042" s="16">
        <f t="shared" si="126"/>
        <v>41578.927118055559</v>
      </c>
      <c r="T2042" s="16">
        <f t="shared" si="127"/>
        <v>41593.968784722223</v>
      </c>
      <c r="U2042">
        <f>YEAR(Campaigns[[#This Row],[Date Created Conversion]])</f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8312</v>
      </c>
      <c r="R2043" t="s">
        <v>8317</v>
      </c>
      <c r="S2043" s="16">
        <f t="shared" si="126"/>
        <v>42654.525775462964</v>
      </c>
      <c r="T2043" s="16">
        <f t="shared" si="127"/>
        <v>42684.567442129628</v>
      </c>
      <c r="U2043">
        <f>YEAR(Campaigns[[#This Row],[Date Created Conversion]])</f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8312</v>
      </c>
      <c r="R2044" t="s">
        <v>8317</v>
      </c>
      <c r="S2044" s="16">
        <f t="shared" si="126"/>
        <v>42331.708032407405</v>
      </c>
      <c r="T2044" s="16">
        <f t="shared" si="127"/>
        <v>42391.708032407405</v>
      </c>
      <c r="U2044">
        <f>YEAR(Campaigns[[#This Row],[Date Created Conversion]])</f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8312</v>
      </c>
      <c r="R2045" t="s">
        <v>8317</v>
      </c>
      <c r="S2045" s="16">
        <f t="shared" si="126"/>
        <v>42661.176817129628</v>
      </c>
      <c r="T2045" s="16">
        <f t="shared" si="127"/>
        <v>42715.207638888889</v>
      </c>
      <c r="U2045">
        <f>YEAR(Campaigns[[#This Row],[Date Created Conversion]])</f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8312</v>
      </c>
      <c r="R2046" t="s">
        <v>8317</v>
      </c>
      <c r="S2046" s="16">
        <f t="shared" si="126"/>
        <v>42138.684189814812</v>
      </c>
      <c r="T2046" s="16">
        <f t="shared" si="127"/>
        <v>42168.684189814812</v>
      </c>
      <c r="U2046">
        <f>YEAR(Campaigns[[#This Row],[Date Created Conversion]])</f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8312</v>
      </c>
      <c r="R2047" t="s">
        <v>8317</v>
      </c>
      <c r="S2047" s="16">
        <f t="shared" si="126"/>
        <v>41069.088506944441</v>
      </c>
      <c r="T2047" s="16">
        <f t="shared" si="127"/>
        <v>41099.088506944441</v>
      </c>
      <c r="U2047">
        <f>YEAR(Campaigns[[#This Row],[Date Created Conversion]])</f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8312</v>
      </c>
      <c r="R2048" t="s">
        <v>8317</v>
      </c>
      <c r="S2048" s="16">
        <f t="shared" si="126"/>
        <v>41387.171805555554</v>
      </c>
      <c r="T2048" s="16">
        <f t="shared" si="127"/>
        <v>41417.171805555554</v>
      </c>
      <c r="U2048">
        <f>YEAR(Campaigns[[#This Row],[Date Created Conversion]])</f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8312</v>
      </c>
      <c r="R2049" t="s">
        <v>8317</v>
      </c>
      <c r="S2049" s="16">
        <f t="shared" si="126"/>
        <v>42081.903587962966</v>
      </c>
      <c r="T2049" s="16">
        <f t="shared" si="127"/>
        <v>42111</v>
      </c>
      <c r="U2049">
        <f>YEAR(Campaigns[[#This Row],[Date Created Conversion]])</f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 2),0)</f>
        <v>91.83</v>
      </c>
      <c r="Q2050" s="10" t="s">
        <v>8312</v>
      </c>
      <c r="R2050" t="s">
        <v>8317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  <c r="U2050">
        <f>YEAR(Campaigns[[#This Row],[Date Created Conversion]])</f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8312</v>
      </c>
      <c r="R2051" t="s">
        <v>8317</v>
      </c>
      <c r="S2051" s="16">
        <f t="shared" si="130"/>
        <v>41575.527349537035</v>
      </c>
      <c r="T2051" s="16">
        <f t="shared" si="131"/>
        <v>41610.957638888889</v>
      </c>
      <c r="U2051">
        <f>YEAR(Campaigns[[#This Row],[Date Created Conversion]])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8312</v>
      </c>
      <c r="R2052" t="s">
        <v>8317</v>
      </c>
      <c r="S2052" s="16">
        <f t="shared" si="130"/>
        <v>42115.071504629625</v>
      </c>
      <c r="T2052" s="16">
        <f t="shared" si="131"/>
        <v>42155.071504629625</v>
      </c>
      <c r="U2052">
        <f>YEAR(Campaigns[[#This Row],[Date Created Conversion]])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8312</v>
      </c>
      <c r="R2053" t="s">
        <v>8317</v>
      </c>
      <c r="S2053" s="16">
        <f t="shared" si="130"/>
        <v>41604.022418981483</v>
      </c>
      <c r="T2053" s="16">
        <f t="shared" si="131"/>
        <v>41634.022418981483</v>
      </c>
      <c r="U2053">
        <f>YEAR(Campaigns[[#This Row],[Date Created Conversion]])</f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8312</v>
      </c>
      <c r="R2054" t="s">
        <v>8317</v>
      </c>
      <c r="S2054" s="16">
        <f t="shared" si="130"/>
        <v>42375.08394675926</v>
      </c>
      <c r="T2054" s="16">
        <f t="shared" si="131"/>
        <v>42420.08394675926</v>
      </c>
      <c r="U2054">
        <f>YEAR(Campaigns[[#This Row],[Date Created Conversion]])</f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8312</v>
      </c>
      <c r="R2055" t="s">
        <v>8317</v>
      </c>
      <c r="S2055" s="16">
        <f t="shared" si="130"/>
        <v>42303.617488425924</v>
      </c>
      <c r="T2055" s="16">
        <f t="shared" si="131"/>
        <v>42333.659155092595</v>
      </c>
      <c r="U2055">
        <f>YEAR(Campaigns[[#This Row],[Date Created Conversion]])</f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8312</v>
      </c>
      <c r="R2056" t="s">
        <v>8317</v>
      </c>
      <c r="S2056" s="16">
        <f t="shared" si="130"/>
        <v>41731.520949074074</v>
      </c>
      <c r="T2056" s="16">
        <f t="shared" si="131"/>
        <v>41761.520949074074</v>
      </c>
      <c r="U2056">
        <f>YEAR(Campaigns[[#This Row],[Date Created Conversion]])</f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8312</v>
      </c>
      <c r="R2057" t="s">
        <v>8317</v>
      </c>
      <c r="S2057" s="16">
        <f t="shared" si="130"/>
        <v>41946.674108796295</v>
      </c>
      <c r="T2057" s="16">
        <f t="shared" si="131"/>
        <v>41976.166666666672</v>
      </c>
      <c r="U2057">
        <f>YEAR(Campaigns[[#This Row],[Date Created Conversion]])</f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8312</v>
      </c>
      <c r="R2058" t="s">
        <v>8317</v>
      </c>
      <c r="S2058" s="16">
        <f t="shared" si="130"/>
        <v>41351.76090277778</v>
      </c>
      <c r="T2058" s="16">
        <f t="shared" si="131"/>
        <v>41381.76090277778</v>
      </c>
      <c r="U2058">
        <f>YEAR(Campaigns[[#This Row],[Date Created Conversion]])</f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8312</v>
      </c>
      <c r="R2059" t="s">
        <v>8317</v>
      </c>
      <c r="S2059" s="16">
        <f t="shared" si="130"/>
        <v>42396.494583333333</v>
      </c>
      <c r="T2059" s="16">
        <f t="shared" si="131"/>
        <v>42426.494583333333</v>
      </c>
      <c r="U2059">
        <f>YEAR(Campaigns[[#This Row],[Date Created Conversion]])</f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8312</v>
      </c>
      <c r="R2060" t="s">
        <v>8317</v>
      </c>
      <c r="S2060" s="16">
        <f t="shared" si="130"/>
        <v>42026.370717592596</v>
      </c>
      <c r="T2060" s="16">
        <f t="shared" si="131"/>
        <v>42065.833333333328</v>
      </c>
      <c r="U2060">
        <f>YEAR(Campaigns[[#This Row],[Date Created Conversion]])</f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8312</v>
      </c>
      <c r="R2061" t="s">
        <v>8317</v>
      </c>
      <c r="S2061" s="16">
        <f t="shared" si="130"/>
        <v>42361.602476851855</v>
      </c>
      <c r="T2061" s="16">
        <f t="shared" si="131"/>
        <v>42400.915972222225</v>
      </c>
      <c r="U2061">
        <f>YEAR(Campaigns[[#This Row],[Date Created Conversion]])</f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8312</v>
      </c>
      <c r="R2062" t="s">
        <v>8317</v>
      </c>
      <c r="S2062" s="16">
        <f t="shared" si="130"/>
        <v>41783.642939814818</v>
      </c>
      <c r="T2062" s="16">
        <f t="shared" si="131"/>
        <v>41843.642939814818</v>
      </c>
      <c r="U2062">
        <f>YEAR(Campaigns[[#This Row],[Date Created Conversion]])</f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8312</v>
      </c>
      <c r="R2063" t="s">
        <v>8317</v>
      </c>
      <c r="S2063" s="16">
        <f t="shared" si="130"/>
        <v>42705.764513888891</v>
      </c>
      <c r="T2063" s="16">
        <f t="shared" si="131"/>
        <v>42735.764513888891</v>
      </c>
      <c r="U2063">
        <f>YEAR(Campaigns[[#This Row],[Date Created Conversion]])</f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8312</v>
      </c>
      <c r="R2064" t="s">
        <v>8317</v>
      </c>
      <c r="S2064" s="16">
        <f t="shared" si="130"/>
        <v>42423.3830787037</v>
      </c>
      <c r="T2064" s="16">
        <f t="shared" si="131"/>
        <v>42453.341412037036</v>
      </c>
      <c r="U2064">
        <f>YEAR(Campaigns[[#This Row],[Date Created Conversion]])</f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8312</v>
      </c>
      <c r="R2065" t="s">
        <v>8317</v>
      </c>
      <c r="S2065" s="16">
        <f t="shared" si="130"/>
        <v>42472.73265046296</v>
      </c>
      <c r="T2065" s="16">
        <f t="shared" si="131"/>
        <v>42505.73265046296</v>
      </c>
      <c r="U2065">
        <f>YEAR(Campaigns[[#This Row],[Date Created Conversion]])</f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8312</v>
      </c>
      <c r="R2066" t="s">
        <v>8317</v>
      </c>
      <c r="S2066" s="16">
        <f t="shared" si="130"/>
        <v>41389.364849537036</v>
      </c>
      <c r="T2066" s="16">
        <f t="shared" si="131"/>
        <v>41425.5</v>
      </c>
      <c r="U2066">
        <f>YEAR(Campaigns[[#This Row],[Date Created Conversion]])</f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8312</v>
      </c>
      <c r="R2067" t="s">
        <v>8317</v>
      </c>
      <c r="S2067" s="16">
        <f t="shared" si="130"/>
        <v>41603.333668981482</v>
      </c>
      <c r="T2067" s="16">
        <f t="shared" si="131"/>
        <v>41633.333668981482</v>
      </c>
      <c r="U2067">
        <f>YEAR(Campaigns[[#This Row],[Date Created Conversion]])</f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8312</v>
      </c>
      <c r="R2068" t="s">
        <v>8317</v>
      </c>
      <c r="S2068" s="16">
        <f t="shared" si="130"/>
        <v>41844.771793981483</v>
      </c>
      <c r="T2068" s="16">
        <f t="shared" si="131"/>
        <v>41874.771793981483</v>
      </c>
      <c r="U2068">
        <f>YEAR(Campaigns[[#This Row],[Date Created Conversion]])</f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8312</v>
      </c>
      <c r="R2069" t="s">
        <v>8317</v>
      </c>
      <c r="S2069" s="16">
        <f t="shared" si="130"/>
        <v>42115.853888888887</v>
      </c>
      <c r="T2069" s="16">
        <f t="shared" si="131"/>
        <v>42148.853888888887</v>
      </c>
      <c r="U2069">
        <f>YEAR(Campaigns[[#This Row],[Date Created Conversion]])</f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8312</v>
      </c>
      <c r="R2070" t="s">
        <v>8317</v>
      </c>
      <c r="S2070" s="16">
        <f t="shared" si="130"/>
        <v>42633.841608796298</v>
      </c>
      <c r="T2070" s="16">
        <f t="shared" si="131"/>
        <v>42663.841608796298</v>
      </c>
      <c r="U2070">
        <f>YEAR(Campaigns[[#This Row],[Date Created Conversion]])</f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8312</v>
      </c>
      <c r="R2071" t="s">
        <v>8317</v>
      </c>
      <c r="S2071" s="16">
        <f t="shared" si="130"/>
        <v>42340.972118055557</v>
      </c>
      <c r="T2071" s="16">
        <f t="shared" si="131"/>
        <v>42371.972118055557</v>
      </c>
      <c r="U2071">
        <f>YEAR(Campaigns[[#This Row],[Date Created Conversion]])</f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8312</v>
      </c>
      <c r="R2072" t="s">
        <v>8317</v>
      </c>
      <c r="S2072" s="16">
        <f t="shared" si="130"/>
        <v>42519.6565162037</v>
      </c>
      <c r="T2072" s="16">
        <f t="shared" si="131"/>
        <v>42549.6565162037</v>
      </c>
      <c r="U2072">
        <f>YEAR(Campaigns[[#This Row],[Date Created Conversion]])</f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8312</v>
      </c>
      <c r="R2073" t="s">
        <v>8317</v>
      </c>
      <c r="S2073" s="16">
        <f t="shared" si="130"/>
        <v>42600.278749999998</v>
      </c>
      <c r="T2073" s="16">
        <f t="shared" si="131"/>
        <v>42645.278749999998</v>
      </c>
      <c r="U2073">
        <f>YEAR(Campaigns[[#This Row],[Date Created Conversion]])</f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8312</v>
      </c>
      <c r="R2074" t="s">
        <v>8317</v>
      </c>
      <c r="S2074" s="16">
        <f t="shared" si="130"/>
        <v>42467.581388888888</v>
      </c>
      <c r="T2074" s="16">
        <f t="shared" si="131"/>
        <v>42497.581388888888</v>
      </c>
      <c r="U2074">
        <f>YEAR(Campaigns[[#This Row],[Date Created Conversion]])</f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8312</v>
      </c>
      <c r="R2075" t="s">
        <v>8317</v>
      </c>
      <c r="S2075" s="16">
        <f t="shared" si="130"/>
        <v>42087.668032407411</v>
      </c>
      <c r="T2075" s="16">
        <f t="shared" si="131"/>
        <v>42132.668032407411</v>
      </c>
      <c r="U2075">
        <f>YEAR(Campaigns[[#This Row],[Date Created Conversion]])</f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8312</v>
      </c>
      <c r="R2076" t="s">
        <v>8317</v>
      </c>
      <c r="S2076" s="16">
        <f t="shared" si="130"/>
        <v>42466.826180555552</v>
      </c>
      <c r="T2076" s="16">
        <f t="shared" si="131"/>
        <v>42496.826180555552</v>
      </c>
      <c r="U2076">
        <f>YEAR(Campaigns[[#This Row],[Date Created Conversion]])</f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8312</v>
      </c>
      <c r="R2077" t="s">
        <v>8317</v>
      </c>
      <c r="S2077" s="16">
        <f t="shared" si="130"/>
        <v>41450.681574074071</v>
      </c>
      <c r="T2077" s="16">
        <f t="shared" si="131"/>
        <v>41480.681574074071</v>
      </c>
      <c r="U2077">
        <f>YEAR(Campaigns[[#This Row],[Date Created Conversion]])</f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8312</v>
      </c>
      <c r="R2078" t="s">
        <v>8317</v>
      </c>
      <c r="S2078" s="16">
        <f t="shared" si="130"/>
        <v>41803.880659722221</v>
      </c>
      <c r="T2078" s="16">
        <f t="shared" si="131"/>
        <v>41843.880659722221</v>
      </c>
      <c r="U2078">
        <f>YEAR(Campaigns[[#This Row],[Date Created Conversion]])</f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8312</v>
      </c>
      <c r="R2079" t="s">
        <v>8317</v>
      </c>
      <c r="S2079" s="16">
        <f t="shared" si="130"/>
        <v>42103.042546296296</v>
      </c>
      <c r="T2079" s="16">
        <f t="shared" si="131"/>
        <v>42160.875</v>
      </c>
      <c r="U2079">
        <f>YEAR(Campaigns[[#This Row],[Date Created Conversion]])</f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8312</v>
      </c>
      <c r="R2080" t="s">
        <v>8317</v>
      </c>
      <c r="S2080" s="16">
        <f t="shared" si="130"/>
        <v>42692.771493055552</v>
      </c>
      <c r="T2080" s="16">
        <f t="shared" si="131"/>
        <v>42722.771493055552</v>
      </c>
      <c r="U2080">
        <f>YEAR(Campaigns[[#This Row],[Date Created Conversion]])</f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8312</v>
      </c>
      <c r="R2081" t="s">
        <v>8317</v>
      </c>
      <c r="S2081" s="16">
        <f t="shared" si="130"/>
        <v>42150.71056712963</v>
      </c>
      <c r="T2081" s="16">
        <f t="shared" si="131"/>
        <v>42180.791666666672</v>
      </c>
      <c r="U2081">
        <f>YEAR(Campaigns[[#This Row],[Date Created Conversion]])</f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8312</v>
      </c>
      <c r="R2082" t="s">
        <v>8317</v>
      </c>
      <c r="S2082" s="16">
        <f t="shared" si="130"/>
        <v>42289.957175925927</v>
      </c>
      <c r="T2082" s="16">
        <f t="shared" si="131"/>
        <v>42319.998842592591</v>
      </c>
      <c r="U2082">
        <f>YEAR(Campaigns[[#This Row],[Date Created Conversion]])</f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8331</v>
      </c>
      <c r="R2083" t="s">
        <v>8337</v>
      </c>
      <c r="S2083" s="16">
        <f t="shared" si="130"/>
        <v>41004.156886574077</v>
      </c>
      <c r="T2083" s="16">
        <f t="shared" si="131"/>
        <v>41045.207638888889</v>
      </c>
      <c r="U2083">
        <f>YEAR(Campaigns[[#This Row],[Date Created Conversion]])</f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8331</v>
      </c>
      <c r="R2084" t="s">
        <v>8337</v>
      </c>
      <c r="S2084" s="16">
        <f t="shared" si="130"/>
        <v>40811.120324074072</v>
      </c>
      <c r="T2084" s="16">
        <f t="shared" si="131"/>
        <v>40871.161990740737</v>
      </c>
      <c r="U2084">
        <f>YEAR(Campaigns[[#This Row],[Date Created Conversion]])</f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8331</v>
      </c>
      <c r="R2085" t="s">
        <v>8337</v>
      </c>
      <c r="S2085" s="16">
        <f t="shared" si="130"/>
        <v>41034.72216435185</v>
      </c>
      <c r="T2085" s="16">
        <f t="shared" si="131"/>
        <v>41064.72216435185</v>
      </c>
      <c r="U2085">
        <f>YEAR(Campaigns[[#This Row],[Date Created Conversion]])</f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8331</v>
      </c>
      <c r="R2086" t="s">
        <v>8337</v>
      </c>
      <c r="S2086" s="16">
        <f t="shared" si="130"/>
        <v>41731.833124999997</v>
      </c>
      <c r="T2086" s="16">
        <f t="shared" si="131"/>
        <v>41763.290972222225</v>
      </c>
      <c r="U2086">
        <f>YEAR(Campaigns[[#This Row],[Date Created Conversion]])</f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8331</v>
      </c>
      <c r="R2087" t="s">
        <v>8337</v>
      </c>
      <c r="S2087" s="16">
        <f t="shared" si="130"/>
        <v>41075.835497685184</v>
      </c>
      <c r="T2087" s="16">
        <f t="shared" si="131"/>
        <v>41105.835497685184</v>
      </c>
      <c r="U2087">
        <f>YEAR(Campaigns[[#This Row],[Date Created Conversion]])</f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8331</v>
      </c>
      <c r="R2088" t="s">
        <v>8337</v>
      </c>
      <c r="S2088" s="16">
        <f t="shared" si="130"/>
        <v>40860.67050925926</v>
      </c>
      <c r="T2088" s="16">
        <f t="shared" si="131"/>
        <v>40891.207638888889</v>
      </c>
      <c r="U2088">
        <f>YEAR(Campaigns[[#This Row],[Date Created Conversion]])</f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8331</v>
      </c>
      <c r="R2089" t="s">
        <v>8337</v>
      </c>
      <c r="S2089" s="16">
        <f t="shared" si="130"/>
        <v>40764.204375000001</v>
      </c>
      <c r="T2089" s="16">
        <f t="shared" si="131"/>
        <v>40794.204375000001</v>
      </c>
      <c r="U2089">
        <f>YEAR(Campaigns[[#This Row],[Date Created Conversion]])</f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8331</v>
      </c>
      <c r="R2090" t="s">
        <v>8337</v>
      </c>
      <c r="S2090" s="16">
        <f t="shared" si="130"/>
        <v>40395.714722222219</v>
      </c>
      <c r="T2090" s="16">
        <f t="shared" si="131"/>
        <v>40432.165972222225</v>
      </c>
      <c r="U2090">
        <f>YEAR(Campaigns[[#This Row],[Date Created Conversion]])</f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8331</v>
      </c>
      <c r="R2091" t="s">
        <v>8337</v>
      </c>
      <c r="S2091" s="16">
        <f t="shared" si="130"/>
        <v>41453.076319444444</v>
      </c>
      <c r="T2091" s="16">
        <f t="shared" si="131"/>
        <v>41488.076319444444</v>
      </c>
      <c r="U2091">
        <f>YEAR(Campaigns[[#This Row],[Date Created Conversion]])</f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8331</v>
      </c>
      <c r="R2092" t="s">
        <v>8337</v>
      </c>
      <c r="S2092" s="16">
        <f t="shared" si="130"/>
        <v>41299.381423611114</v>
      </c>
      <c r="T2092" s="16">
        <f t="shared" si="131"/>
        <v>41329.381423611114</v>
      </c>
      <c r="U2092">
        <f>YEAR(Campaigns[[#This Row],[Date Created Conversion]])</f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8331</v>
      </c>
      <c r="R2093" t="s">
        <v>8337</v>
      </c>
      <c r="S2093" s="16">
        <f t="shared" si="130"/>
        <v>40555.322662037033</v>
      </c>
      <c r="T2093" s="16">
        <f t="shared" si="131"/>
        <v>40603.833333333336</v>
      </c>
      <c r="U2093">
        <f>YEAR(Campaigns[[#This Row],[Date Created Conversion]])</f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8331</v>
      </c>
      <c r="R2094" t="s">
        <v>8337</v>
      </c>
      <c r="S2094" s="16">
        <f t="shared" si="130"/>
        <v>40763.707546296297</v>
      </c>
      <c r="T2094" s="16">
        <f t="shared" si="131"/>
        <v>40823.707546296297</v>
      </c>
      <c r="U2094">
        <f>YEAR(Campaigns[[#This Row],[Date Created Conversion]])</f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8331</v>
      </c>
      <c r="R2095" t="s">
        <v>8337</v>
      </c>
      <c r="S2095" s="16">
        <f t="shared" si="130"/>
        <v>41205.854537037041</v>
      </c>
      <c r="T2095" s="16">
        <f t="shared" si="131"/>
        <v>41265.896203703705</v>
      </c>
      <c r="U2095">
        <f>YEAR(Campaigns[[#This Row],[Date Created Conversion]])</f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8331</v>
      </c>
      <c r="R2096" t="s">
        <v>8337</v>
      </c>
      <c r="S2096" s="16">
        <f t="shared" si="130"/>
        <v>40939.02002314815</v>
      </c>
      <c r="T2096" s="16">
        <f t="shared" si="131"/>
        <v>40973.125</v>
      </c>
      <c r="U2096">
        <f>YEAR(Campaigns[[#This Row],[Date Created Conversion]])</f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8331</v>
      </c>
      <c r="R2097" t="s">
        <v>8337</v>
      </c>
      <c r="S2097" s="16">
        <f t="shared" si="130"/>
        <v>40758.733483796292</v>
      </c>
      <c r="T2097" s="16">
        <f t="shared" si="131"/>
        <v>40818.733483796292</v>
      </c>
      <c r="U2097">
        <f>YEAR(Campaigns[[#This Row],[Date Created Conversion]])</f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8331</v>
      </c>
      <c r="R2098" t="s">
        <v>8337</v>
      </c>
      <c r="S2098" s="16">
        <f t="shared" si="130"/>
        <v>41192.758506944447</v>
      </c>
      <c r="T2098" s="16">
        <f t="shared" si="131"/>
        <v>41208.165972222225</v>
      </c>
      <c r="U2098">
        <f>YEAR(Campaigns[[#This Row],[Date Created Conversion]])</f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8331</v>
      </c>
      <c r="R2099" t="s">
        <v>8337</v>
      </c>
      <c r="S2099" s="16">
        <f t="shared" si="130"/>
        <v>40818.58489583333</v>
      </c>
      <c r="T2099" s="16">
        <f t="shared" si="131"/>
        <v>40878.626562500001</v>
      </c>
      <c r="U2099">
        <f>YEAR(Campaigns[[#This Row],[Date Created Conversion]])</f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8331</v>
      </c>
      <c r="R2100" t="s">
        <v>8337</v>
      </c>
      <c r="S2100" s="16">
        <f t="shared" si="130"/>
        <v>40946.11383101852</v>
      </c>
      <c r="T2100" s="16">
        <f t="shared" si="131"/>
        <v>40976.11383101852</v>
      </c>
      <c r="U2100">
        <f>YEAR(Campaigns[[#This Row],[Date Created Conversion]])</f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8331</v>
      </c>
      <c r="R2101" t="s">
        <v>8337</v>
      </c>
      <c r="S2101" s="16">
        <f t="shared" si="130"/>
        <v>42173.746342592596</v>
      </c>
      <c r="T2101" s="16">
        <f t="shared" si="131"/>
        <v>42187.152777777781</v>
      </c>
      <c r="U2101">
        <f>YEAR(Campaigns[[#This Row],[Date Created Conversion]])</f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8331</v>
      </c>
      <c r="R2102" t="s">
        <v>8337</v>
      </c>
      <c r="S2102" s="16">
        <f t="shared" si="130"/>
        <v>41074.834965277776</v>
      </c>
      <c r="T2102" s="16">
        <f t="shared" si="131"/>
        <v>41090.165972222225</v>
      </c>
      <c r="U2102">
        <f>YEAR(Campaigns[[#This Row],[Date Created Conversion]])</f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8331</v>
      </c>
      <c r="R2103" t="s">
        <v>8337</v>
      </c>
      <c r="S2103" s="16">
        <f t="shared" si="130"/>
        <v>40892.149467592593</v>
      </c>
      <c r="T2103" s="16">
        <f t="shared" si="131"/>
        <v>40952.149467592593</v>
      </c>
      <c r="U2103">
        <f>YEAR(Campaigns[[#This Row],[Date Created Conversion]])</f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8331</v>
      </c>
      <c r="R2104" t="s">
        <v>8337</v>
      </c>
      <c r="S2104" s="16">
        <f t="shared" si="130"/>
        <v>40638.868611111109</v>
      </c>
      <c r="T2104" s="16">
        <f t="shared" si="131"/>
        <v>40668.868611111109</v>
      </c>
      <c r="U2104">
        <f>YEAR(Campaigns[[#This Row],[Date Created Conversion]])</f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8331</v>
      </c>
      <c r="R2105" t="s">
        <v>8337</v>
      </c>
      <c r="S2105" s="16">
        <f t="shared" si="130"/>
        <v>41192.754942129628</v>
      </c>
      <c r="T2105" s="16">
        <f t="shared" si="131"/>
        <v>41222.7966087963</v>
      </c>
      <c r="U2105">
        <f>YEAR(Campaigns[[#This Row],[Date Created Conversion]])</f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8331</v>
      </c>
      <c r="R2106" t="s">
        <v>8337</v>
      </c>
      <c r="S2106" s="16">
        <f t="shared" si="130"/>
        <v>41394.074467592596</v>
      </c>
      <c r="T2106" s="16">
        <f t="shared" si="131"/>
        <v>41425</v>
      </c>
      <c r="U2106">
        <f>YEAR(Campaigns[[#This Row],[Date Created Conversion]])</f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8331</v>
      </c>
      <c r="R2107" t="s">
        <v>8337</v>
      </c>
      <c r="S2107" s="16">
        <f t="shared" si="130"/>
        <v>41951.788807870369</v>
      </c>
      <c r="T2107" s="16">
        <f t="shared" si="131"/>
        <v>41964.166666666672</v>
      </c>
      <c r="U2107">
        <f>YEAR(Campaigns[[#This Row],[Date Created Conversion]])</f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8331</v>
      </c>
      <c r="R2108" t="s">
        <v>8337</v>
      </c>
      <c r="S2108" s="16">
        <f t="shared" si="130"/>
        <v>41270.21497685185</v>
      </c>
      <c r="T2108" s="16">
        <f t="shared" si="131"/>
        <v>41300.21497685185</v>
      </c>
      <c r="U2108">
        <f>YEAR(Campaigns[[#This Row],[Date Created Conversion]])</f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8331</v>
      </c>
      <c r="R2109" t="s">
        <v>8337</v>
      </c>
      <c r="S2109" s="16">
        <f t="shared" si="130"/>
        <v>41934.71056712963</v>
      </c>
      <c r="T2109" s="16">
        <f t="shared" si="131"/>
        <v>41955.752233796295</v>
      </c>
      <c r="U2109">
        <f>YEAR(Campaigns[[#This Row],[Date Created Conversion]])</f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8331</v>
      </c>
      <c r="R2110" t="s">
        <v>8337</v>
      </c>
      <c r="S2110" s="16">
        <f t="shared" si="130"/>
        <v>41135.175694444442</v>
      </c>
      <c r="T2110" s="16">
        <f t="shared" si="131"/>
        <v>41162.163194444445</v>
      </c>
      <c r="U2110">
        <f>YEAR(Campaigns[[#This Row],[Date Created Conversion]])</f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8331</v>
      </c>
      <c r="R2111" t="s">
        <v>8337</v>
      </c>
      <c r="S2111" s="16">
        <f t="shared" si="130"/>
        <v>42160.708530092597</v>
      </c>
      <c r="T2111" s="16">
        <f t="shared" si="131"/>
        <v>42190.708530092597</v>
      </c>
      <c r="U2111">
        <f>YEAR(Campaigns[[#This Row],[Date Created Conversion]])</f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8331</v>
      </c>
      <c r="R2112" t="s">
        <v>8337</v>
      </c>
      <c r="S2112" s="16">
        <f t="shared" si="130"/>
        <v>41759.670937499999</v>
      </c>
      <c r="T2112" s="16">
        <f t="shared" si="131"/>
        <v>41787.207638888889</v>
      </c>
      <c r="U2112">
        <f>YEAR(Campaigns[[#This Row],[Date Created Conversion]])</f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8331</v>
      </c>
      <c r="R2113" t="s">
        <v>8337</v>
      </c>
      <c r="S2113" s="16">
        <f t="shared" si="130"/>
        <v>40703.197048611109</v>
      </c>
      <c r="T2113" s="16">
        <f t="shared" si="131"/>
        <v>40770.041666666664</v>
      </c>
      <c r="U2113">
        <f>YEAR(Campaigns[[#This Row],[Date Created Conversion]])</f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 2),0)</f>
        <v>27.27</v>
      </c>
      <c r="Q2114" s="10" t="s">
        <v>8331</v>
      </c>
      <c r="R2114" t="s">
        <v>8337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  <c r="U2114">
        <f>YEAR(Campaigns[[#This Row],[Date Created Conversion]])</f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8331</v>
      </c>
      <c r="R2115" t="s">
        <v>8337</v>
      </c>
      <c r="S2115" s="16">
        <f t="shared" si="134"/>
        <v>41870.86546296296</v>
      </c>
      <c r="T2115" s="16">
        <f t="shared" si="135"/>
        <v>41905.86546296296</v>
      </c>
      <c r="U2115">
        <f>YEAR(Campaigns[[#This Row],[Date Created Conversion]])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8331</v>
      </c>
      <c r="R2116" t="s">
        <v>8337</v>
      </c>
      <c r="S2116" s="16">
        <f t="shared" si="134"/>
        <v>40458.815625000003</v>
      </c>
      <c r="T2116" s="16">
        <f t="shared" si="135"/>
        <v>40521.207638888889</v>
      </c>
      <c r="U2116">
        <f>YEAR(Campaigns[[#This Row],[Date Created Conversion]])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8331</v>
      </c>
      <c r="R2117" t="s">
        <v>8337</v>
      </c>
      <c r="S2117" s="16">
        <f t="shared" si="134"/>
        <v>40564.081030092595</v>
      </c>
      <c r="T2117" s="16">
        <f t="shared" si="135"/>
        <v>40594.081030092595</v>
      </c>
      <c r="U2117">
        <f>YEAR(Campaigns[[#This Row],[Date Created Conversion]])</f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8331</v>
      </c>
      <c r="R2118" t="s">
        <v>8337</v>
      </c>
      <c r="S2118" s="16">
        <f t="shared" si="134"/>
        <v>41136.777812500004</v>
      </c>
      <c r="T2118" s="16">
        <f t="shared" si="135"/>
        <v>41184.777812500004</v>
      </c>
      <c r="U2118">
        <f>YEAR(Campaigns[[#This Row],[Date Created Conversion]])</f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8331</v>
      </c>
      <c r="R2119" t="s">
        <v>8337</v>
      </c>
      <c r="S2119" s="16">
        <f t="shared" si="134"/>
        <v>42290.059594907405</v>
      </c>
      <c r="T2119" s="16">
        <f t="shared" si="135"/>
        <v>42304.207638888889</v>
      </c>
      <c r="U2119">
        <f>YEAR(Campaigns[[#This Row],[Date Created Conversion]])</f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8331</v>
      </c>
      <c r="R2120" t="s">
        <v>8337</v>
      </c>
      <c r="S2120" s="16">
        <f t="shared" si="134"/>
        <v>40718.839537037034</v>
      </c>
      <c r="T2120" s="16">
        <f t="shared" si="135"/>
        <v>40748.839537037034</v>
      </c>
      <c r="U2120">
        <f>YEAR(Campaigns[[#This Row],[Date Created Conversion]])</f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8331</v>
      </c>
      <c r="R2121" t="s">
        <v>8337</v>
      </c>
      <c r="S2121" s="16">
        <f t="shared" si="134"/>
        <v>41107.130150462966</v>
      </c>
      <c r="T2121" s="16">
        <f t="shared" si="135"/>
        <v>41137.130150462966</v>
      </c>
      <c r="U2121">
        <f>YEAR(Campaigns[[#This Row],[Date Created Conversion]])</f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8331</v>
      </c>
      <c r="R2122" t="s">
        <v>8337</v>
      </c>
      <c r="S2122" s="16">
        <f t="shared" si="134"/>
        <v>41591.964537037034</v>
      </c>
      <c r="T2122" s="16">
        <f t="shared" si="135"/>
        <v>41640.964537037034</v>
      </c>
      <c r="U2122">
        <f>YEAR(Campaigns[[#This Row],[Date Created Conversion]])</f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8343</v>
      </c>
      <c r="R2123" t="s">
        <v>8344</v>
      </c>
      <c r="S2123" s="16">
        <f t="shared" si="134"/>
        <v>42716.7424537037</v>
      </c>
      <c r="T2123" s="16">
        <f t="shared" si="135"/>
        <v>42746.7424537037</v>
      </c>
      <c r="U2123">
        <f>YEAR(Campaigns[[#This Row],[Date Created Conversion]])</f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8343</v>
      </c>
      <c r="R2124" t="s">
        <v>8344</v>
      </c>
      <c r="S2124" s="16">
        <f t="shared" si="134"/>
        <v>42712.300567129627</v>
      </c>
      <c r="T2124" s="16">
        <f t="shared" si="135"/>
        <v>42742.300567129627</v>
      </c>
      <c r="U2124">
        <f>YEAR(Campaigns[[#This Row],[Date Created Conversion]])</f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8343</v>
      </c>
      <c r="R2125" t="s">
        <v>8344</v>
      </c>
      <c r="S2125" s="16">
        <f t="shared" si="134"/>
        <v>40198.424849537041</v>
      </c>
      <c r="T2125" s="16">
        <f t="shared" si="135"/>
        <v>40252.290972222225</v>
      </c>
      <c r="U2125">
        <f>YEAR(Campaigns[[#This Row],[Date Created Conversion]])</f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8343</v>
      </c>
      <c r="R2126" t="s">
        <v>8344</v>
      </c>
      <c r="S2126" s="16">
        <f t="shared" si="134"/>
        <v>40464.028182870366</v>
      </c>
      <c r="T2126" s="16">
        <f t="shared" si="135"/>
        <v>40512.208333333336</v>
      </c>
      <c r="U2126">
        <f>YEAR(Campaigns[[#This Row],[Date Created Conversion]])</f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8343</v>
      </c>
      <c r="R2127" t="s">
        <v>8344</v>
      </c>
      <c r="S2127" s="16">
        <f t="shared" si="134"/>
        <v>42191.023530092592</v>
      </c>
      <c r="T2127" s="16">
        <f t="shared" si="135"/>
        <v>42221.023530092592</v>
      </c>
      <c r="U2127">
        <f>YEAR(Campaigns[[#This Row],[Date Created Conversion]])</f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8343</v>
      </c>
      <c r="R2128" t="s">
        <v>8344</v>
      </c>
      <c r="S2128" s="16">
        <f t="shared" si="134"/>
        <v>41951.973229166666</v>
      </c>
      <c r="T2128" s="16">
        <f t="shared" si="135"/>
        <v>41981.973229166666</v>
      </c>
      <c r="U2128">
        <f>YEAR(Campaigns[[#This Row],[Date Created Conversion]])</f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8343</v>
      </c>
      <c r="R2129" t="s">
        <v>8344</v>
      </c>
      <c r="S2129" s="16">
        <f t="shared" si="134"/>
        <v>42045.50535879629</v>
      </c>
      <c r="T2129" s="16">
        <f t="shared" si="135"/>
        <v>42075.463692129633</v>
      </c>
      <c r="U2129">
        <f>YEAR(Campaigns[[#This Row],[Date Created Conversion]])</f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8343</v>
      </c>
      <c r="R2130" t="s">
        <v>8344</v>
      </c>
      <c r="S2130" s="16">
        <f t="shared" si="134"/>
        <v>41843.772789351853</v>
      </c>
      <c r="T2130" s="16">
        <f t="shared" si="135"/>
        <v>41903.772789351853</v>
      </c>
      <c r="U2130">
        <f>YEAR(Campaigns[[#This Row],[Date Created Conversion]])</f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8343</v>
      </c>
      <c r="R2131" t="s">
        <v>8344</v>
      </c>
      <c r="S2131" s="16">
        <f t="shared" si="134"/>
        <v>42409.024305555555</v>
      </c>
      <c r="T2131" s="16">
        <f t="shared" si="135"/>
        <v>42439.024305555555</v>
      </c>
      <c r="U2131">
        <f>YEAR(Campaigns[[#This Row],[Date Created Conversion]])</f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8343</v>
      </c>
      <c r="R2132" t="s">
        <v>8344</v>
      </c>
      <c r="S2132" s="16">
        <f t="shared" si="134"/>
        <v>41832.086377314816</v>
      </c>
      <c r="T2132" s="16">
        <f t="shared" si="135"/>
        <v>41867.086377314816</v>
      </c>
      <c r="U2132">
        <f>YEAR(Campaigns[[#This Row],[Date Created Conversion]])</f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8343</v>
      </c>
      <c r="R2133" t="s">
        <v>8344</v>
      </c>
      <c r="S2133" s="16">
        <f t="shared" si="134"/>
        <v>42167.207071759258</v>
      </c>
      <c r="T2133" s="16">
        <f t="shared" si="135"/>
        <v>42197.207071759258</v>
      </c>
      <c r="U2133">
        <f>YEAR(Campaigns[[#This Row],[Date Created Conversion]])</f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8343</v>
      </c>
      <c r="R2134" t="s">
        <v>8344</v>
      </c>
      <c r="S2134" s="16">
        <f t="shared" si="134"/>
        <v>41643.487175925926</v>
      </c>
      <c r="T2134" s="16">
        <f t="shared" si="135"/>
        <v>41673.487175925926</v>
      </c>
      <c r="U2134">
        <f>YEAR(Campaigns[[#This Row],[Date Created Conversion]])</f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8343</v>
      </c>
      <c r="R2135" t="s">
        <v>8344</v>
      </c>
      <c r="S2135" s="16">
        <f t="shared" si="134"/>
        <v>40619.097210648149</v>
      </c>
      <c r="T2135" s="16">
        <f t="shared" si="135"/>
        <v>40657.290972222225</v>
      </c>
      <c r="U2135">
        <f>YEAR(Campaigns[[#This Row],[Date Created Conversion]])</f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8343</v>
      </c>
      <c r="R2136" t="s">
        <v>8344</v>
      </c>
      <c r="S2136" s="16">
        <f t="shared" si="134"/>
        <v>41361.886469907404</v>
      </c>
      <c r="T2136" s="16">
        <f t="shared" si="135"/>
        <v>41391.886469907404</v>
      </c>
      <c r="U2136">
        <f>YEAR(Campaigns[[#This Row],[Date Created Conversion]])</f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8343</v>
      </c>
      <c r="R2137" t="s">
        <v>8344</v>
      </c>
      <c r="S2137" s="16">
        <f t="shared" si="134"/>
        <v>41156.963344907403</v>
      </c>
      <c r="T2137" s="16">
        <f t="shared" si="135"/>
        <v>41186.963344907403</v>
      </c>
      <c r="U2137">
        <f>YEAR(Campaigns[[#This Row],[Date Created Conversion]])</f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8343</v>
      </c>
      <c r="R2138" t="s">
        <v>8344</v>
      </c>
      <c r="S2138" s="16">
        <f t="shared" si="134"/>
        <v>41536.509097222224</v>
      </c>
      <c r="T2138" s="16">
        <f t="shared" si="135"/>
        <v>41566.509097222224</v>
      </c>
      <c r="U2138">
        <f>YEAR(Campaigns[[#This Row],[Date Created Conversion]])</f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8343</v>
      </c>
      <c r="R2139" t="s">
        <v>8344</v>
      </c>
      <c r="S2139" s="16">
        <f t="shared" si="134"/>
        <v>41948.771168981482</v>
      </c>
      <c r="T2139" s="16">
        <f t="shared" si="135"/>
        <v>41978.771168981482</v>
      </c>
      <c r="U2139">
        <f>YEAR(Campaigns[[#This Row],[Date Created Conversion]])</f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8343</v>
      </c>
      <c r="R2140" t="s">
        <v>8344</v>
      </c>
      <c r="S2140" s="16">
        <f t="shared" si="134"/>
        <v>41557.013182870374</v>
      </c>
      <c r="T2140" s="16">
        <f t="shared" si="135"/>
        <v>41587.054849537039</v>
      </c>
      <c r="U2140">
        <f>YEAR(Campaigns[[#This Row],[Date Created Conversion]])</f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8343</v>
      </c>
      <c r="R2141" t="s">
        <v>8344</v>
      </c>
      <c r="S2141" s="16">
        <f t="shared" si="134"/>
        <v>42647.750092592592</v>
      </c>
      <c r="T2141" s="16">
        <f t="shared" si="135"/>
        <v>42677.750092592592</v>
      </c>
      <c r="U2141">
        <f>YEAR(Campaigns[[#This Row],[Date Created Conversion]])</f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8343</v>
      </c>
      <c r="R2142" t="s">
        <v>8344</v>
      </c>
      <c r="S2142" s="16">
        <f t="shared" si="134"/>
        <v>41255.833611111113</v>
      </c>
      <c r="T2142" s="16">
        <f t="shared" si="135"/>
        <v>41285.833611111113</v>
      </c>
      <c r="U2142">
        <f>YEAR(Campaigns[[#This Row],[Date Created Conversion]])</f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8343</v>
      </c>
      <c r="R2143" t="s">
        <v>8344</v>
      </c>
      <c r="S2143" s="16">
        <f t="shared" si="134"/>
        <v>41927.235636574071</v>
      </c>
      <c r="T2143" s="16">
        <f t="shared" si="135"/>
        <v>41957.277303240742</v>
      </c>
      <c r="U2143">
        <f>YEAR(Campaigns[[#This Row],[Date Created Conversion]])</f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8343</v>
      </c>
      <c r="R2144" t="s">
        <v>8344</v>
      </c>
      <c r="S2144" s="16">
        <f t="shared" si="134"/>
        <v>42340.701504629629</v>
      </c>
      <c r="T2144" s="16">
        <f t="shared" si="135"/>
        <v>42368.701504629629</v>
      </c>
      <c r="U2144">
        <f>YEAR(Campaigns[[#This Row],[Date Created Conversion]])</f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8343</v>
      </c>
      <c r="R2145" t="s">
        <v>8344</v>
      </c>
      <c r="S2145" s="16">
        <f t="shared" si="134"/>
        <v>40332.886712962965</v>
      </c>
      <c r="T2145" s="16">
        <f t="shared" si="135"/>
        <v>40380.791666666664</v>
      </c>
      <c r="U2145">
        <f>YEAR(Campaigns[[#This Row],[Date Created Conversion]])</f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8343</v>
      </c>
      <c r="R2146" t="s">
        <v>8344</v>
      </c>
      <c r="S2146" s="16">
        <f t="shared" si="134"/>
        <v>41499.546759259261</v>
      </c>
      <c r="T2146" s="16">
        <f t="shared" si="135"/>
        <v>41531.546759259261</v>
      </c>
      <c r="U2146">
        <f>YEAR(Campaigns[[#This Row],[Date Created Conversion]])</f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8343</v>
      </c>
      <c r="R2147" t="s">
        <v>8344</v>
      </c>
      <c r="S2147" s="16">
        <f t="shared" si="134"/>
        <v>41575.237430555557</v>
      </c>
      <c r="T2147" s="16">
        <f t="shared" si="135"/>
        <v>41605.279097222221</v>
      </c>
      <c r="U2147">
        <f>YEAR(Campaigns[[#This Row],[Date Created Conversion]])</f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8343</v>
      </c>
      <c r="R2148" t="s">
        <v>8344</v>
      </c>
      <c r="S2148" s="16">
        <f t="shared" si="134"/>
        <v>42397.679513888885</v>
      </c>
      <c r="T2148" s="16">
        <f t="shared" si="135"/>
        <v>42411.679513888885</v>
      </c>
      <c r="U2148">
        <f>YEAR(Campaigns[[#This Row],[Date Created Conversion]])</f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8343</v>
      </c>
      <c r="R2149" t="s">
        <v>8344</v>
      </c>
      <c r="S2149" s="16">
        <f t="shared" si="134"/>
        <v>41927.295694444445</v>
      </c>
      <c r="T2149" s="16">
        <f t="shared" si="135"/>
        <v>41959.337361111116</v>
      </c>
      <c r="U2149">
        <f>YEAR(Campaigns[[#This Row],[Date Created Conversion]])</f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8343</v>
      </c>
      <c r="R2150" t="s">
        <v>8344</v>
      </c>
      <c r="S2150" s="16">
        <f t="shared" si="134"/>
        <v>42066.733587962968</v>
      </c>
      <c r="T2150" s="16">
        <f t="shared" si="135"/>
        <v>42096.691921296297</v>
      </c>
      <c r="U2150">
        <f>YEAR(Campaigns[[#This Row],[Date Created Conversion]])</f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8343</v>
      </c>
      <c r="R2151" t="s">
        <v>8344</v>
      </c>
      <c r="S2151" s="16">
        <f t="shared" si="134"/>
        <v>40355.024953703702</v>
      </c>
      <c r="T2151" s="16">
        <f t="shared" si="135"/>
        <v>40390</v>
      </c>
      <c r="U2151">
        <f>YEAR(Campaigns[[#This Row],[Date Created Conversion]])</f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8343</v>
      </c>
      <c r="R2152" t="s">
        <v>8344</v>
      </c>
      <c r="S2152" s="16">
        <f t="shared" si="134"/>
        <v>42534.284710648149</v>
      </c>
      <c r="T2152" s="16">
        <f t="shared" si="135"/>
        <v>42564.284710648149</v>
      </c>
      <c r="U2152">
        <f>YEAR(Campaigns[[#This Row],[Date Created Conversion]])</f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8343</v>
      </c>
      <c r="R2153" t="s">
        <v>8344</v>
      </c>
      <c r="S2153" s="16">
        <f t="shared" si="134"/>
        <v>42520.847384259265</v>
      </c>
      <c r="T2153" s="16">
        <f t="shared" si="135"/>
        <v>42550.847384259265</v>
      </c>
      <c r="U2153">
        <f>YEAR(Campaigns[[#This Row],[Date Created Conversion]])</f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8343</v>
      </c>
      <c r="R2154" t="s">
        <v>8344</v>
      </c>
      <c r="S2154" s="16">
        <f t="shared" si="134"/>
        <v>41683.832280092596</v>
      </c>
      <c r="T2154" s="16">
        <f t="shared" si="135"/>
        <v>41713.790613425925</v>
      </c>
      <c r="U2154">
        <f>YEAR(Campaigns[[#This Row],[Date Created Conversion]])</f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8343</v>
      </c>
      <c r="R2155" t="s">
        <v>8344</v>
      </c>
      <c r="S2155" s="16">
        <f t="shared" si="134"/>
        <v>41974.911087962959</v>
      </c>
      <c r="T2155" s="16">
        <f t="shared" si="135"/>
        <v>42014.332638888889</v>
      </c>
      <c r="U2155">
        <f>YEAR(Campaigns[[#This Row],[Date Created Conversion]])</f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8343</v>
      </c>
      <c r="R2156" t="s">
        <v>8344</v>
      </c>
      <c r="S2156" s="16">
        <f t="shared" si="134"/>
        <v>41647.632256944446</v>
      </c>
      <c r="T2156" s="16">
        <f t="shared" si="135"/>
        <v>41667.632256944446</v>
      </c>
      <c r="U2156">
        <f>YEAR(Campaigns[[#This Row],[Date Created Conversion]])</f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8343</v>
      </c>
      <c r="R2157" t="s">
        <v>8344</v>
      </c>
      <c r="S2157" s="16">
        <f t="shared" si="134"/>
        <v>42430.747511574074</v>
      </c>
      <c r="T2157" s="16">
        <f t="shared" si="135"/>
        <v>42460.70584490741</v>
      </c>
      <c r="U2157">
        <f>YEAR(Campaigns[[#This Row],[Date Created Conversion]])</f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8343</v>
      </c>
      <c r="R2158" t="s">
        <v>8344</v>
      </c>
      <c r="S2158" s="16">
        <f t="shared" si="134"/>
        <v>41488.85423611111</v>
      </c>
      <c r="T2158" s="16">
        <f t="shared" si="135"/>
        <v>41533.85423611111</v>
      </c>
      <c r="U2158">
        <f>YEAR(Campaigns[[#This Row],[Date Created Conversion]])</f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8343</v>
      </c>
      <c r="R2159" t="s">
        <v>8344</v>
      </c>
      <c r="S2159" s="16">
        <f t="shared" si="134"/>
        <v>42694.98128472222</v>
      </c>
      <c r="T2159" s="16">
        <f t="shared" si="135"/>
        <v>42727.332638888889</v>
      </c>
      <c r="U2159">
        <f>YEAR(Campaigns[[#This Row],[Date Created Conversion]])</f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8343</v>
      </c>
      <c r="R2160" t="s">
        <v>8344</v>
      </c>
      <c r="S2160" s="16">
        <f t="shared" si="134"/>
        <v>41264.853865740741</v>
      </c>
      <c r="T2160" s="16">
        <f t="shared" si="135"/>
        <v>41309.853865740741</v>
      </c>
      <c r="U2160">
        <f>YEAR(Campaigns[[#This Row],[Date Created Conversion]])</f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8343</v>
      </c>
      <c r="R2161" t="s">
        <v>8344</v>
      </c>
      <c r="S2161" s="16">
        <f t="shared" si="134"/>
        <v>40710.731180555551</v>
      </c>
      <c r="T2161" s="16">
        <f t="shared" si="135"/>
        <v>40740.731180555551</v>
      </c>
      <c r="U2161">
        <f>YEAR(Campaigns[[#This Row],[Date Created Conversion]])</f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8343</v>
      </c>
      <c r="R2162" t="s">
        <v>8344</v>
      </c>
      <c r="S2162" s="16">
        <f t="shared" si="134"/>
        <v>41018.711863425924</v>
      </c>
      <c r="T2162" s="16">
        <f t="shared" si="135"/>
        <v>41048.711863425924</v>
      </c>
      <c r="U2162">
        <f>YEAR(Campaigns[[#This Row],[Date Created Conversion]])</f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8331</v>
      </c>
      <c r="R2163" t="s">
        <v>8333</v>
      </c>
      <c r="S2163" s="16">
        <f t="shared" si="134"/>
        <v>42240.852534722217</v>
      </c>
      <c r="T2163" s="16">
        <f t="shared" si="135"/>
        <v>42270.852534722217</v>
      </c>
      <c r="U2163">
        <f>YEAR(Campaigns[[#This Row],[Date Created Conversion]])</f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8331</v>
      </c>
      <c r="R2164" t="s">
        <v>8333</v>
      </c>
      <c r="S2164" s="16">
        <f t="shared" si="134"/>
        <v>41813.766099537039</v>
      </c>
      <c r="T2164" s="16">
        <f t="shared" si="135"/>
        <v>41844.766099537039</v>
      </c>
      <c r="U2164">
        <f>YEAR(Campaigns[[#This Row],[Date Created Conversion]])</f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8331</v>
      </c>
      <c r="R2165" t="s">
        <v>8333</v>
      </c>
      <c r="S2165" s="16">
        <f t="shared" si="134"/>
        <v>42111.899537037039</v>
      </c>
      <c r="T2165" s="16">
        <f t="shared" si="135"/>
        <v>42163.159722222219</v>
      </c>
      <c r="U2165">
        <f>YEAR(Campaigns[[#This Row],[Date Created Conversion]])</f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8331</v>
      </c>
      <c r="R2166" t="s">
        <v>8333</v>
      </c>
      <c r="S2166" s="16">
        <f t="shared" si="134"/>
        <v>42515.71775462963</v>
      </c>
      <c r="T2166" s="16">
        <f t="shared" si="135"/>
        <v>42546.165972222225</v>
      </c>
      <c r="U2166">
        <f>YEAR(Campaigns[[#This Row],[Date Created Conversion]])</f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8331</v>
      </c>
      <c r="R2167" t="s">
        <v>8333</v>
      </c>
      <c r="S2167" s="16">
        <f t="shared" si="134"/>
        <v>42438.667071759264</v>
      </c>
      <c r="T2167" s="16">
        <f t="shared" si="135"/>
        <v>42468.625405092593</v>
      </c>
      <c r="U2167">
        <f>YEAR(Campaigns[[#This Row],[Date Created Conversion]])</f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8331</v>
      </c>
      <c r="R2168" t="s">
        <v>8333</v>
      </c>
      <c r="S2168" s="16">
        <f t="shared" si="134"/>
        <v>41933.838171296295</v>
      </c>
      <c r="T2168" s="16">
        <f t="shared" si="135"/>
        <v>41978.879837962959</v>
      </c>
      <c r="U2168">
        <f>YEAR(Campaigns[[#This Row],[Date Created Conversion]])</f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8331</v>
      </c>
      <c r="R2169" t="s">
        <v>8333</v>
      </c>
      <c r="S2169" s="16">
        <f t="shared" si="134"/>
        <v>41153.066400462965</v>
      </c>
      <c r="T2169" s="16">
        <f t="shared" si="135"/>
        <v>41167.066400462965</v>
      </c>
      <c r="U2169">
        <f>YEAR(Campaigns[[#This Row],[Date Created Conversion]])</f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8331</v>
      </c>
      <c r="R2170" t="s">
        <v>8333</v>
      </c>
      <c r="S2170" s="16">
        <f t="shared" si="134"/>
        <v>42745.600243055553</v>
      </c>
      <c r="T2170" s="16">
        <f t="shared" si="135"/>
        <v>42776.208333333328</v>
      </c>
      <c r="U2170">
        <f>YEAR(Campaigns[[#This Row],[Date Created Conversion]])</f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8331</v>
      </c>
      <c r="R2171" t="s">
        <v>8333</v>
      </c>
      <c r="S2171" s="16">
        <f t="shared" si="134"/>
        <v>42793.700821759259</v>
      </c>
      <c r="T2171" s="16">
        <f t="shared" si="135"/>
        <v>42796.700821759259</v>
      </c>
      <c r="U2171">
        <f>YEAR(Campaigns[[#This Row],[Date Created Conversion]])</f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8331</v>
      </c>
      <c r="R2172" t="s">
        <v>8333</v>
      </c>
      <c r="S2172" s="16">
        <f t="shared" si="134"/>
        <v>42198.750254629631</v>
      </c>
      <c r="T2172" s="16">
        <f t="shared" si="135"/>
        <v>42238.750254629631</v>
      </c>
      <c r="U2172">
        <f>YEAR(Campaigns[[#This Row],[Date Created Conversion]])</f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8331</v>
      </c>
      <c r="R2173" t="s">
        <v>8333</v>
      </c>
      <c r="S2173" s="16">
        <f t="shared" si="134"/>
        <v>42141.95711805555</v>
      </c>
      <c r="T2173" s="16">
        <f t="shared" si="135"/>
        <v>42177.208333333328</v>
      </c>
      <c r="U2173">
        <f>YEAR(Campaigns[[#This Row],[Date Created Conversion]])</f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8331</v>
      </c>
      <c r="R2174" t="s">
        <v>8333</v>
      </c>
      <c r="S2174" s="16">
        <f t="shared" si="134"/>
        <v>42082.580092592587</v>
      </c>
      <c r="T2174" s="16">
        <f t="shared" si="135"/>
        <v>42112.580092592587</v>
      </c>
      <c r="U2174">
        <f>YEAR(Campaigns[[#This Row],[Date Created Conversion]])</f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8331</v>
      </c>
      <c r="R2175" t="s">
        <v>8333</v>
      </c>
      <c r="S2175" s="16">
        <f t="shared" si="134"/>
        <v>41495.692627314813</v>
      </c>
      <c r="T2175" s="16">
        <f t="shared" si="135"/>
        <v>41527.165972222225</v>
      </c>
      <c r="U2175">
        <f>YEAR(Campaigns[[#This Row],[Date Created Conversion]])</f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8331</v>
      </c>
      <c r="R2176" t="s">
        <v>8333</v>
      </c>
      <c r="S2176" s="16">
        <f t="shared" si="134"/>
        <v>42465.542905092589</v>
      </c>
      <c r="T2176" s="16">
        <f t="shared" si="135"/>
        <v>42495.542905092589</v>
      </c>
      <c r="U2176">
        <f>YEAR(Campaigns[[#This Row],[Date Created Conversion]])</f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8331</v>
      </c>
      <c r="R2177" t="s">
        <v>8333</v>
      </c>
      <c r="S2177" s="16">
        <f t="shared" si="134"/>
        <v>42565.009097222224</v>
      </c>
      <c r="T2177" s="16">
        <f t="shared" si="135"/>
        <v>42572.009097222224</v>
      </c>
      <c r="U2177">
        <f>YEAR(Campaigns[[#This Row],[Date Created Conversion]])</f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 2),0)</f>
        <v>88.75</v>
      </c>
      <c r="Q2178" s="10" t="s">
        <v>8331</v>
      </c>
      <c r="R2178" t="s">
        <v>8333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  <c r="U2178">
        <f>YEAR(Campaigns[[#This Row],[Date Created Conversion]])</f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8331</v>
      </c>
      <c r="R2179" t="s">
        <v>8333</v>
      </c>
      <c r="S2179" s="16">
        <f t="shared" si="138"/>
        <v>42502.250775462962</v>
      </c>
      <c r="T2179" s="16">
        <f t="shared" si="139"/>
        <v>42527.250775462962</v>
      </c>
      <c r="U2179">
        <f>YEAR(Campaigns[[#This Row],[Date Created Conversion]])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8331</v>
      </c>
      <c r="R2180" t="s">
        <v>8333</v>
      </c>
      <c r="S2180" s="16">
        <f t="shared" si="138"/>
        <v>42723.63653935185</v>
      </c>
      <c r="T2180" s="16">
        <f t="shared" si="139"/>
        <v>42753.63653935185</v>
      </c>
      <c r="U2180">
        <f>YEAR(Campaigns[[#This Row],[Date Created Conversion]])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8331</v>
      </c>
      <c r="R2181" t="s">
        <v>8333</v>
      </c>
      <c r="S2181" s="16">
        <f t="shared" si="138"/>
        <v>42075.171203703707</v>
      </c>
      <c r="T2181" s="16">
        <f t="shared" si="139"/>
        <v>42105.171203703707</v>
      </c>
      <c r="U2181">
        <f>YEAR(Campaigns[[#This Row],[Date Created Conversion]])</f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8331</v>
      </c>
      <c r="R2182" t="s">
        <v>8333</v>
      </c>
      <c r="S2182" s="16">
        <f t="shared" si="138"/>
        <v>42279.669768518521</v>
      </c>
      <c r="T2182" s="16">
        <f t="shared" si="139"/>
        <v>42321.711435185185</v>
      </c>
      <c r="U2182">
        <f>YEAR(Campaigns[[#This Row],[Date Created Conversion]])</f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8343</v>
      </c>
      <c r="R2183" t="s">
        <v>8345</v>
      </c>
      <c r="S2183" s="16">
        <f t="shared" si="138"/>
        <v>42773.005243055552</v>
      </c>
      <c r="T2183" s="16">
        <f t="shared" si="139"/>
        <v>42787.005243055552</v>
      </c>
      <c r="U2183">
        <f>YEAR(Campaigns[[#This Row],[Date Created Conversion]])</f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8343</v>
      </c>
      <c r="R2184" t="s">
        <v>8345</v>
      </c>
      <c r="S2184" s="16">
        <f t="shared" si="138"/>
        <v>41879.900752314818</v>
      </c>
      <c r="T2184" s="16">
        <f t="shared" si="139"/>
        <v>41914.900752314818</v>
      </c>
      <c r="U2184">
        <f>YEAR(Campaigns[[#This Row],[Date Created Conversion]])</f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8343</v>
      </c>
      <c r="R2185" t="s">
        <v>8345</v>
      </c>
      <c r="S2185" s="16">
        <f t="shared" si="138"/>
        <v>42745.365474537044</v>
      </c>
      <c r="T2185" s="16">
        <f t="shared" si="139"/>
        <v>42775.208333333328</v>
      </c>
      <c r="U2185">
        <f>YEAR(Campaigns[[#This Row],[Date Created Conversion]])</f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8343</v>
      </c>
      <c r="R2186" t="s">
        <v>8345</v>
      </c>
      <c r="S2186" s="16">
        <f t="shared" si="138"/>
        <v>42380.690289351856</v>
      </c>
      <c r="T2186" s="16">
        <f t="shared" si="139"/>
        <v>42394.666666666672</v>
      </c>
      <c r="U2186">
        <f>YEAR(Campaigns[[#This Row],[Date Created Conversion]])</f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8343</v>
      </c>
      <c r="R2187" t="s">
        <v>8345</v>
      </c>
      <c r="S2187" s="16">
        <f t="shared" si="138"/>
        <v>41319.349988425929</v>
      </c>
      <c r="T2187" s="16">
        <f t="shared" si="139"/>
        <v>41359.349988425929</v>
      </c>
      <c r="U2187">
        <f>YEAR(Campaigns[[#This Row],[Date Created Conversion]])</f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8343</v>
      </c>
      <c r="R2188" t="s">
        <v>8345</v>
      </c>
      <c r="S2188" s="16">
        <f t="shared" si="138"/>
        <v>42583.615081018521</v>
      </c>
      <c r="T2188" s="16">
        <f t="shared" si="139"/>
        <v>42620.083333333328</v>
      </c>
      <c r="U2188">
        <f>YEAR(Campaigns[[#This Row],[Date Created Conversion]])</f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8343</v>
      </c>
      <c r="R2189" t="s">
        <v>8345</v>
      </c>
      <c r="S2189" s="16">
        <f t="shared" si="138"/>
        <v>42068.209097222221</v>
      </c>
      <c r="T2189" s="16">
        <f t="shared" si="139"/>
        <v>42097.165972222225</v>
      </c>
      <c r="U2189">
        <f>YEAR(Campaigns[[#This Row],[Date Created Conversion]])</f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8343</v>
      </c>
      <c r="R2190" t="s">
        <v>8345</v>
      </c>
      <c r="S2190" s="16">
        <f t="shared" si="138"/>
        <v>42633.586122685185</v>
      </c>
      <c r="T2190" s="16">
        <f t="shared" si="139"/>
        <v>42668.708333333328</v>
      </c>
      <c r="U2190">
        <f>YEAR(Campaigns[[#This Row],[Date Created Conversion]])</f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8343</v>
      </c>
      <c r="R2191" t="s">
        <v>8345</v>
      </c>
      <c r="S2191" s="16">
        <f t="shared" si="138"/>
        <v>42467.788194444445</v>
      </c>
      <c r="T2191" s="16">
        <f t="shared" si="139"/>
        <v>42481.916666666672</v>
      </c>
      <c r="U2191">
        <f>YEAR(Campaigns[[#This Row],[Date Created Conversion]])</f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8343</v>
      </c>
      <c r="R2192" t="s">
        <v>8345</v>
      </c>
      <c r="S2192" s="16">
        <f t="shared" si="138"/>
        <v>42417.625046296293</v>
      </c>
      <c r="T2192" s="16">
        <f t="shared" si="139"/>
        <v>42452.290972222225</v>
      </c>
      <c r="U2192">
        <f>YEAR(Campaigns[[#This Row],[Date Created Conversion]])</f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8343</v>
      </c>
      <c r="R2193" t="s">
        <v>8345</v>
      </c>
      <c r="S2193" s="16">
        <f t="shared" si="138"/>
        <v>42768.833645833336</v>
      </c>
      <c r="T2193" s="16">
        <f t="shared" si="139"/>
        <v>42780.833645833336</v>
      </c>
      <c r="U2193">
        <f>YEAR(Campaigns[[#This Row],[Date Created Conversion]])</f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8343</v>
      </c>
      <c r="R2194" t="s">
        <v>8345</v>
      </c>
      <c r="S2194" s="16">
        <f t="shared" si="138"/>
        <v>42691.8512037037</v>
      </c>
      <c r="T2194" s="16">
        <f t="shared" si="139"/>
        <v>42719.958333333328</v>
      </c>
      <c r="U2194">
        <f>YEAR(Campaigns[[#This Row],[Date Created Conversion]])</f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8343</v>
      </c>
      <c r="R2195" t="s">
        <v>8345</v>
      </c>
      <c r="S2195" s="16">
        <f t="shared" si="138"/>
        <v>42664.405925925923</v>
      </c>
      <c r="T2195" s="16">
        <f t="shared" si="139"/>
        <v>42695.207638888889</v>
      </c>
      <c r="U2195">
        <f>YEAR(Campaigns[[#This Row],[Date Created Conversion]])</f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8343</v>
      </c>
      <c r="R2196" t="s">
        <v>8345</v>
      </c>
      <c r="S2196" s="16">
        <f t="shared" si="138"/>
        <v>42425.757986111115</v>
      </c>
      <c r="T2196" s="16">
        <f t="shared" si="139"/>
        <v>42455.716319444444</v>
      </c>
      <c r="U2196">
        <f>YEAR(Campaigns[[#This Row],[Date Created Conversion]])</f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8343</v>
      </c>
      <c r="R2197" t="s">
        <v>8345</v>
      </c>
      <c r="S2197" s="16">
        <f t="shared" si="138"/>
        <v>42197.771990740745</v>
      </c>
      <c r="T2197" s="16">
        <f t="shared" si="139"/>
        <v>42227.771990740745</v>
      </c>
      <c r="U2197">
        <f>YEAR(Campaigns[[#This Row],[Date Created Conversion]])</f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8343</v>
      </c>
      <c r="R2198" t="s">
        <v>8345</v>
      </c>
      <c r="S2198" s="16">
        <f t="shared" si="138"/>
        <v>42675.487291666665</v>
      </c>
      <c r="T2198" s="16">
        <f t="shared" si="139"/>
        <v>42706.291666666672</v>
      </c>
      <c r="U2198">
        <f>YEAR(Campaigns[[#This Row],[Date Created Conversion]])</f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8343</v>
      </c>
      <c r="R2199" t="s">
        <v>8345</v>
      </c>
      <c r="S2199" s="16">
        <f t="shared" si="138"/>
        <v>42033.584016203706</v>
      </c>
      <c r="T2199" s="16">
        <f t="shared" si="139"/>
        <v>42063.584016203706</v>
      </c>
      <c r="U2199">
        <f>YEAR(Campaigns[[#This Row],[Date Created Conversion]])</f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8343</v>
      </c>
      <c r="R2200" t="s">
        <v>8345</v>
      </c>
      <c r="S2200" s="16">
        <f t="shared" si="138"/>
        <v>42292.513888888891</v>
      </c>
      <c r="T2200" s="16">
        <f t="shared" si="139"/>
        <v>42322.555555555555</v>
      </c>
      <c r="U2200">
        <f>YEAR(Campaigns[[#This Row],[Date Created Conversion]])</f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8343</v>
      </c>
      <c r="R2201" t="s">
        <v>8345</v>
      </c>
      <c r="S2201" s="16">
        <f t="shared" si="138"/>
        <v>42262.416643518518</v>
      </c>
      <c r="T2201" s="16">
        <f t="shared" si="139"/>
        <v>42292.416643518518</v>
      </c>
      <c r="U2201">
        <f>YEAR(Campaigns[[#This Row],[Date Created Conversion]])</f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8343</v>
      </c>
      <c r="R2202" t="s">
        <v>8345</v>
      </c>
      <c r="S2202" s="16">
        <f t="shared" si="138"/>
        <v>42163.625787037032</v>
      </c>
      <c r="T2202" s="16">
        <f t="shared" si="139"/>
        <v>42191.125</v>
      </c>
      <c r="U2202">
        <f>YEAR(Campaigns[[#This Row],[Date Created Conversion]])</f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8331</v>
      </c>
      <c r="R2203" t="s">
        <v>8339</v>
      </c>
      <c r="S2203" s="16">
        <f t="shared" si="138"/>
        <v>41276.846817129634</v>
      </c>
      <c r="T2203" s="16">
        <f t="shared" si="139"/>
        <v>41290.846817129634</v>
      </c>
      <c r="U2203">
        <f>YEAR(Campaigns[[#This Row],[Date Created Conversion]])</f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8331</v>
      </c>
      <c r="R2204" t="s">
        <v>8339</v>
      </c>
      <c r="S2204" s="16">
        <f t="shared" si="138"/>
        <v>41184.849166666667</v>
      </c>
      <c r="T2204" s="16">
        <f t="shared" si="139"/>
        <v>41214.849166666667</v>
      </c>
      <c r="U2204">
        <f>YEAR(Campaigns[[#This Row],[Date Created Conversion]])</f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8331</v>
      </c>
      <c r="R2205" t="s">
        <v>8339</v>
      </c>
      <c r="S2205" s="16">
        <f t="shared" si="138"/>
        <v>42241.85974537037</v>
      </c>
      <c r="T2205" s="16">
        <f t="shared" si="139"/>
        <v>42271.85974537037</v>
      </c>
      <c r="U2205">
        <f>YEAR(Campaigns[[#This Row],[Date Created Conversion]])</f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8331</v>
      </c>
      <c r="R2206" t="s">
        <v>8339</v>
      </c>
      <c r="S2206" s="16">
        <f t="shared" si="138"/>
        <v>41312.311562499999</v>
      </c>
      <c r="T2206" s="16">
        <f t="shared" si="139"/>
        <v>41342.311562499999</v>
      </c>
      <c r="U2206">
        <f>YEAR(Campaigns[[#This Row],[Date Created Conversion]])</f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8331</v>
      </c>
      <c r="R2207" t="s">
        <v>8339</v>
      </c>
      <c r="S2207" s="16">
        <f t="shared" si="138"/>
        <v>41031.82163194444</v>
      </c>
      <c r="T2207" s="16">
        <f t="shared" si="139"/>
        <v>41061.82163194444</v>
      </c>
      <c r="U2207">
        <f>YEAR(Campaigns[[#This Row],[Date Created Conversion]])</f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8331</v>
      </c>
      <c r="R2208" t="s">
        <v>8339</v>
      </c>
      <c r="S2208" s="16">
        <f t="shared" si="138"/>
        <v>40997.257222222222</v>
      </c>
      <c r="T2208" s="16">
        <f t="shared" si="139"/>
        <v>41015.257222222222</v>
      </c>
      <c r="U2208">
        <f>YEAR(Campaigns[[#This Row],[Date Created Conversion]])</f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8331</v>
      </c>
      <c r="R2209" t="s">
        <v>8339</v>
      </c>
      <c r="S2209" s="16">
        <f t="shared" si="138"/>
        <v>41564.194131944445</v>
      </c>
      <c r="T2209" s="16">
        <f t="shared" si="139"/>
        <v>41594.235798611109</v>
      </c>
      <c r="U2209">
        <f>YEAR(Campaigns[[#This Row],[Date Created Conversion]])</f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8331</v>
      </c>
      <c r="R2210" t="s">
        <v>8339</v>
      </c>
      <c r="S2210" s="16">
        <f t="shared" si="138"/>
        <v>40946.882245370369</v>
      </c>
      <c r="T2210" s="16">
        <f t="shared" si="139"/>
        <v>41006.166666666664</v>
      </c>
      <c r="U2210">
        <f>YEAR(Campaigns[[#This Row],[Date Created Conversion]])</f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8331</v>
      </c>
      <c r="R2211" t="s">
        <v>8339</v>
      </c>
      <c r="S2211" s="16">
        <f t="shared" si="138"/>
        <v>41732.479675925926</v>
      </c>
      <c r="T2211" s="16">
        <f t="shared" si="139"/>
        <v>41743.958333333336</v>
      </c>
      <c r="U2211">
        <f>YEAR(Campaigns[[#This Row],[Date Created Conversion]])</f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8331</v>
      </c>
      <c r="R2212" t="s">
        <v>8339</v>
      </c>
      <c r="S2212" s="16">
        <f t="shared" si="138"/>
        <v>40956.066087962965</v>
      </c>
      <c r="T2212" s="16">
        <f t="shared" si="139"/>
        <v>41013.73333333333</v>
      </c>
      <c r="U2212">
        <f>YEAR(Campaigns[[#This Row],[Date Created Conversion]])</f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8331</v>
      </c>
      <c r="R2213" t="s">
        <v>8339</v>
      </c>
      <c r="S2213" s="16">
        <f t="shared" si="138"/>
        <v>41716.785011574073</v>
      </c>
      <c r="T2213" s="16">
        <f t="shared" si="139"/>
        <v>41739.290972222225</v>
      </c>
      <c r="U2213">
        <f>YEAR(Campaigns[[#This Row],[Date Created Conversion]])</f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8331</v>
      </c>
      <c r="R2214" t="s">
        <v>8339</v>
      </c>
      <c r="S2214" s="16">
        <f t="shared" si="138"/>
        <v>41548.747418981482</v>
      </c>
      <c r="T2214" s="16">
        <f t="shared" si="139"/>
        <v>41582.041666666664</v>
      </c>
      <c r="U2214">
        <f>YEAR(Campaigns[[#This Row],[Date Created Conversion]])</f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8331</v>
      </c>
      <c r="R2215" t="s">
        <v>8339</v>
      </c>
      <c r="S2215" s="16">
        <f t="shared" si="138"/>
        <v>42109.826145833329</v>
      </c>
      <c r="T2215" s="16">
        <f t="shared" si="139"/>
        <v>42139.826145833329</v>
      </c>
      <c r="U2215">
        <f>YEAR(Campaigns[[#This Row],[Date Created Conversion]])</f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8331</v>
      </c>
      <c r="R2216" t="s">
        <v>8339</v>
      </c>
      <c r="S2216" s="16">
        <f t="shared" si="138"/>
        <v>41646.792222222226</v>
      </c>
      <c r="T2216" s="16">
        <f t="shared" si="139"/>
        <v>41676.792222222226</v>
      </c>
      <c r="U2216">
        <f>YEAR(Campaigns[[#This Row],[Date Created Conversion]])</f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8331</v>
      </c>
      <c r="R2217" t="s">
        <v>8339</v>
      </c>
      <c r="S2217" s="16">
        <f t="shared" si="138"/>
        <v>40958.717268518521</v>
      </c>
      <c r="T2217" s="16">
        <f t="shared" si="139"/>
        <v>40981.290972222225</v>
      </c>
      <c r="U2217">
        <f>YEAR(Campaigns[[#This Row],[Date Created Conversion]])</f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8331</v>
      </c>
      <c r="R2218" t="s">
        <v>8339</v>
      </c>
      <c r="S2218" s="16">
        <f t="shared" si="138"/>
        <v>42194.751678240747</v>
      </c>
      <c r="T2218" s="16">
        <f t="shared" si="139"/>
        <v>42208.751678240747</v>
      </c>
      <c r="U2218">
        <f>YEAR(Campaigns[[#This Row],[Date Created Conversion]])</f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8331</v>
      </c>
      <c r="R2219" t="s">
        <v>8339</v>
      </c>
      <c r="S2219" s="16">
        <f t="shared" si="138"/>
        <v>42299.776770833334</v>
      </c>
      <c r="T2219" s="16">
        <f t="shared" si="139"/>
        <v>42310.333333333328</v>
      </c>
      <c r="U2219">
        <f>YEAR(Campaigns[[#This Row],[Date Created Conversion]])</f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8331</v>
      </c>
      <c r="R2220" t="s">
        <v>8339</v>
      </c>
      <c r="S2220" s="16">
        <f t="shared" si="138"/>
        <v>41127.812303240738</v>
      </c>
      <c r="T2220" s="16">
        <f t="shared" si="139"/>
        <v>41150</v>
      </c>
      <c r="U2220">
        <f>YEAR(Campaigns[[#This Row],[Date Created Conversion]])</f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8331</v>
      </c>
      <c r="R2221" t="s">
        <v>8339</v>
      </c>
      <c r="S2221" s="16">
        <f t="shared" si="138"/>
        <v>42205.718888888892</v>
      </c>
      <c r="T2221" s="16">
        <f t="shared" si="139"/>
        <v>42235.718888888892</v>
      </c>
      <c r="U2221">
        <f>YEAR(Campaigns[[#This Row],[Date Created Conversion]])</f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8331</v>
      </c>
      <c r="R2222" t="s">
        <v>8339</v>
      </c>
      <c r="S2222" s="16">
        <f t="shared" si="138"/>
        <v>41452.060601851852</v>
      </c>
      <c r="T2222" s="16">
        <f t="shared" si="139"/>
        <v>41482.060601851852</v>
      </c>
      <c r="U2222">
        <f>YEAR(Campaigns[[#This Row],[Date Created Conversion]])</f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8343</v>
      </c>
      <c r="R2223" t="s">
        <v>8345</v>
      </c>
      <c r="S2223" s="16">
        <f t="shared" si="138"/>
        <v>42452.666770833333</v>
      </c>
      <c r="T2223" s="16">
        <f t="shared" si="139"/>
        <v>42483</v>
      </c>
      <c r="U2223">
        <f>YEAR(Campaigns[[#This Row],[Date Created Conversion]])</f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8343</v>
      </c>
      <c r="R2224" t="s">
        <v>8345</v>
      </c>
      <c r="S2224" s="16">
        <f t="shared" si="138"/>
        <v>40906.787581018521</v>
      </c>
      <c r="T2224" s="16">
        <f t="shared" si="139"/>
        <v>40936.787581018521</v>
      </c>
      <c r="U2224">
        <f>YEAR(Campaigns[[#This Row],[Date Created Conversion]])</f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8343</v>
      </c>
      <c r="R2225" t="s">
        <v>8345</v>
      </c>
      <c r="S2225" s="16">
        <f t="shared" si="138"/>
        <v>42152.640833333338</v>
      </c>
      <c r="T2225" s="16">
        <f t="shared" si="139"/>
        <v>42182.640833333338</v>
      </c>
      <c r="U2225">
        <f>YEAR(Campaigns[[#This Row],[Date Created Conversion]])</f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8343</v>
      </c>
      <c r="R2226" t="s">
        <v>8345</v>
      </c>
      <c r="S2226" s="16">
        <f t="shared" si="138"/>
        <v>42644.667534722219</v>
      </c>
      <c r="T2226" s="16">
        <f t="shared" si="139"/>
        <v>42672.791666666672</v>
      </c>
      <c r="U2226">
        <f>YEAR(Campaigns[[#This Row],[Date Created Conversion]])</f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8343</v>
      </c>
      <c r="R2227" t="s">
        <v>8345</v>
      </c>
      <c r="S2227" s="16">
        <f t="shared" si="138"/>
        <v>41873.79184027778</v>
      </c>
      <c r="T2227" s="16">
        <f t="shared" si="139"/>
        <v>41903.79184027778</v>
      </c>
      <c r="U2227">
        <f>YEAR(Campaigns[[#This Row],[Date Created Conversion]])</f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8343</v>
      </c>
      <c r="R2228" t="s">
        <v>8345</v>
      </c>
      <c r="S2228" s="16">
        <f t="shared" si="138"/>
        <v>42381.79886574074</v>
      </c>
      <c r="T2228" s="16">
        <f t="shared" si="139"/>
        <v>42412.207638888889</v>
      </c>
      <c r="U2228">
        <f>YEAR(Campaigns[[#This Row],[Date Created Conversion]])</f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8343</v>
      </c>
      <c r="R2229" t="s">
        <v>8345</v>
      </c>
      <c r="S2229" s="16">
        <f t="shared" si="138"/>
        <v>41561.807349537034</v>
      </c>
      <c r="T2229" s="16">
        <f t="shared" si="139"/>
        <v>41591.849016203705</v>
      </c>
      <c r="U2229">
        <f>YEAR(Campaigns[[#This Row],[Date Created Conversion]])</f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8343</v>
      </c>
      <c r="R2230" t="s">
        <v>8345</v>
      </c>
      <c r="S2230" s="16">
        <f t="shared" si="138"/>
        <v>42202.278194444443</v>
      </c>
      <c r="T2230" s="16">
        <f t="shared" si="139"/>
        <v>42232.278194444443</v>
      </c>
      <c r="U2230">
        <f>YEAR(Campaigns[[#This Row],[Date Created Conversion]])</f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8343</v>
      </c>
      <c r="R2231" t="s">
        <v>8345</v>
      </c>
      <c r="S2231" s="16">
        <f t="shared" si="138"/>
        <v>41484.664247685185</v>
      </c>
      <c r="T2231" s="16">
        <f t="shared" si="139"/>
        <v>41520.166666666664</v>
      </c>
      <c r="U2231">
        <f>YEAR(Campaigns[[#This Row],[Date Created Conversion]])</f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8343</v>
      </c>
      <c r="R2232" t="s">
        <v>8345</v>
      </c>
      <c r="S2232" s="16">
        <f t="shared" si="138"/>
        <v>41724.881099537037</v>
      </c>
      <c r="T2232" s="16">
        <f t="shared" si="139"/>
        <v>41754.881099537037</v>
      </c>
      <c r="U2232">
        <f>YEAR(Campaigns[[#This Row],[Date Created Conversion]])</f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8343</v>
      </c>
      <c r="R2233" t="s">
        <v>8345</v>
      </c>
      <c r="S2233" s="16">
        <f t="shared" si="138"/>
        <v>41423.910891203705</v>
      </c>
      <c r="T2233" s="16">
        <f t="shared" si="139"/>
        <v>41450.208333333336</v>
      </c>
      <c r="U2233">
        <f>YEAR(Campaigns[[#This Row],[Date Created Conversion]])</f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8343</v>
      </c>
      <c r="R2234" t="s">
        <v>8345</v>
      </c>
      <c r="S2234" s="16">
        <f t="shared" si="138"/>
        <v>41806.794074074074</v>
      </c>
      <c r="T2234" s="16">
        <f t="shared" si="139"/>
        <v>41839.125</v>
      </c>
      <c r="U2234">
        <f>YEAR(Campaigns[[#This Row],[Date Created Conversion]])</f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8343</v>
      </c>
      <c r="R2235" t="s">
        <v>8345</v>
      </c>
      <c r="S2235" s="16">
        <f t="shared" si="138"/>
        <v>42331.378923611104</v>
      </c>
      <c r="T2235" s="16">
        <f t="shared" si="139"/>
        <v>42352</v>
      </c>
      <c r="U2235">
        <f>YEAR(Campaigns[[#This Row],[Date Created Conversion]])</f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8343</v>
      </c>
      <c r="R2236" t="s">
        <v>8345</v>
      </c>
      <c r="S2236" s="16">
        <f t="shared" si="138"/>
        <v>42710.824618055558</v>
      </c>
      <c r="T2236" s="16">
        <f t="shared" si="139"/>
        <v>42740.824618055558</v>
      </c>
      <c r="U2236">
        <f>YEAR(Campaigns[[#This Row],[Date Created Conversion]])</f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8343</v>
      </c>
      <c r="R2237" t="s">
        <v>8345</v>
      </c>
      <c r="S2237" s="16">
        <f t="shared" si="138"/>
        <v>42062.022118055553</v>
      </c>
      <c r="T2237" s="16">
        <f t="shared" si="139"/>
        <v>42091.980451388896</v>
      </c>
      <c r="U2237">
        <f>YEAR(Campaigns[[#This Row],[Date Created Conversion]])</f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8343</v>
      </c>
      <c r="R2238" t="s">
        <v>8345</v>
      </c>
      <c r="S2238" s="16">
        <f t="shared" si="138"/>
        <v>42371.617164351846</v>
      </c>
      <c r="T2238" s="16">
        <f t="shared" si="139"/>
        <v>42401.617164351846</v>
      </c>
      <c r="U2238">
        <f>YEAR(Campaigns[[#This Row],[Date Created Conversion]])</f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8343</v>
      </c>
      <c r="R2239" t="s">
        <v>8345</v>
      </c>
      <c r="S2239" s="16">
        <f t="shared" si="138"/>
        <v>41915.003275462965</v>
      </c>
      <c r="T2239" s="16">
        <f t="shared" si="139"/>
        <v>41955.332638888889</v>
      </c>
      <c r="U2239">
        <f>YEAR(Campaigns[[#This Row],[Date Created Conversion]])</f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8343</v>
      </c>
      <c r="R2240" t="s">
        <v>8345</v>
      </c>
      <c r="S2240" s="16">
        <f t="shared" si="138"/>
        <v>42774.621712962966</v>
      </c>
      <c r="T2240" s="16">
        <f t="shared" si="139"/>
        <v>42804.621712962966</v>
      </c>
      <c r="U2240">
        <f>YEAR(Campaigns[[#This Row],[Date Created Conversion]])</f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8343</v>
      </c>
      <c r="R2241" t="s">
        <v>8345</v>
      </c>
      <c r="S2241" s="16">
        <f t="shared" si="138"/>
        <v>41572.958495370374</v>
      </c>
      <c r="T2241" s="16">
        <f t="shared" si="139"/>
        <v>41609.168055555558</v>
      </c>
      <c r="U2241">
        <f>YEAR(Campaigns[[#This Row],[Date Created Conversion]])</f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 2),0)</f>
        <v>140.97999999999999</v>
      </c>
      <c r="Q2242" s="10" t="s">
        <v>8343</v>
      </c>
      <c r="R2242" t="s">
        <v>8345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  <c r="U2242">
        <f>YEAR(Campaigns[[#This Row],[Date Created Conversion]])</f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8343</v>
      </c>
      <c r="R2243" t="s">
        <v>8345</v>
      </c>
      <c r="S2243" s="16">
        <f t="shared" si="142"/>
        <v>42766.827546296292</v>
      </c>
      <c r="T2243" s="16">
        <f t="shared" si="143"/>
        <v>42796.827546296292</v>
      </c>
      <c r="U2243">
        <f>YEAR(Campaigns[[#This Row],[Date Created Conversion]])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8343</v>
      </c>
      <c r="R2244" t="s">
        <v>8345</v>
      </c>
      <c r="S2244" s="16">
        <f t="shared" si="142"/>
        <v>41569.575613425928</v>
      </c>
      <c r="T2244" s="16">
        <f t="shared" si="143"/>
        <v>41605.126388888886</v>
      </c>
      <c r="U2244">
        <f>YEAR(Campaigns[[#This Row],[Date Created Conversion]])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8343</v>
      </c>
      <c r="R2245" t="s">
        <v>8345</v>
      </c>
      <c r="S2245" s="16">
        <f t="shared" si="142"/>
        <v>42800.751041666663</v>
      </c>
      <c r="T2245" s="16">
        <f t="shared" si="143"/>
        <v>42807.125</v>
      </c>
      <c r="U2245">
        <f>YEAR(Campaigns[[#This Row],[Date Created Conversion]])</f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8343</v>
      </c>
      <c r="R2246" t="s">
        <v>8345</v>
      </c>
      <c r="S2246" s="16">
        <f t="shared" si="142"/>
        <v>42647.818819444445</v>
      </c>
      <c r="T2246" s="16">
        <f t="shared" si="143"/>
        <v>42659.854166666672</v>
      </c>
      <c r="U2246">
        <f>YEAR(Campaigns[[#This Row],[Date Created Conversion]])</f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8343</v>
      </c>
      <c r="R2247" t="s">
        <v>8345</v>
      </c>
      <c r="S2247" s="16">
        <f t="shared" si="142"/>
        <v>41660.708530092597</v>
      </c>
      <c r="T2247" s="16">
        <f t="shared" si="143"/>
        <v>41691.75</v>
      </c>
      <c r="U2247">
        <f>YEAR(Campaigns[[#This Row],[Date Created Conversion]])</f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8343</v>
      </c>
      <c r="R2248" t="s">
        <v>8345</v>
      </c>
      <c r="S2248" s="16">
        <f t="shared" si="142"/>
        <v>42221.79178240741</v>
      </c>
      <c r="T2248" s="16">
        <f t="shared" si="143"/>
        <v>42251.79178240741</v>
      </c>
      <c r="U2248">
        <f>YEAR(Campaigns[[#This Row],[Date Created Conversion]])</f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8343</v>
      </c>
      <c r="R2249" t="s">
        <v>8345</v>
      </c>
      <c r="S2249" s="16">
        <f t="shared" si="142"/>
        <v>42200.666261574079</v>
      </c>
      <c r="T2249" s="16">
        <f t="shared" si="143"/>
        <v>42214.666261574079</v>
      </c>
      <c r="U2249">
        <f>YEAR(Campaigns[[#This Row],[Date Created Conversion]])</f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8343</v>
      </c>
      <c r="R2250" t="s">
        <v>8345</v>
      </c>
      <c r="S2250" s="16">
        <f t="shared" si="142"/>
        <v>42688.875902777778</v>
      </c>
      <c r="T2250" s="16">
        <f t="shared" si="143"/>
        <v>42718.875902777778</v>
      </c>
      <c r="U2250">
        <f>YEAR(Campaigns[[#This Row],[Date Created Conversion]])</f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8343</v>
      </c>
      <c r="R2251" t="s">
        <v>8345</v>
      </c>
      <c r="S2251" s="16">
        <f t="shared" si="142"/>
        <v>41336.703298611108</v>
      </c>
      <c r="T2251" s="16">
        <f t="shared" si="143"/>
        <v>41366.661631944444</v>
      </c>
      <c r="U2251">
        <f>YEAR(Campaigns[[#This Row],[Date Created Conversion]])</f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8343</v>
      </c>
      <c r="R2252" t="s">
        <v>8345</v>
      </c>
      <c r="S2252" s="16">
        <f t="shared" si="142"/>
        <v>42677.005474537036</v>
      </c>
      <c r="T2252" s="16">
        <f t="shared" si="143"/>
        <v>42707.0471412037</v>
      </c>
      <c r="U2252">
        <f>YEAR(Campaigns[[#This Row],[Date Created Conversion]])</f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8343</v>
      </c>
      <c r="R2253" t="s">
        <v>8345</v>
      </c>
      <c r="S2253" s="16">
        <f t="shared" si="142"/>
        <v>41846.34579861111</v>
      </c>
      <c r="T2253" s="16">
        <f t="shared" si="143"/>
        <v>41867.34579861111</v>
      </c>
      <c r="U2253">
        <f>YEAR(Campaigns[[#This Row],[Date Created Conversion]])</f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8343</v>
      </c>
      <c r="R2254" t="s">
        <v>8345</v>
      </c>
      <c r="S2254" s="16">
        <f t="shared" si="142"/>
        <v>42573.327986111108</v>
      </c>
      <c r="T2254" s="16">
        <f t="shared" si="143"/>
        <v>42588.327986111108</v>
      </c>
      <c r="U2254">
        <f>YEAR(Campaigns[[#This Row],[Date Created Conversion]])</f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8343</v>
      </c>
      <c r="R2255" t="s">
        <v>8345</v>
      </c>
      <c r="S2255" s="16">
        <f t="shared" si="142"/>
        <v>42296.631331018521</v>
      </c>
      <c r="T2255" s="16">
        <f t="shared" si="143"/>
        <v>42326.672997685186</v>
      </c>
      <c r="U2255">
        <f>YEAR(Campaigns[[#This Row],[Date Created Conversion]])</f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8343</v>
      </c>
      <c r="R2256" t="s">
        <v>8345</v>
      </c>
      <c r="S2256" s="16">
        <f t="shared" si="142"/>
        <v>42752.647777777776</v>
      </c>
      <c r="T2256" s="16">
        <f t="shared" si="143"/>
        <v>42759.647777777776</v>
      </c>
      <c r="U2256">
        <f>YEAR(Campaigns[[#This Row],[Date Created Conversion]])</f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8343</v>
      </c>
      <c r="R2257" t="s">
        <v>8345</v>
      </c>
      <c r="S2257" s="16">
        <f t="shared" si="142"/>
        <v>42467.951979166668</v>
      </c>
      <c r="T2257" s="16">
        <f t="shared" si="143"/>
        <v>42497.951979166668</v>
      </c>
      <c r="U2257">
        <f>YEAR(Campaigns[[#This Row],[Date Created Conversion]])</f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8343</v>
      </c>
      <c r="R2258" t="s">
        <v>8345</v>
      </c>
      <c r="S2258" s="16">
        <f t="shared" si="142"/>
        <v>42682.451921296291</v>
      </c>
      <c r="T2258" s="16">
        <f t="shared" si="143"/>
        <v>42696.451921296291</v>
      </c>
      <c r="U2258">
        <f>YEAR(Campaigns[[#This Row],[Date Created Conversion]])</f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8343</v>
      </c>
      <c r="R2259" t="s">
        <v>8345</v>
      </c>
      <c r="S2259" s="16">
        <f t="shared" si="142"/>
        <v>42505.936678240745</v>
      </c>
      <c r="T2259" s="16">
        <f t="shared" si="143"/>
        <v>42540.958333333328</v>
      </c>
      <c r="U2259">
        <f>YEAR(Campaigns[[#This Row],[Date Created Conversion]])</f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8343</v>
      </c>
      <c r="R2260" t="s">
        <v>8345</v>
      </c>
      <c r="S2260" s="16">
        <f t="shared" si="142"/>
        <v>42136.75100694444</v>
      </c>
      <c r="T2260" s="16">
        <f t="shared" si="143"/>
        <v>42166.75100694444</v>
      </c>
      <c r="U2260">
        <f>YEAR(Campaigns[[#This Row],[Date Created Conversion]])</f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8343</v>
      </c>
      <c r="R2261" t="s">
        <v>8345</v>
      </c>
      <c r="S2261" s="16">
        <f t="shared" si="142"/>
        <v>42702.804814814815</v>
      </c>
      <c r="T2261" s="16">
        <f t="shared" si="143"/>
        <v>42712.804814814815</v>
      </c>
      <c r="U2261">
        <f>YEAR(Campaigns[[#This Row],[Date Created Conversion]])</f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8343</v>
      </c>
      <c r="R2262" t="s">
        <v>8345</v>
      </c>
      <c r="S2262" s="16">
        <f t="shared" si="142"/>
        <v>41695.016782407409</v>
      </c>
      <c r="T2262" s="16">
        <f t="shared" si="143"/>
        <v>41724.975115740745</v>
      </c>
      <c r="U2262">
        <f>YEAR(Campaigns[[#This Row],[Date Created Conversion]])</f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8343</v>
      </c>
      <c r="R2263" t="s">
        <v>8345</v>
      </c>
      <c r="S2263" s="16">
        <f t="shared" si="142"/>
        <v>42759.724768518514</v>
      </c>
      <c r="T2263" s="16">
        <f t="shared" si="143"/>
        <v>42780.724768518514</v>
      </c>
      <c r="U2263">
        <f>YEAR(Campaigns[[#This Row],[Date Created Conversion]])</f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8343</v>
      </c>
      <c r="R2264" t="s">
        <v>8345</v>
      </c>
      <c r="S2264" s="16">
        <f t="shared" si="142"/>
        <v>41926.585162037038</v>
      </c>
      <c r="T2264" s="16">
        <f t="shared" si="143"/>
        <v>41961</v>
      </c>
      <c r="U2264">
        <f>YEAR(Campaigns[[#This Row],[Date Created Conversion]])</f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8343</v>
      </c>
      <c r="R2265" t="s">
        <v>8345</v>
      </c>
      <c r="S2265" s="16">
        <f t="shared" si="142"/>
        <v>42014.832326388889</v>
      </c>
      <c r="T2265" s="16">
        <f t="shared" si="143"/>
        <v>42035.832326388889</v>
      </c>
      <c r="U2265">
        <f>YEAR(Campaigns[[#This Row],[Date Created Conversion]])</f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8343</v>
      </c>
      <c r="R2266" t="s">
        <v>8345</v>
      </c>
      <c r="S2266" s="16">
        <f t="shared" si="142"/>
        <v>42496.582337962958</v>
      </c>
      <c r="T2266" s="16">
        <f t="shared" si="143"/>
        <v>42513.125</v>
      </c>
      <c r="U2266">
        <f>YEAR(Campaigns[[#This Row],[Date Created Conversion]])</f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8343</v>
      </c>
      <c r="R2267" t="s">
        <v>8345</v>
      </c>
      <c r="S2267" s="16">
        <f t="shared" si="142"/>
        <v>42689.853090277778</v>
      </c>
      <c r="T2267" s="16">
        <f t="shared" si="143"/>
        <v>42696.853090277778</v>
      </c>
      <c r="U2267">
        <f>YEAR(Campaigns[[#This Row],[Date Created Conversion]])</f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8343</v>
      </c>
      <c r="R2268" t="s">
        <v>8345</v>
      </c>
      <c r="S2268" s="16">
        <f t="shared" si="142"/>
        <v>42469.874907407408</v>
      </c>
      <c r="T2268" s="16">
        <f t="shared" si="143"/>
        <v>42487.083333333328</v>
      </c>
      <c r="U2268">
        <f>YEAR(Campaigns[[#This Row],[Date Created Conversion]])</f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8343</v>
      </c>
      <c r="R2269" t="s">
        <v>8345</v>
      </c>
      <c r="S2269" s="16">
        <f t="shared" si="142"/>
        <v>41968.829826388886</v>
      </c>
      <c r="T2269" s="16">
        <f t="shared" si="143"/>
        <v>41994.041666666672</v>
      </c>
      <c r="U2269">
        <f>YEAR(Campaigns[[#This Row],[Date Created Conversion]])</f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8343</v>
      </c>
      <c r="R2270" t="s">
        <v>8345</v>
      </c>
      <c r="S2270" s="16">
        <f t="shared" si="142"/>
        <v>42776.082349537035</v>
      </c>
      <c r="T2270" s="16">
        <f t="shared" si="143"/>
        <v>42806.082349537035</v>
      </c>
      <c r="U2270">
        <f>YEAR(Campaigns[[#This Row],[Date Created Conversion]])</f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8343</v>
      </c>
      <c r="R2271" t="s">
        <v>8345</v>
      </c>
      <c r="S2271" s="16">
        <f t="shared" si="142"/>
        <v>42776.704432870371</v>
      </c>
      <c r="T2271" s="16">
        <f t="shared" si="143"/>
        <v>42801.208333333328</v>
      </c>
      <c r="U2271">
        <f>YEAR(Campaigns[[#This Row],[Date Created Conversion]])</f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8343</v>
      </c>
      <c r="R2272" t="s">
        <v>8345</v>
      </c>
      <c r="S2272" s="16">
        <f t="shared" si="142"/>
        <v>42725.869363425925</v>
      </c>
      <c r="T2272" s="16">
        <f t="shared" si="143"/>
        <v>42745.915972222225</v>
      </c>
      <c r="U2272">
        <f>YEAR(Campaigns[[#This Row],[Date Created Conversion]])</f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8343</v>
      </c>
      <c r="R2273" t="s">
        <v>8345</v>
      </c>
      <c r="S2273" s="16">
        <f t="shared" si="142"/>
        <v>42684.000046296293</v>
      </c>
      <c r="T2273" s="16">
        <f t="shared" si="143"/>
        <v>42714.000046296293</v>
      </c>
      <c r="U2273">
        <f>YEAR(Campaigns[[#This Row],[Date Created Conversion]])</f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8343</v>
      </c>
      <c r="R2274" t="s">
        <v>8345</v>
      </c>
      <c r="S2274" s="16">
        <f t="shared" si="142"/>
        <v>42315.699490740735</v>
      </c>
      <c r="T2274" s="16">
        <f t="shared" si="143"/>
        <v>42345.699490740735</v>
      </c>
      <c r="U2274">
        <f>YEAR(Campaigns[[#This Row],[Date Created Conversion]])</f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8343</v>
      </c>
      <c r="R2275" t="s">
        <v>8345</v>
      </c>
      <c r="S2275" s="16">
        <f t="shared" si="142"/>
        <v>42781.549097222218</v>
      </c>
      <c r="T2275" s="16">
        <f t="shared" si="143"/>
        <v>42806.507430555561</v>
      </c>
      <c r="U2275">
        <f>YEAR(Campaigns[[#This Row],[Date Created Conversion]])</f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8343</v>
      </c>
      <c r="R2276" t="s">
        <v>8345</v>
      </c>
      <c r="S2276" s="16">
        <f t="shared" si="142"/>
        <v>41663.500659722224</v>
      </c>
      <c r="T2276" s="16">
        <f t="shared" si="143"/>
        <v>41693.500659722224</v>
      </c>
      <c r="U2276">
        <f>YEAR(Campaigns[[#This Row],[Date Created Conversion]])</f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8343</v>
      </c>
      <c r="R2277" t="s">
        <v>8345</v>
      </c>
      <c r="S2277" s="16">
        <f t="shared" si="142"/>
        <v>41965.616655092599</v>
      </c>
      <c r="T2277" s="16">
        <f t="shared" si="143"/>
        <v>41995.616655092599</v>
      </c>
      <c r="U2277">
        <f>YEAR(Campaigns[[#This Row],[Date Created Conversion]])</f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8343</v>
      </c>
      <c r="R2278" t="s">
        <v>8345</v>
      </c>
      <c r="S2278" s="16">
        <f t="shared" si="142"/>
        <v>41614.651493055557</v>
      </c>
      <c r="T2278" s="16">
        <f t="shared" si="143"/>
        <v>41644.651493055557</v>
      </c>
      <c r="U2278">
        <f>YEAR(Campaigns[[#This Row],[Date Created Conversion]])</f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8343</v>
      </c>
      <c r="R2279" t="s">
        <v>8345</v>
      </c>
      <c r="S2279" s="16">
        <f t="shared" si="142"/>
        <v>40936.678506944445</v>
      </c>
      <c r="T2279" s="16">
        <f t="shared" si="143"/>
        <v>40966.678506944445</v>
      </c>
      <c r="U2279">
        <f>YEAR(Campaigns[[#This Row],[Date Created Conversion]])</f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8343</v>
      </c>
      <c r="R2280" t="s">
        <v>8345</v>
      </c>
      <c r="S2280" s="16">
        <f t="shared" si="142"/>
        <v>42338.709108796291</v>
      </c>
      <c r="T2280" s="16">
        <f t="shared" si="143"/>
        <v>42372.957638888889</v>
      </c>
      <c r="U2280">
        <f>YEAR(Campaigns[[#This Row],[Date Created Conversion]])</f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8343</v>
      </c>
      <c r="R2281" t="s">
        <v>8345</v>
      </c>
      <c r="S2281" s="16">
        <f t="shared" si="142"/>
        <v>42020.806701388887</v>
      </c>
      <c r="T2281" s="16">
        <f t="shared" si="143"/>
        <v>42039.166666666672</v>
      </c>
      <c r="U2281">
        <f>YEAR(Campaigns[[#This Row],[Date Created Conversion]])</f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8343</v>
      </c>
      <c r="R2282" t="s">
        <v>8345</v>
      </c>
      <c r="S2282" s="16">
        <f t="shared" si="142"/>
        <v>42234.624895833331</v>
      </c>
      <c r="T2282" s="16">
        <f t="shared" si="143"/>
        <v>42264.624895833331</v>
      </c>
      <c r="U2282">
        <f>YEAR(Campaigns[[#This Row],[Date Created Conversion]])</f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8331</v>
      </c>
      <c r="R2283" t="s">
        <v>8333</v>
      </c>
      <c r="S2283" s="16">
        <f t="shared" si="142"/>
        <v>40687.285844907405</v>
      </c>
      <c r="T2283" s="16">
        <f t="shared" si="143"/>
        <v>40749.284722222219</v>
      </c>
      <c r="U2283">
        <f>YEAR(Campaigns[[#This Row],[Date Created Conversion]])</f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8331</v>
      </c>
      <c r="R2284" t="s">
        <v>8333</v>
      </c>
      <c r="S2284" s="16">
        <f t="shared" si="142"/>
        <v>42323.17460648148</v>
      </c>
      <c r="T2284" s="16">
        <f t="shared" si="143"/>
        <v>42383.17460648148</v>
      </c>
      <c r="U2284">
        <f>YEAR(Campaigns[[#This Row],[Date Created Conversion]])</f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8331</v>
      </c>
      <c r="R2285" t="s">
        <v>8333</v>
      </c>
      <c r="S2285" s="16">
        <f t="shared" si="142"/>
        <v>40978.125046296293</v>
      </c>
      <c r="T2285" s="16">
        <f t="shared" si="143"/>
        <v>41038.083379629628</v>
      </c>
      <c r="U2285">
        <f>YEAR(Campaigns[[#This Row],[Date Created Conversion]])</f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8331</v>
      </c>
      <c r="R2286" t="s">
        <v>8333</v>
      </c>
      <c r="S2286" s="16">
        <f t="shared" si="142"/>
        <v>40585.796817129631</v>
      </c>
      <c r="T2286" s="16">
        <f t="shared" si="143"/>
        <v>40614.166666666664</v>
      </c>
      <c r="U2286">
        <f>YEAR(Campaigns[[#This Row],[Date Created Conversion]])</f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8331</v>
      </c>
      <c r="R2287" t="s">
        <v>8333</v>
      </c>
      <c r="S2287" s="16">
        <f t="shared" si="142"/>
        <v>41059.185682870368</v>
      </c>
      <c r="T2287" s="16">
        <f t="shared" si="143"/>
        <v>41089.185682870368</v>
      </c>
      <c r="U2287">
        <f>YEAR(Campaigns[[#This Row],[Date Created Conversion]])</f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8331</v>
      </c>
      <c r="R2288" t="s">
        <v>8333</v>
      </c>
      <c r="S2288" s="16">
        <f t="shared" si="142"/>
        <v>41494.963587962964</v>
      </c>
      <c r="T2288" s="16">
        <f t="shared" si="143"/>
        <v>41523.165972222225</v>
      </c>
      <c r="U2288">
        <f>YEAR(Campaigns[[#This Row],[Date Created Conversion]])</f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8331</v>
      </c>
      <c r="R2289" t="s">
        <v>8333</v>
      </c>
      <c r="S2289" s="16">
        <f t="shared" si="142"/>
        <v>41792.667361111111</v>
      </c>
      <c r="T2289" s="16">
        <f t="shared" si="143"/>
        <v>41813.667361111111</v>
      </c>
      <c r="U2289">
        <f>YEAR(Campaigns[[#This Row],[Date Created Conversion]])</f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8331</v>
      </c>
      <c r="R2290" t="s">
        <v>8333</v>
      </c>
      <c r="S2290" s="16">
        <f t="shared" si="142"/>
        <v>41067.827418981484</v>
      </c>
      <c r="T2290" s="16">
        <f t="shared" si="143"/>
        <v>41086.75</v>
      </c>
      <c r="U2290">
        <f>YEAR(Campaigns[[#This Row],[Date Created Conversion]])</f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8331</v>
      </c>
      <c r="R2291" t="s">
        <v>8333</v>
      </c>
      <c r="S2291" s="16">
        <f t="shared" si="142"/>
        <v>41571.998379629629</v>
      </c>
      <c r="T2291" s="16">
        <f t="shared" si="143"/>
        <v>41614.973611111112</v>
      </c>
      <c r="U2291">
        <f>YEAR(Campaigns[[#This Row],[Date Created Conversion]])</f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8331</v>
      </c>
      <c r="R2292" t="s">
        <v>8333</v>
      </c>
      <c r="S2292" s="16">
        <f t="shared" si="142"/>
        <v>40070.253819444442</v>
      </c>
      <c r="T2292" s="16">
        <f t="shared" si="143"/>
        <v>40148.708333333336</v>
      </c>
      <c r="U2292">
        <f>YEAR(Campaigns[[#This Row],[Date Created Conversion]])</f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8331</v>
      </c>
      <c r="R2293" t="s">
        <v>8333</v>
      </c>
      <c r="S2293" s="16">
        <f t="shared" si="142"/>
        <v>40987.977060185185</v>
      </c>
      <c r="T2293" s="16">
        <f t="shared" si="143"/>
        <v>41022.166666666664</v>
      </c>
      <c r="U2293">
        <f>YEAR(Campaigns[[#This Row],[Date Created Conversion]])</f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8331</v>
      </c>
      <c r="R2294" t="s">
        <v>8333</v>
      </c>
      <c r="S2294" s="16">
        <f t="shared" si="142"/>
        <v>40987.697638888887</v>
      </c>
      <c r="T2294" s="16">
        <f t="shared" si="143"/>
        <v>41017.697638888887</v>
      </c>
      <c r="U2294">
        <f>YEAR(Campaigns[[#This Row],[Date Created Conversion]])</f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8331</v>
      </c>
      <c r="R2295" t="s">
        <v>8333</v>
      </c>
      <c r="S2295" s="16">
        <f t="shared" si="142"/>
        <v>41151.708321759259</v>
      </c>
      <c r="T2295" s="16">
        <f t="shared" si="143"/>
        <v>41177.165972222225</v>
      </c>
      <c r="U2295">
        <f>YEAR(Campaigns[[#This Row],[Date Created Conversion]])</f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8331</v>
      </c>
      <c r="R2296" t="s">
        <v>8333</v>
      </c>
      <c r="S2296" s="16">
        <f t="shared" si="142"/>
        <v>41264.72314814815</v>
      </c>
      <c r="T2296" s="16">
        <f t="shared" si="143"/>
        <v>41294.72314814815</v>
      </c>
      <c r="U2296">
        <f>YEAR(Campaigns[[#This Row],[Date Created Conversion]])</f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8331</v>
      </c>
      <c r="R2297" t="s">
        <v>8333</v>
      </c>
      <c r="S2297" s="16">
        <f t="shared" si="142"/>
        <v>41270.954351851848</v>
      </c>
      <c r="T2297" s="16">
        <f t="shared" si="143"/>
        <v>41300.954351851848</v>
      </c>
      <c r="U2297">
        <f>YEAR(Campaigns[[#This Row],[Date Created Conversion]])</f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8331</v>
      </c>
      <c r="R2298" t="s">
        <v>8333</v>
      </c>
      <c r="S2298" s="16">
        <f t="shared" si="142"/>
        <v>40927.731782407405</v>
      </c>
      <c r="T2298" s="16">
        <f t="shared" si="143"/>
        <v>40962.731782407405</v>
      </c>
      <c r="U2298">
        <f>YEAR(Campaigns[[#This Row],[Date Created Conversion]])</f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8331</v>
      </c>
      <c r="R2299" t="s">
        <v>8333</v>
      </c>
      <c r="S2299" s="16">
        <f t="shared" si="142"/>
        <v>40948.042233796295</v>
      </c>
      <c r="T2299" s="16">
        <f t="shared" si="143"/>
        <v>40982.165972222225</v>
      </c>
      <c r="U2299">
        <f>YEAR(Campaigns[[#This Row],[Date Created Conversion]])</f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8331</v>
      </c>
      <c r="R2300" t="s">
        <v>8333</v>
      </c>
      <c r="S2300" s="16">
        <f t="shared" si="142"/>
        <v>41694.84065972222</v>
      </c>
      <c r="T2300" s="16">
        <f t="shared" si="143"/>
        <v>41724.798993055556</v>
      </c>
      <c r="U2300">
        <f>YEAR(Campaigns[[#This Row],[Date Created Conversion]])</f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8331</v>
      </c>
      <c r="R2301" t="s">
        <v>8333</v>
      </c>
      <c r="S2301" s="16">
        <f t="shared" si="142"/>
        <v>40565.032511574071</v>
      </c>
      <c r="T2301" s="16">
        <f t="shared" si="143"/>
        <v>40580.032511574071</v>
      </c>
      <c r="U2301">
        <f>YEAR(Campaigns[[#This Row],[Date Created Conversion]])</f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8331</v>
      </c>
      <c r="R2302" t="s">
        <v>8333</v>
      </c>
      <c r="S2302" s="16">
        <f t="shared" si="142"/>
        <v>41074.727037037039</v>
      </c>
      <c r="T2302" s="16">
        <f t="shared" si="143"/>
        <v>41088.727037037039</v>
      </c>
      <c r="U2302">
        <f>YEAR(Campaigns[[#This Row],[Date Created Conversion]])</f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8331</v>
      </c>
      <c r="R2303" t="s">
        <v>8337</v>
      </c>
      <c r="S2303" s="16">
        <f t="shared" si="142"/>
        <v>41416.146944444445</v>
      </c>
      <c r="T2303" s="16">
        <f t="shared" si="143"/>
        <v>41446.146944444445</v>
      </c>
      <c r="U2303">
        <f>YEAR(Campaigns[[#This Row],[Date Created Conversion]])</f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8331</v>
      </c>
      <c r="R2304" t="s">
        <v>8337</v>
      </c>
      <c r="S2304" s="16">
        <f t="shared" si="142"/>
        <v>41605.868449074071</v>
      </c>
      <c r="T2304" s="16">
        <f t="shared" si="143"/>
        <v>41639.291666666664</v>
      </c>
      <c r="U2304">
        <f>YEAR(Campaigns[[#This Row],[Date Created Conversion]])</f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8331</v>
      </c>
      <c r="R2305" t="s">
        <v>8337</v>
      </c>
      <c r="S2305" s="16">
        <f t="shared" si="142"/>
        <v>40850.111064814817</v>
      </c>
      <c r="T2305" s="16">
        <f t="shared" si="143"/>
        <v>40890.152731481481</v>
      </c>
      <c r="U2305">
        <f>YEAR(Campaigns[[#This Row],[Date Created Conversion]])</f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 2),0)</f>
        <v>53.47</v>
      </c>
      <c r="Q2306" s="10" t="s">
        <v>8331</v>
      </c>
      <c r="R2306" t="s">
        <v>8337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  <c r="U2306">
        <f>YEAR(Campaigns[[#This Row],[Date Created Conversion]])</f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8331</v>
      </c>
      <c r="R2307" t="s">
        <v>8337</v>
      </c>
      <c r="S2307" s="16">
        <f t="shared" si="146"/>
        <v>41834.695277777777</v>
      </c>
      <c r="T2307" s="16">
        <f t="shared" si="147"/>
        <v>41859.75</v>
      </c>
      <c r="U2307">
        <f>YEAR(Campaigns[[#This Row],[Date Created Conversion]])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8331</v>
      </c>
      <c r="R2308" t="s">
        <v>8337</v>
      </c>
      <c r="S2308" s="16">
        <f t="shared" si="146"/>
        <v>40948.16815972222</v>
      </c>
      <c r="T2308" s="16">
        <f t="shared" si="147"/>
        <v>40978.16815972222</v>
      </c>
      <c r="U2308">
        <f>YEAR(Campaigns[[#This Row],[Date Created Conversion]])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8331</v>
      </c>
      <c r="R2309" t="s">
        <v>8337</v>
      </c>
      <c r="S2309" s="16">
        <f t="shared" si="146"/>
        <v>41004.802465277775</v>
      </c>
      <c r="T2309" s="16">
        <f t="shared" si="147"/>
        <v>41034.802407407406</v>
      </c>
      <c r="U2309">
        <f>YEAR(Campaigns[[#This Row],[Date Created Conversion]])</f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8331</v>
      </c>
      <c r="R2310" t="s">
        <v>8337</v>
      </c>
      <c r="S2310" s="16">
        <f t="shared" si="146"/>
        <v>41851.962916666671</v>
      </c>
      <c r="T2310" s="16">
        <f t="shared" si="147"/>
        <v>41880.041666666664</v>
      </c>
      <c r="U2310">
        <f>YEAR(Campaigns[[#This Row],[Date Created Conversion]])</f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8331</v>
      </c>
      <c r="R2311" t="s">
        <v>8337</v>
      </c>
      <c r="S2311" s="16">
        <f t="shared" si="146"/>
        <v>41307.987696759257</v>
      </c>
      <c r="T2311" s="16">
        <f t="shared" si="147"/>
        <v>41342.987696759257</v>
      </c>
      <c r="U2311">
        <f>YEAR(Campaigns[[#This Row],[Date Created Conversion]])</f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8331</v>
      </c>
      <c r="R2312" t="s">
        <v>8337</v>
      </c>
      <c r="S2312" s="16">
        <f t="shared" si="146"/>
        <v>41324.79415509259</v>
      </c>
      <c r="T2312" s="16">
        <f t="shared" si="147"/>
        <v>41354.752488425926</v>
      </c>
      <c r="U2312">
        <f>YEAR(Campaigns[[#This Row],[Date Created Conversion]])</f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8331</v>
      </c>
      <c r="R2313" t="s">
        <v>8337</v>
      </c>
      <c r="S2313" s="16">
        <f t="shared" si="146"/>
        <v>41736.004502314812</v>
      </c>
      <c r="T2313" s="16">
        <f t="shared" si="147"/>
        <v>41766.004502314812</v>
      </c>
      <c r="U2313">
        <f>YEAR(Campaigns[[#This Row],[Date Created Conversion]])</f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8331</v>
      </c>
      <c r="R2314" t="s">
        <v>8337</v>
      </c>
      <c r="S2314" s="16">
        <f t="shared" si="146"/>
        <v>41716.632847222223</v>
      </c>
      <c r="T2314" s="16">
        <f t="shared" si="147"/>
        <v>41747.958333333336</v>
      </c>
      <c r="U2314">
        <f>YEAR(Campaigns[[#This Row],[Date Created Conversion]])</f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8331</v>
      </c>
      <c r="R2315" t="s">
        <v>8337</v>
      </c>
      <c r="S2315" s="16">
        <f t="shared" si="146"/>
        <v>41002.958634259259</v>
      </c>
      <c r="T2315" s="16">
        <f t="shared" si="147"/>
        <v>41032.958634259259</v>
      </c>
      <c r="U2315">
        <f>YEAR(Campaigns[[#This Row],[Date Created Conversion]])</f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8331</v>
      </c>
      <c r="R2316" t="s">
        <v>8337</v>
      </c>
      <c r="S2316" s="16">
        <f t="shared" si="146"/>
        <v>41037.551585648151</v>
      </c>
      <c r="T2316" s="16">
        <f t="shared" si="147"/>
        <v>41067.551585648151</v>
      </c>
      <c r="U2316">
        <f>YEAR(Campaigns[[#This Row],[Date Created Conversion]])</f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8331</v>
      </c>
      <c r="R2317" t="s">
        <v>8337</v>
      </c>
      <c r="S2317" s="16">
        <f t="shared" si="146"/>
        <v>41004.72619212963</v>
      </c>
      <c r="T2317" s="16">
        <f t="shared" si="147"/>
        <v>41034.72619212963</v>
      </c>
      <c r="U2317">
        <f>YEAR(Campaigns[[#This Row],[Date Created Conversion]])</f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8331</v>
      </c>
      <c r="R2318" t="s">
        <v>8337</v>
      </c>
      <c r="S2318" s="16">
        <f t="shared" si="146"/>
        <v>40079.725115740745</v>
      </c>
      <c r="T2318" s="16">
        <f t="shared" si="147"/>
        <v>40156.76666666667</v>
      </c>
      <c r="U2318">
        <f>YEAR(Campaigns[[#This Row],[Date Created Conversion]])</f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8331</v>
      </c>
      <c r="R2319" t="s">
        <v>8337</v>
      </c>
      <c r="S2319" s="16">
        <f t="shared" si="146"/>
        <v>40192.542233796295</v>
      </c>
      <c r="T2319" s="16">
        <f t="shared" si="147"/>
        <v>40224.208333333336</v>
      </c>
      <c r="U2319">
        <f>YEAR(Campaigns[[#This Row],[Date Created Conversion]])</f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8331</v>
      </c>
      <c r="R2320" t="s">
        <v>8337</v>
      </c>
      <c r="S2320" s="16">
        <f t="shared" si="146"/>
        <v>40050.643680555557</v>
      </c>
      <c r="T2320" s="16">
        <f t="shared" si="147"/>
        <v>40082.165972222225</v>
      </c>
      <c r="U2320">
        <f>YEAR(Campaigns[[#This Row],[Date Created Conversion]])</f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8331</v>
      </c>
      <c r="R2321" t="s">
        <v>8337</v>
      </c>
      <c r="S2321" s="16">
        <f t="shared" si="146"/>
        <v>41593.082002314812</v>
      </c>
      <c r="T2321" s="16">
        <f t="shared" si="147"/>
        <v>41623.082002314812</v>
      </c>
      <c r="U2321">
        <f>YEAR(Campaigns[[#This Row],[Date Created Conversion]])</f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8331</v>
      </c>
      <c r="R2322" t="s">
        <v>8337</v>
      </c>
      <c r="S2322" s="16">
        <f t="shared" si="146"/>
        <v>41696.817129629628</v>
      </c>
      <c r="T2322" s="16">
        <f t="shared" si="147"/>
        <v>41731.775462962964</v>
      </c>
      <c r="U2322">
        <f>YEAR(Campaigns[[#This Row],[Date Created Conversion]])</f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8347</v>
      </c>
      <c r="R2323" t="s">
        <v>8348</v>
      </c>
      <c r="S2323" s="16">
        <f t="shared" si="146"/>
        <v>42799.260428240741</v>
      </c>
      <c r="T2323" s="16">
        <f t="shared" si="147"/>
        <v>42829.21876157407</v>
      </c>
      <c r="U2323">
        <f>YEAR(Campaigns[[#This Row],[Date Created Conversion]])</f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8347</v>
      </c>
      <c r="R2324" t="s">
        <v>8348</v>
      </c>
      <c r="S2324" s="16">
        <f t="shared" si="146"/>
        <v>42804.895474537043</v>
      </c>
      <c r="T2324" s="16">
        <f t="shared" si="147"/>
        <v>42834.853807870371</v>
      </c>
      <c r="U2324">
        <f>YEAR(Campaigns[[#This Row],[Date Created Conversion]])</f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8347</v>
      </c>
      <c r="R2325" t="s">
        <v>8348</v>
      </c>
      <c r="S2325" s="16">
        <f t="shared" si="146"/>
        <v>42807.755173611105</v>
      </c>
      <c r="T2325" s="16">
        <f t="shared" si="147"/>
        <v>42814.755173611105</v>
      </c>
      <c r="U2325">
        <f>YEAR(Campaigns[[#This Row],[Date Created Conversion]])</f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8347</v>
      </c>
      <c r="R2326" t="s">
        <v>8348</v>
      </c>
      <c r="S2326" s="16">
        <f t="shared" si="146"/>
        <v>42790.885243055556</v>
      </c>
      <c r="T2326" s="16">
        <f t="shared" si="147"/>
        <v>42820.843576388885</v>
      </c>
      <c r="U2326">
        <f>YEAR(Campaigns[[#This Row],[Date Created Conversion]])</f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8347</v>
      </c>
      <c r="R2327" t="s">
        <v>8348</v>
      </c>
      <c r="S2327" s="16">
        <f t="shared" si="146"/>
        <v>42794.022349537037</v>
      </c>
      <c r="T2327" s="16">
        <f t="shared" si="147"/>
        <v>42823.980682870373</v>
      </c>
      <c r="U2327">
        <f>YEAR(Campaigns[[#This Row],[Date Created Conversion]])</f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8347</v>
      </c>
      <c r="R2328" t="s">
        <v>8348</v>
      </c>
      <c r="S2328" s="16">
        <f t="shared" si="146"/>
        <v>42804.034120370372</v>
      </c>
      <c r="T2328" s="16">
        <f t="shared" si="147"/>
        <v>42855.708333333328</v>
      </c>
      <c r="U2328">
        <f>YEAR(Campaigns[[#This Row],[Date Created Conversion]])</f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8347</v>
      </c>
      <c r="R2329" t="s">
        <v>8348</v>
      </c>
      <c r="S2329" s="16">
        <f t="shared" si="146"/>
        <v>41842.917129629634</v>
      </c>
      <c r="T2329" s="16">
        <f t="shared" si="147"/>
        <v>41877.917129629634</v>
      </c>
      <c r="U2329">
        <f>YEAR(Campaigns[[#This Row],[Date Created Conversion]])</f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8347</v>
      </c>
      <c r="R2330" t="s">
        <v>8348</v>
      </c>
      <c r="S2330" s="16">
        <f t="shared" si="146"/>
        <v>42139.781678240746</v>
      </c>
      <c r="T2330" s="16">
        <f t="shared" si="147"/>
        <v>42169.781678240746</v>
      </c>
      <c r="U2330">
        <f>YEAR(Campaigns[[#This Row],[Date Created Conversion]])</f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8347</v>
      </c>
      <c r="R2331" t="s">
        <v>8348</v>
      </c>
      <c r="S2331" s="16">
        <f t="shared" si="146"/>
        <v>41807.624374999999</v>
      </c>
      <c r="T2331" s="16">
        <f t="shared" si="147"/>
        <v>41837.624374999999</v>
      </c>
      <c r="U2331">
        <f>YEAR(Campaigns[[#This Row],[Date Created Conversion]])</f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8347</v>
      </c>
      <c r="R2332" t="s">
        <v>8348</v>
      </c>
      <c r="S2332" s="16">
        <f t="shared" si="146"/>
        <v>42332.89980324074</v>
      </c>
      <c r="T2332" s="16">
        <f t="shared" si="147"/>
        <v>42363</v>
      </c>
      <c r="U2332">
        <f>YEAR(Campaigns[[#This Row],[Date Created Conversion]])</f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8347</v>
      </c>
      <c r="R2333" t="s">
        <v>8348</v>
      </c>
      <c r="S2333" s="16">
        <f t="shared" si="146"/>
        <v>41839.005671296298</v>
      </c>
      <c r="T2333" s="16">
        <f t="shared" si="147"/>
        <v>41869.005671296298</v>
      </c>
      <c r="U2333">
        <f>YEAR(Campaigns[[#This Row],[Date Created Conversion]])</f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8347</v>
      </c>
      <c r="R2334" t="s">
        <v>8348</v>
      </c>
      <c r="S2334" s="16">
        <f t="shared" si="146"/>
        <v>42011.628136574072</v>
      </c>
      <c r="T2334" s="16">
        <f t="shared" si="147"/>
        <v>42041.628136574072</v>
      </c>
      <c r="U2334">
        <f>YEAR(Campaigns[[#This Row],[Date Created Conversion]])</f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8347</v>
      </c>
      <c r="R2335" t="s">
        <v>8348</v>
      </c>
      <c r="S2335" s="16">
        <f t="shared" si="146"/>
        <v>41767.650347222225</v>
      </c>
      <c r="T2335" s="16">
        <f t="shared" si="147"/>
        <v>41788.743055555555</v>
      </c>
      <c r="U2335">
        <f>YEAR(Campaigns[[#This Row],[Date Created Conversion]])</f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8347</v>
      </c>
      <c r="R2336" t="s">
        <v>8348</v>
      </c>
      <c r="S2336" s="16">
        <f t="shared" si="146"/>
        <v>41918.670115740737</v>
      </c>
      <c r="T2336" s="16">
        <f t="shared" si="147"/>
        <v>41948.731944444444</v>
      </c>
      <c r="U2336">
        <f>YEAR(Campaigns[[#This Row],[Date Created Conversion]])</f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8347</v>
      </c>
      <c r="R2337" t="s">
        <v>8348</v>
      </c>
      <c r="S2337" s="16">
        <f t="shared" si="146"/>
        <v>41771.572256944448</v>
      </c>
      <c r="T2337" s="16">
        <f t="shared" si="147"/>
        <v>41801.572256944448</v>
      </c>
      <c r="U2337">
        <f>YEAR(Campaigns[[#This Row],[Date Created Conversion]])</f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8347</v>
      </c>
      <c r="R2338" t="s">
        <v>8348</v>
      </c>
      <c r="S2338" s="16">
        <f t="shared" si="146"/>
        <v>41666.924710648149</v>
      </c>
      <c r="T2338" s="16">
        <f t="shared" si="147"/>
        <v>41706.924710648149</v>
      </c>
      <c r="U2338">
        <f>YEAR(Campaigns[[#This Row],[Date Created Conversion]])</f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8347</v>
      </c>
      <c r="R2339" t="s">
        <v>8348</v>
      </c>
      <c r="S2339" s="16">
        <f t="shared" si="146"/>
        <v>41786.640543981484</v>
      </c>
      <c r="T2339" s="16">
        <f t="shared" si="147"/>
        <v>41816.640543981484</v>
      </c>
      <c r="U2339">
        <f>YEAR(Campaigns[[#This Row],[Date Created Conversion]])</f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8347</v>
      </c>
      <c r="R2340" t="s">
        <v>8348</v>
      </c>
      <c r="S2340" s="16">
        <f t="shared" si="146"/>
        <v>41789.896805555552</v>
      </c>
      <c r="T2340" s="16">
        <f t="shared" si="147"/>
        <v>41819.896805555552</v>
      </c>
      <c r="U2340">
        <f>YEAR(Campaigns[[#This Row],[Date Created Conversion]])</f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8347</v>
      </c>
      <c r="R2341" t="s">
        <v>8348</v>
      </c>
      <c r="S2341" s="16">
        <f t="shared" si="146"/>
        <v>42692.79987268518</v>
      </c>
      <c r="T2341" s="16">
        <f t="shared" si="147"/>
        <v>42723.332638888889</v>
      </c>
      <c r="U2341">
        <f>YEAR(Campaigns[[#This Row],[Date Created Conversion]])</f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8347</v>
      </c>
      <c r="R2342" t="s">
        <v>8348</v>
      </c>
      <c r="S2342" s="16">
        <f t="shared" si="146"/>
        <v>42643.642800925925</v>
      </c>
      <c r="T2342" s="16">
        <f t="shared" si="147"/>
        <v>42673.642800925925</v>
      </c>
      <c r="U2342">
        <f>YEAR(Campaigns[[#This Row],[Date Created Conversion]])</f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8312</v>
      </c>
      <c r="R2343" t="s">
        <v>8313</v>
      </c>
      <c r="S2343" s="16">
        <f t="shared" si="146"/>
        <v>42167.813703703709</v>
      </c>
      <c r="T2343" s="16">
        <f t="shared" si="147"/>
        <v>42197.813703703709</v>
      </c>
      <c r="U2343">
        <f>YEAR(Campaigns[[#This Row],[Date Created Conversion]])</f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8312</v>
      </c>
      <c r="R2344" t="s">
        <v>8313</v>
      </c>
      <c r="S2344" s="16">
        <f t="shared" si="146"/>
        <v>41897.702199074076</v>
      </c>
      <c r="T2344" s="16">
        <f t="shared" si="147"/>
        <v>41918.208333333336</v>
      </c>
      <c r="U2344">
        <f>YEAR(Campaigns[[#This Row],[Date Created Conversion]])</f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8312</v>
      </c>
      <c r="R2345" t="s">
        <v>8313</v>
      </c>
      <c r="S2345" s="16">
        <f t="shared" si="146"/>
        <v>42327.825289351851</v>
      </c>
      <c r="T2345" s="16">
        <f t="shared" si="147"/>
        <v>42377.82430555555</v>
      </c>
      <c r="U2345">
        <f>YEAR(Campaigns[[#This Row],[Date Created Conversion]])</f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8312</v>
      </c>
      <c r="R2346" t="s">
        <v>8313</v>
      </c>
      <c r="S2346" s="16">
        <f t="shared" si="146"/>
        <v>42515.727650462963</v>
      </c>
      <c r="T2346" s="16">
        <f t="shared" si="147"/>
        <v>42545.727650462963</v>
      </c>
      <c r="U2346">
        <f>YEAR(Campaigns[[#This Row],[Date Created Conversion]])</f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8312</v>
      </c>
      <c r="R2347" t="s">
        <v>8313</v>
      </c>
      <c r="S2347" s="16">
        <f t="shared" si="146"/>
        <v>42060.001805555556</v>
      </c>
      <c r="T2347" s="16">
        <f t="shared" si="147"/>
        <v>42094.985416666663</v>
      </c>
      <c r="U2347">
        <f>YEAR(Campaigns[[#This Row],[Date Created Conversion]])</f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8312</v>
      </c>
      <c r="R2348" t="s">
        <v>8313</v>
      </c>
      <c r="S2348" s="16">
        <f t="shared" si="146"/>
        <v>42615.79896990741</v>
      </c>
      <c r="T2348" s="16">
        <f t="shared" si="147"/>
        <v>42660.79896990741</v>
      </c>
      <c r="U2348">
        <f>YEAR(Campaigns[[#This Row],[Date Created Conversion]])</f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8312</v>
      </c>
      <c r="R2349" t="s">
        <v>8313</v>
      </c>
      <c r="S2349" s="16">
        <f t="shared" si="146"/>
        <v>42577.607361111113</v>
      </c>
      <c r="T2349" s="16">
        <f t="shared" si="147"/>
        <v>42607.607361111113</v>
      </c>
      <c r="U2349">
        <f>YEAR(Campaigns[[#This Row],[Date Created Conversion]])</f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8312</v>
      </c>
      <c r="R2350" t="s">
        <v>8313</v>
      </c>
      <c r="S2350" s="16">
        <f t="shared" si="146"/>
        <v>42360.932152777779</v>
      </c>
      <c r="T2350" s="16">
        <f t="shared" si="147"/>
        <v>42420.932152777779</v>
      </c>
      <c r="U2350">
        <f>YEAR(Campaigns[[#This Row],[Date Created Conversion]])</f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8312</v>
      </c>
      <c r="R2351" t="s">
        <v>8313</v>
      </c>
      <c r="S2351" s="16">
        <f t="shared" si="146"/>
        <v>42198.775787037041</v>
      </c>
      <c r="T2351" s="16">
        <f t="shared" si="147"/>
        <v>42227.775787037041</v>
      </c>
      <c r="U2351">
        <f>YEAR(Campaigns[[#This Row],[Date Created Conversion]])</f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8312</v>
      </c>
      <c r="R2352" t="s">
        <v>8313</v>
      </c>
      <c r="S2352" s="16">
        <f t="shared" si="146"/>
        <v>42708.842245370368</v>
      </c>
      <c r="T2352" s="16">
        <f t="shared" si="147"/>
        <v>42738.842245370368</v>
      </c>
      <c r="U2352">
        <f>YEAR(Campaigns[[#This Row],[Date Created Conversion]])</f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8312</v>
      </c>
      <c r="R2353" t="s">
        <v>8313</v>
      </c>
      <c r="S2353" s="16">
        <f t="shared" si="146"/>
        <v>42094.101145833338</v>
      </c>
      <c r="T2353" s="16">
        <f t="shared" si="147"/>
        <v>42124.101145833338</v>
      </c>
      <c r="U2353">
        <f>YEAR(Campaigns[[#This Row],[Date Created Conversion]])</f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8312</v>
      </c>
      <c r="R2354" t="s">
        <v>8313</v>
      </c>
      <c r="S2354" s="16">
        <f t="shared" si="146"/>
        <v>42101.633703703701</v>
      </c>
      <c r="T2354" s="16">
        <f t="shared" si="147"/>
        <v>42161.633703703701</v>
      </c>
      <c r="U2354">
        <f>YEAR(Campaigns[[#This Row],[Date Created Conversion]])</f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8312</v>
      </c>
      <c r="R2355" t="s">
        <v>8313</v>
      </c>
      <c r="S2355" s="16">
        <f t="shared" si="146"/>
        <v>42103.676180555558</v>
      </c>
      <c r="T2355" s="16">
        <f t="shared" si="147"/>
        <v>42115.676180555558</v>
      </c>
      <c r="U2355">
        <f>YEAR(Campaigns[[#This Row],[Date Created Conversion]])</f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8312</v>
      </c>
      <c r="R2356" t="s">
        <v>8313</v>
      </c>
      <c r="S2356" s="16">
        <f t="shared" si="146"/>
        <v>41954.722916666666</v>
      </c>
      <c r="T2356" s="16">
        <f t="shared" si="147"/>
        <v>42014.722916666666</v>
      </c>
      <c r="U2356">
        <f>YEAR(Campaigns[[#This Row],[Date Created Conversion]])</f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8312</v>
      </c>
      <c r="R2357" t="s">
        <v>8313</v>
      </c>
      <c r="S2357" s="16">
        <f t="shared" si="146"/>
        <v>42096.918240740735</v>
      </c>
      <c r="T2357" s="16">
        <f t="shared" si="147"/>
        <v>42126.918240740735</v>
      </c>
      <c r="U2357">
        <f>YEAR(Campaigns[[#This Row],[Date Created Conversion]])</f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8312</v>
      </c>
      <c r="R2358" t="s">
        <v>8313</v>
      </c>
      <c r="S2358" s="16">
        <f t="shared" si="146"/>
        <v>42130.78361111111</v>
      </c>
      <c r="T2358" s="16">
        <f t="shared" si="147"/>
        <v>42160.78361111111</v>
      </c>
      <c r="U2358">
        <f>YEAR(Campaigns[[#This Row],[Date Created Conversion]])</f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8312</v>
      </c>
      <c r="R2359" t="s">
        <v>8313</v>
      </c>
      <c r="S2359" s="16">
        <f t="shared" si="146"/>
        <v>42264.620115740734</v>
      </c>
      <c r="T2359" s="16">
        <f t="shared" si="147"/>
        <v>42294.620115740734</v>
      </c>
      <c r="U2359">
        <f>YEAR(Campaigns[[#This Row],[Date Created Conversion]])</f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8312</v>
      </c>
      <c r="R2360" t="s">
        <v>8313</v>
      </c>
      <c r="S2360" s="16">
        <f t="shared" si="146"/>
        <v>41978.930972222224</v>
      </c>
      <c r="T2360" s="16">
        <f t="shared" si="147"/>
        <v>42035.027083333334</v>
      </c>
      <c r="U2360">
        <f>YEAR(Campaigns[[#This Row],[Date Created Conversion]])</f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8312</v>
      </c>
      <c r="R2361" t="s">
        <v>8313</v>
      </c>
      <c r="S2361" s="16">
        <f t="shared" si="146"/>
        <v>42159.649583333332</v>
      </c>
      <c r="T2361" s="16">
        <f t="shared" si="147"/>
        <v>42219.649583333332</v>
      </c>
      <c r="U2361">
        <f>YEAR(Campaigns[[#This Row],[Date Created Conversion]])</f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8312</v>
      </c>
      <c r="R2362" t="s">
        <v>8313</v>
      </c>
      <c r="S2362" s="16">
        <f t="shared" si="146"/>
        <v>42377.70694444445</v>
      </c>
      <c r="T2362" s="16">
        <f t="shared" si="147"/>
        <v>42407.70694444445</v>
      </c>
      <c r="U2362">
        <f>YEAR(Campaigns[[#This Row],[Date Created Conversion]])</f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8312</v>
      </c>
      <c r="R2363" t="s">
        <v>8313</v>
      </c>
      <c r="S2363" s="16">
        <f t="shared" si="146"/>
        <v>42466.858888888892</v>
      </c>
      <c r="T2363" s="16">
        <f t="shared" si="147"/>
        <v>42490.916666666672</v>
      </c>
      <c r="U2363">
        <f>YEAR(Campaigns[[#This Row],[Date Created Conversion]])</f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8312</v>
      </c>
      <c r="R2364" t="s">
        <v>8313</v>
      </c>
      <c r="S2364" s="16">
        <f t="shared" si="146"/>
        <v>41954.688310185185</v>
      </c>
      <c r="T2364" s="16">
        <f t="shared" si="147"/>
        <v>41984.688310185185</v>
      </c>
      <c r="U2364">
        <f>YEAR(Campaigns[[#This Row],[Date Created Conversion]])</f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8312</v>
      </c>
      <c r="R2365" t="s">
        <v>8313</v>
      </c>
      <c r="S2365" s="16">
        <f t="shared" si="146"/>
        <v>42322.011574074073</v>
      </c>
      <c r="T2365" s="16">
        <f t="shared" si="147"/>
        <v>42367.011574074073</v>
      </c>
      <c r="U2365">
        <f>YEAR(Campaigns[[#This Row],[Date Created Conversion]])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8312</v>
      </c>
      <c r="R2366" t="s">
        <v>8313</v>
      </c>
      <c r="S2366" s="16">
        <f t="shared" si="146"/>
        <v>42248.934675925921</v>
      </c>
      <c r="T2366" s="16">
        <f t="shared" si="147"/>
        <v>42303.934675925921</v>
      </c>
      <c r="U2366">
        <f>YEAR(Campaigns[[#This Row],[Date Created Conversion]])</f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8312</v>
      </c>
      <c r="R2367" t="s">
        <v>8313</v>
      </c>
      <c r="S2367" s="16">
        <f t="shared" si="146"/>
        <v>42346.736400462964</v>
      </c>
      <c r="T2367" s="16">
        <f t="shared" si="147"/>
        <v>42386.958333333328</v>
      </c>
      <c r="U2367">
        <f>YEAR(Campaigns[[#This Row],[Date Created Conversion]])</f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8312</v>
      </c>
      <c r="R2368" t="s">
        <v>8313</v>
      </c>
      <c r="S2368" s="16">
        <f t="shared" si="146"/>
        <v>42268.531631944439</v>
      </c>
      <c r="T2368" s="16">
        <f t="shared" si="147"/>
        <v>42298.531631944439</v>
      </c>
      <c r="U2368">
        <f>YEAR(Campaigns[[#This Row],[Date Created Conversion]])</f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8312</v>
      </c>
      <c r="R2369" t="s">
        <v>8313</v>
      </c>
      <c r="S2369" s="16">
        <f t="shared" si="146"/>
        <v>42425.970092592594</v>
      </c>
      <c r="T2369" s="16">
        <f t="shared" si="147"/>
        <v>42485.928425925929</v>
      </c>
      <c r="U2369">
        <f>YEAR(Campaigns[[#This Row],[Date Created Conversion]])</f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 2),0)</f>
        <v>50</v>
      </c>
      <c r="Q2370" s="10" t="s">
        <v>8312</v>
      </c>
      <c r="R2370" t="s">
        <v>8313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  <c r="U2370">
        <f>YEAR(Campaigns[[#This Row],[Date Created Conversion]])</f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8312</v>
      </c>
      <c r="R2371" t="s">
        <v>8313</v>
      </c>
      <c r="S2371" s="16">
        <f t="shared" si="150"/>
        <v>42380.812627314815</v>
      </c>
      <c r="T2371" s="16">
        <f t="shared" si="151"/>
        <v>42410.812627314815</v>
      </c>
      <c r="U2371">
        <f>YEAR(Campaigns[[#This Row],[Date Created Conversion]])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8312</v>
      </c>
      <c r="R2372" t="s">
        <v>8313</v>
      </c>
      <c r="S2372" s="16">
        <f t="shared" si="150"/>
        <v>41961.18913194444</v>
      </c>
      <c r="T2372" s="16">
        <f t="shared" si="151"/>
        <v>41991.18913194444</v>
      </c>
      <c r="U2372">
        <f>YEAR(Campaigns[[#This Row],[Date Created Conversion]])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8312</v>
      </c>
      <c r="R2373" t="s">
        <v>8313</v>
      </c>
      <c r="S2373" s="16">
        <f t="shared" si="150"/>
        <v>42150.777731481481</v>
      </c>
      <c r="T2373" s="16">
        <f t="shared" si="151"/>
        <v>42180.777731481481</v>
      </c>
      <c r="U2373">
        <f>YEAR(Campaigns[[#This Row],[Date Created Conversion]])</f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8312</v>
      </c>
      <c r="R2374" t="s">
        <v>8313</v>
      </c>
      <c r="S2374" s="16">
        <f t="shared" si="150"/>
        <v>42088.069108796291</v>
      </c>
      <c r="T2374" s="16">
        <f t="shared" si="151"/>
        <v>42118.069108796291</v>
      </c>
      <c r="U2374">
        <f>YEAR(Campaigns[[#This Row],[Date Created Conversion]])</f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8312</v>
      </c>
      <c r="R2375" t="s">
        <v>8313</v>
      </c>
      <c r="S2375" s="16">
        <f t="shared" si="150"/>
        <v>42215.662314814821</v>
      </c>
      <c r="T2375" s="16">
        <f t="shared" si="151"/>
        <v>42245.662314814821</v>
      </c>
      <c r="U2375">
        <f>YEAR(Campaigns[[#This Row],[Date Created Conversion]])</f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8312</v>
      </c>
      <c r="R2376" t="s">
        <v>8313</v>
      </c>
      <c r="S2376" s="16">
        <f t="shared" si="150"/>
        <v>42017.843287037031</v>
      </c>
      <c r="T2376" s="16">
        <f t="shared" si="151"/>
        <v>42047.843287037031</v>
      </c>
      <c r="U2376">
        <f>YEAR(Campaigns[[#This Row],[Date Created Conversion]])</f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8312</v>
      </c>
      <c r="R2377" t="s">
        <v>8313</v>
      </c>
      <c r="S2377" s="16">
        <f t="shared" si="150"/>
        <v>42592.836076388892</v>
      </c>
      <c r="T2377" s="16">
        <f t="shared" si="151"/>
        <v>42622.836076388892</v>
      </c>
      <c r="U2377">
        <f>YEAR(Campaigns[[#This Row],[Date Created Conversion]])</f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8312</v>
      </c>
      <c r="R2378" t="s">
        <v>8313</v>
      </c>
      <c r="S2378" s="16">
        <f t="shared" si="150"/>
        <v>42318.925532407404</v>
      </c>
      <c r="T2378" s="16">
        <f t="shared" si="151"/>
        <v>42348.925532407404</v>
      </c>
      <c r="U2378">
        <f>YEAR(Campaigns[[#This Row],[Date Created Conversion]])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8312</v>
      </c>
      <c r="R2379" t="s">
        <v>8313</v>
      </c>
      <c r="S2379" s="16">
        <f t="shared" si="150"/>
        <v>42669.870173611111</v>
      </c>
      <c r="T2379" s="16">
        <f t="shared" si="151"/>
        <v>42699.911840277782</v>
      </c>
      <c r="U2379">
        <f>YEAR(Campaigns[[#This Row],[Date Created Conversion]])</f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8312</v>
      </c>
      <c r="R2380" t="s">
        <v>8313</v>
      </c>
      <c r="S2380" s="16">
        <f t="shared" si="150"/>
        <v>42213.013078703705</v>
      </c>
      <c r="T2380" s="16">
        <f t="shared" si="151"/>
        <v>42242.013078703705</v>
      </c>
      <c r="U2380">
        <f>YEAR(Campaigns[[#This Row],[Date Created Conversion]])</f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8312</v>
      </c>
      <c r="R2381" t="s">
        <v>8313</v>
      </c>
      <c r="S2381" s="16">
        <f t="shared" si="150"/>
        <v>42237.016388888893</v>
      </c>
      <c r="T2381" s="16">
        <f t="shared" si="151"/>
        <v>42282.016388888893</v>
      </c>
      <c r="U2381">
        <f>YEAR(Campaigns[[#This Row],[Date Created Conversion]])</f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8312</v>
      </c>
      <c r="R2382" t="s">
        <v>8313</v>
      </c>
      <c r="S2382" s="16">
        <f t="shared" si="150"/>
        <v>42248.793310185181</v>
      </c>
      <c r="T2382" s="16">
        <f t="shared" si="151"/>
        <v>42278.793310185181</v>
      </c>
      <c r="U2382">
        <f>YEAR(Campaigns[[#This Row],[Date Created Conversion]])</f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8312</v>
      </c>
      <c r="R2383" t="s">
        <v>8313</v>
      </c>
      <c r="S2383" s="16">
        <f t="shared" si="150"/>
        <v>42074.935740740737</v>
      </c>
      <c r="T2383" s="16">
        <f t="shared" si="151"/>
        <v>42104.935740740737</v>
      </c>
      <c r="U2383">
        <f>YEAR(Campaigns[[#This Row],[Date Created Conversion]])</f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8312</v>
      </c>
      <c r="R2384" t="s">
        <v>8313</v>
      </c>
      <c r="S2384" s="16">
        <f t="shared" si="150"/>
        <v>42195.187534722223</v>
      </c>
      <c r="T2384" s="16">
        <f t="shared" si="151"/>
        <v>42220.187534722223</v>
      </c>
      <c r="U2384">
        <f>YEAR(Campaigns[[#This Row],[Date Created Conversion]])</f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8312</v>
      </c>
      <c r="R2385" t="s">
        <v>8313</v>
      </c>
      <c r="S2385" s="16">
        <f t="shared" si="150"/>
        <v>42027.056793981479</v>
      </c>
      <c r="T2385" s="16">
        <f t="shared" si="151"/>
        <v>42057.056793981479</v>
      </c>
      <c r="U2385">
        <f>YEAR(Campaigns[[#This Row],[Date Created Conversion]])</f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8312</v>
      </c>
      <c r="R2386" t="s">
        <v>8313</v>
      </c>
      <c r="S2386" s="16">
        <f t="shared" si="150"/>
        <v>41927.067627314813</v>
      </c>
      <c r="T2386" s="16">
        <f t="shared" si="151"/>
        <v>41957.109293981484</v>
      </c>
      <c r="U2386">
        <f>YEAR(Campaigns[[#This Row],[Date Created Conversion]])</f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8312</v>
      </c>
      <c r="R2387" t="s">
        <v>8313</v>
      </c>
      <c r="S2387" s="16">
        <f t="shared" si="150"/>
        <v>42191.70175925926</v>
      </c>
      <c r="T2387" s="16">
        <f t="shared" si="151"/>
        <v>42221.70175925926</v>
      </c>
      <c r="U2387">
        <f>YEAR(Campaigns[[#This Row],[Date Created Conversion]])</f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8312</v>
      </c>
      <c r="R2388" t="s">
        <v>8313</v>
      </c>
      <c r="S2388" s="16">
        <f t="shared" si="150"/>
        <v>41954.838240740741</v>
      </c>
      <c r="T2388" s="16">
        <f t="shared" si="151"/>
        <v>42014.838240740741</v>
      </c>
      <c r="U2388">
        <f>YEAR(Campaigns[[#This Row],[Date Created Conversion]])</f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8312</v>
      </c>
      <c r="R2389" t="s">
        <v>8313</v>
      </c>
      <c r="S2389" s="16">
        <f t="shared" si="150"/>
        <v>42528.626620370371</v>
      </c>
      <c r="T2389" s="16">
        <f t="shared" si="151"/>
        <v>42573.626620370371</v>
      </c>
      <c r="U2389">
        <f>YEAR(Campaigns[[#This Row],[Date Created Conversion]])</f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8312</v>
      </c>
      <c r="R2390" t="s">
        <v>8313</v>
      </c>
      <c r="S2390" s="16">
        <f t="shared" si="150"/>
        <v>41989.853692129633</v>
      </c>
      <c r="T2390" s="16">
        <f t="shared" si="151"/>
        <v>42019.811805555553</v>
      </c>
      <c r="U2390">
        <f>YEAR(Campaigns[[#This Row],[Date Created Conversion]])</f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8312</v>
      </c>
      <c r="R2391" t="s">
        <v>8313</v>
      </c>
      <c r="S2391" s="16">
        <f t="shared" si="150"/>
        <v>42179.653379629628</v>
      </c>
      <c r="T2391" s="16">
        <f t="shared" si="151"/>
        <v>42210.915972222225</v>
      </c>
      <c r="U2391">
        <f>YEAR(Campaigns[[#This Row],[Date Created Conversion]])</f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8312</v>
      </c>
      <c r="R2392" t="s">
        <v>8313</v>
      </c>
      <c r="S2392" s="16">
        <f t="shared" si="150"/>
        <v>41968.262314814812</v>
      </c>
      <c r="T2392" s="16">
        <f t="shared" si="151"/>
        <v>42008.262314814812</v>
      </c>
      <c r="U2392">
        <f>YEAR(Campaigns[[#This Row],[Date Created Conversion]])</f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8312</v>
      </c>
      <c r="R2393" t="s">
        <v>8313</v>
      </c>
      <c r="S2393" s="16">
        <f t="shared" si="150"/>
        <v>42064.794490740736</v>
      </c>
      <c r="T2393" s="16">
        <f t="shared" si="151"/>
        <v>42094.752824074079</v>
      </c>
      <c r="U2393">
        <f>YEAR(Campaigns[[#This Row],[Date Created Conversion]])</f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8312</v>
      </c>
      <c r="R2394" t="s">
        <v>8313</v>
      </c>
      <c r="S2394" s="16">
        <f t="shared" si="150"/>
        <v>42276.120636574073</v>
      </c>
      <c r="T2394" s="16">
        <f t="shared" si="151"/>
        <v>42306.120636574073</v>
      </c>
      <c r="U2394">
        <f>YEAR(Campaigns[[#This Row],[Date Created Conversion]])</f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8312</v>
      </c>
      <c r="R2395" t="s">
        <v>8313</v>
      </c>
      <c r="S2395" s="16">
        <f t="shared" si="150"/>
        <v>42194.648344907408</v>
      </c>
      <c r="T2395" s="16">
        <f t="shared" si="151"/>
        <v>42224.648344907408</v>
      </c>
      <c r="U2395">
        <f>YEAR(Campaigns[[#This Row],[Date Created Conversion]])</f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8312</v>
      </c>
      <c r="R2396" t="s">
        <v>8313</v>
      </c>
      <c r="S2396" s="16">
        <f t="shared" si="150"/>
        <v>42031.362187499995</v>
      </c>
      <c r="T2396" s="16">
        <f t="shared" si="151"/>
        <v>42061.362187499995</v>
      </c>
      <c r="U2396">
        <f>YEAR(Campaigns[[#This Row],[Date Created Conversion]])</f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8312</v>
      </c>
      <c r="R2397" t="s">
        <v>8313</v>
      </c>
      <c r="S2397" s="16">
        <f t="shared" si="150"/>
        <v>42717.121377314819</v>
      </c>
      <c r="T2397" s="16">
        <f t="shared" si="151"/>
        <v>42745.372916666667</v>
      </c>
      <c r="U2397">
        <f>YEAR(Campaigns[[#This Row],[Date Created Conversion]])</f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8312</v>
      </c>
      <c r="R2398" t="s">
        <v>8313</v>
      </c>
      <c r="S2398" s="16">
        <f t="shared" si="150"/>
        <v>42262.849050925928</v>
      </c>
      <c r="T2398" s="16">
        <f t="shared" si="151"/>
        <v>42292.849050925928</v>
      </c>
      <c r="U2398">
        <f>YEAR(Campaigns[[#This Row],[Date Created Conversion]])</f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8312</v>
      </c>
      <c r="R2399" t="s">
        <v>8313</v>
      </c>
      <c r="S2399" s="16">
        <f t="shared" si="150"/>
        <v>41976.88490740741</v>
      </c>
      <c r="T2399" s="16">
        <f t="shared" si="151"/>
        <v>42006.88490740741</v>
      </c>
      <c r="U2399">
        <f>YEAR(Campaigns[[#This Row],[Date Created Conversion]])</f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8312</v>
      </c>
      <c r="R2400" t="s">
        <v>8313</v>
      </c>
      <c r="S2400" s="16">
        <f t="shared" si="150"/>
        <v>42157.916481481487</v>
      </c>
      <c r="T2400" s="16">
        <f t="shared" si="151"/>
        <v>42187.916481481487</v>
      </c>
      <c r="U2400">
        <f>YEAR(Campaigns[[#This Row],[Date Created Conversion]])</f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8312</v>
      </c>
      <c r="R2401" t="s">
        <v>8313</v>
      </c>
      <c r="S2401" s="16">
        <f t="shared" si="150"/>
        <v>41956.853078703702</v>
      </c>
      <c r="T2401" s="16">
        <f t="shared" si="151"/>
        <v>41991.853078703702</v>
      </c>
      <c r="U2401">
        <f>YEAR(Campaigns[[#This Row],[Date Created Conversion]])</f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8312</v>
      </c>
      <c r="R2402" t="s">
        <v>8313</v>
      </c>
      <c r="S2402" s="16">
        <f t="shared" si="150"/>
        <v>42444.268101851849</v>
      </c>
      <c r="T2402" s="16">
        <f t="shared" si="151"/>
        <v>42474.268101851849</v>
      </c>
      <c r="U2402">
        <f>YEAR(Campaigns[[#This Row],[Date Created Conversion]])</f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8347</v>
      </c>
      <c r="R2403" t="s">
        <v>8350</v>
      </c>
      <c r="S2403" s="16">
        <f t="shared" si="150"/>
        <v>42374.822870370372</v>
      </c>
      <c r="T2403" s="16">
        <f t="shared" si="151"/>
        <v>42434.822870370372</v>
      </c>
      <c r="U2403">
        <f>YEAR(Campaigns[[#This Row],[Date Created Conversion]])</f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8347</v>
      </c>
      <c r="R2404" t="s">
        <v>8350</v>
      </c>
      <c r="S2404" s="16">
        <f t="shared" si="150"/>
        <v>42107.679756944446</v>
      </c>
      <c r="T2404" s="16">
        <f t="shared" si="151"/>
        <v>42137.679756944446</v>
      </c>
      <c r="U2404">
        <f>YEAR(Campaigns[[#This Row],[Date Created Conversion]])</f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8347</v>
      </c>
      <c r="R2405" t="s">
        <v>8350</v>
      </c>
      <c r="S2405" s="16">
        <f t="shared" si="150"/>
        <v>42399.882615740738</v>
      </c>
      <c r="T2405" s="16">
        <f t="shared" si="151"/>
        <v>42459.840949074074</v>
      </c>
      <c r="U2405">
        <f>YEAR(Campaigns[[#This Row],[Date Created Conversion]])</f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8347</v>
      </c>
      <c r="R2406" t="s">
        <v>8350</v>
      </c>
      <c r="S2406" s="16">
        <f t="shared" si="150"/>
        <v>42342.03943287037</v>
      </c>
      <c r="T2406" s="16">
        <f t="shared" si="151"/>
        <v>42372.03943287037</v>
      </c>
      <c r="U2406">
        <f>YEAR(Campaigns[[#This Row],[Date Created Conversion]])</f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8347</v>
      </c>
      <c r="R2407" t="s">
        <v>8350</v>
      </c>
      <c r="S2407" s="16">
        <f t="shared" si="150"/>
        <v>42595.585358796292</v>
      </c>
      <c r="T2407" s="16">
        <f t="shared" si="151"/>
        <v>42616.585358796292</v>
      </c>
      <c r="U2407">
        <f>YEAR(Campaigns[[#This Row],[Date Created Conversion]])</f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8347</v>
      </c>
      <c r="R2408" t="s">
        <v>8350</v>
      </c>
      <c r="S2408" s="16">
        <f t="shared" si="150"/>
        <v>41983.110995370371</v>
      </c>
      <c r="T2408" s="16">
        <f t="shared" si="151"/>
        <v>42023.110995370371</v>
      </c>
      <c r="U2408">
        <f>YEAR(Campaigns[[#This Row],[Date Created Conversion]])</f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8347</v>
      </c>
      <c r="R2409" t="s">
        <v>8350</v>
      </c>
      <c r="S2409" s="16">
        <f t="shared" si="150"/>
        <v>42082.575555555552</v>
      </c>
      <c r="T2409" s="16">
        <f t="shared" si="151"/>
        <v>42105.25</v>
      </c>
      <c r="U2409">
        <f>YEAR(Campaigns[[#This Row],[Date Created Conversion]])</f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8347</v>
      </c>
      <c r="R2410" t="s">
        <v>8350</v>
      </c>
      <c r="S2410" s="16">
        <f t="shared" si="150"/>
        <v>41919.140706018516</v>
      </c>
      <c r="T2410" s="16">
        <f t="shared" si="151"/>
        <v>41949.182372685187</v>
      </c>
      <c r="U2410">
        <f>YEAR(Campaigns[[#This Row],[Date Created Conversion]])</f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8347</v>
      </c>
      <c r="R2411" t="s">
        <v>8350</v>
      </c>
      <c r="S2411" s="16">
        <f t="shared" si="150"/>
        <v>42204.875868055555</v>
      </c>
      <c r="T2411" s="16">
        <f t="shared" si="151"/>
        <v>42234.875868055555</v>
      </c>
      <c r="U2411">
        <f>YEAR(Campaigns[[#This Row],[Date Created Conversion]])</f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8347</v>
      </c>
      <c r="R2412" t="s">
        <v>8350</v>
      </c>
      <c r="S2412" s="16">
        <f t="shared" si="150"/>
        <v>42224.408275462964</v>
      </c>
      <c r="T2412" s="16">
        <f t="shared" si="151"/>
        <v>42254.408275462964</v>
      </c>
      <c r="U2412">
        <f>YEAR(Campaigns[[#This Row],[Date Created Conversion]])</f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8347</v>
      </c>
      <c r="R2413" t="s">
        <v>8350</v>
      </c>
      <c r="S2413" s="16">
        <f t="shared" si="150"/>
        <v>42211.732430555552</v>
      </c>
      <c r="T2413" s="16">
        <f t="shared" si="151"/>
        <v>42241.732430555552</v>
      </c>
      <c r="U2413">
        <f>YEAR(Campaigns[[#This Row],[Date Created Conversion]])</f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8347</v>
      </c>
      <c r="R2414" t="s">
        <v>8350</v>
      </c>
      <c r="S2414" s="16">
        <f t="shared" si="150"/>
        <v>42655.736956018518</v>
      </c>
      <c r="T2414" s="16">
        <f t="shared" si="151"/>
        <v>42700.778622685189</v>
      </c>
      <c r="U2414">
        <f>YEAR(Campaigns[[#This Row],[Date Created Conversion]])</f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8347</v>
      </c>
      <c r="R2415" t="s">
        <v>8350</v>
      </c>
      <c r="S2415" s="16">
        <f t="shared" si="150"/>
        <v>41760.10974537037</v>
      </c>
      <c r="T2415" s="16">
        <f t="shared" si="151"/>
        <v>41790.979166666664</v>
      </c>
      <c r="U2415">
        <f>YEAR(Campaigns[[#This Row],[Date Created Conversion]])</f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8347</v>
      </c>
      <c r="R2416" t="s">
        <v>8350</v>
      </c>
      <c r="S2416" s="16">
        <f t="shared" si="150"/>
        <v>42198.695138888885</v>
      </c>
      <c r="T2416" s="16">
        <f t="shared" si="151"/>
        <v>42238.165972222225</v>
      </c>
      <c r="U2416">
        <f>YEAR(Campaigns[[#This Row],[Date Created Conversion]])</f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8347</v>
      </c>
      <c r="R2417" t="s">
        <v>8350</v>
      </c>
      <c r="S2417" s="16">
        <f t="shared" si="150"/>
        <v>42536.862800925926</v>
      </c>
      <c r="T2417" s="16">
        <f t="shared" si="151"/>
        <v>42566.862800925926</v>
      </c>
      <c r="U2417">
        <f>YEAR(Campaigns[[#This Row],[Date Created Conversion]])</f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8347</v>
      </c>
      <c r="R2418" t="s">
        <v>8350</v>
      </c>
      <c r="S2418" s="16">
        <f t="shared" si="150"/>
        <v>42019.737766203703</v>
      </c>
      <c r="T2418" s="16">
        <f t="shared" si="151"/>
        <v>42077.625</v>
      </c>
      <c r="U2418">
        <f>YEAR(Campaigns[[#This Row],[Date Created Conversion]])</f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8347</v>
      </c>
      <c r="R2419" t="s">
        <v>8350</v>
      </c>
      <c r="S2419" s="16">
        <f t="shared" si="150"/>
        <v>41831.884108796294</v>
      </c>
      <c r="T2419" s="16">
        <f t="shared" si="151"/>
        <v>41861.884108796294</v>
      </c>
      <c r="U2419">
        <f>YEAR(Campaigns[[#This Row],[Date Created Conversion]])</f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8347</v>
      </c>
      <c r="R2420" t="s">
        <v>8350</v>
      </c>
      <c r="S2420" s="16">
        <f t="shared" si="150"/>
        <v>42027.856990740736</v>
      </c>
      <c r="T2420" s="16">
        <f t="shared" si="151"/>
        <v>42087.815324074079</v>
      </c>
      <c r="U2420">
        <f>YEAR(Campaigns[[#This Row],[Date Created Conversion]])</f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8347</v>
      </c>
      <c r="R2421" t="s">
        <v>8350</v>
      </c>
      <c r="S2421" s="16">
        <f t="shared" si="150"/>
        <v>41993.738298611104</v>
      </c>
      <c r="T2421" s="16">
        <f t="shared" si="151"/>
        <v>42053.738298611104</v>
      </c>
      <c r="U2421">
        <f>YEAR(Campaigns[[#This Row],[Date Created Conversion]])</f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8347</v>
      </c>
      <c r="R2422" t="s">
        <v>8350</v>
      </c>
      <c r="S2422" s="16">
        <f t="shared" si="150"/>
        <v>41893.028877314813</v>
      </c>
      <c r="T2422" s="16">
        <f t="shared" si="151"/>
        <v>41953.070543981477</v>
      </c>
      <c r="U2422">
        <f>YEAR(Campaigns[[#This Row],[Date Created Conversion]])</f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8347</v>
      </c>
      <c r="R2423" t="s">
        <v>8350</v>
      </c>
      <c r="S2423" s="16">
        <f t="shared" si="150"/>
        <v>42026.687453703707</v>
      </c>
      <c r="T2423" s="16">
        <f t="shared" si="151"/>
        <v>42056.687453703707</v>
      </c>
      <c r="U2423">
        <f>YEAR(Campaigns[[#This Row],[Date Created Conversion]])</f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8347</v>
      </c>
      <c r="R2424" t="s">
        <v>8350</v>
      </c>
      <c r="S2424" s="16">
        <f t="shared" si="150"/>
        <v>42044.724953703699</v>
      </c>
      <c r="T2424" s="16">
        <f t="shared" si="151"/>
        <v>42074.683287037042</v>
      </c>
      <c r="U2424">
        <f>YEAR(Campaigns[[#This Row],[Date Created Conversion]])</f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8347</v>
      </c>
      <c r="R2425" t="s">
        <v>8350</v>
      </c>
      <c r="S2425" s="16">
        <f t="shared" si="150"/>
        <v>41974.704745370371</v>
      </c>
      <c r="T2425" s="16">
        <f t="shared" si="151"/>
        <v>42004.704745370371</v>
      </c>
      <c r="U2425">
        <f>YEAR(Campaigns[[#This Row],[Date Created Conversion]])</f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8347</v>
      </c>
      <c r="R2426" t="s">
        <v>8350</v>
      </c>
      <c r="S2426" s="16">
        <f t="shared" si="150"/>
        <v>41909.892453703702</v>
      </c>
      <c r="T2426" s="16">
        <f t="shared" si="151"/>
        <v>41939.892453703702</v>
      </c>
      <c r="U2426">
        <f>YEAR(Campaigns[[#This Row],[Date Created Conversion]])</f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8347</v>
      </c>
      <c r="R2427" t="s">
        <v>8350</v>
      </c>
      <c r="S2427" s="16">
        <f t="shared" si="150"/>
        <v>42502.913761574076</v>
      </c>
      <c r="T2427" s="16">
        <f t="shared" si="151"/>
        <v>42517.919444444444</v>
      </c>
      <c r="U2427">
        <f>YEAR(Campaigns[[#This Row],[Date Created Conversion]])</f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8347</v>
      </c>
      <c r="R2428" t="s">
        <v>8350</v>
      </c>
      <c r="S2428" s="16">
        <f t="shared" si="150"/>
        <v>42164.170046296291</v>
      </c>
      <c r="T2428" s="16">
        <f t="shared" si="151"/>
        <v>42224.170046296291</v>
      </c>
      <c r="U2428">
        <f>YEAR(Campaigns[[#This Row],[Date Created Conversion]])</f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8347</v>
      </c>
      <c r="R2429" t="s">
        <v>8350</v>
      </c>
      <c r="S2429" s="16">
        <f t="shared" si="150"/>
        <v>42412.318668981476</v>
      </c>
      <c r="T2429" s="16">
        <f t="shared" si="151"/>
        <v>42452.277002314819</v>
      </c>
      <c r="U2429">
        <f>YEAR(Campaigns[[#This Row],[Date Created Conversion]])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8347</v>
      </c>
      <c r="R2430" t="s">
        <v>8350</v>
      </c>
      <c r="S2430" s="16">
        <f t="shared" si="150"/>
        <v>42045.784155092595</v>
      </c>
      <c r="T2430" s="16">
        <f t="shared" si="151"/>
        <v>42075.742488425924</v>
      </c>
      <c r="U2430">
        <f>YEAR(Campaigns[[#This Row],[Date Created Conversion]])</f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8347</v>
      </c>
      <c r="R2431" t="s">
        <v>8350</v>
      </c>
      <c r="S2431" s="16">
        <f t="shared" si="150"/>
        <v>42734.879236111112</v>
      </c>
      <c r="T2431" s="16">
        <f t="shared" si="151"/>
        <v>42771.697222222225</v>
      </c>
      <c r="U2431">
        <f>YEAR(Campaigns[[#This Row],[Date Created Conversion]])</f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8347</v>
      </c>
      <c r="R2432" t="s">
        <v>8350</v>
      </c>
      <c r="S2432" s="16">
        <f t="shared" si="150"/>
        <v>42382.130833333329</v>
      </c>
      <c r="T2432" s="16">
        <f t="shared" si="151"/>
        <v>42412.130833333329</v>
      </c>
      <c r="U2432">
        <f>YEAR(Campaigns[[#This Row],[Date Created Conversion]])</f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8347</v>
      </c>
      <c r="R2433" t="s">
        <v>8350</v>
      </c>
      <c r="S2433" s="16">
        <f t="shared" si="150"/>
        <v>42489.099687499998</v>
      </c>
      <c r="T2433" s="16">
        <f t="shared" si="151"/>
        <v>42549.099687499998</v>
      </c>
      <c r="U2433">
        <f>YEAR(Campaigns[[#This Row],[Date Created Conversion]])</f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 2),0)</f>
        <v>1</v>
      </c>
      <c r="Q2434" s="10" t="s">
        <v>8347</v>
      </c>
      <c r="R2434" t="s">
        <v>8350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  <c r="U2434">
        <f>YEAR(Campaigns[[#This Row],[Date Created Conversion]])</f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8347</v>
      </c>
      <c r="R2435" t="s">
        <v>8350</v>
      </c>
      <c r="S2435" s="16">
        <f t="shared" si="154"/>
        <v>42397.89980324074</v>
      </c>
      <c r="T2435" s="16">
        <f t="shared" si="155"/>
        <v>42427.89980324074</v>
      </c>
      <c r="U2435">
        <f>YEAR(Campaigns[[#This Row],[Date Created Conversion]])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8347</v>
      </c>
      <c r="R2436" t="s">
        <v>8350</v>
      </c>
      <c r="S2436" s="16">
        <f t="shared" si="154"/>
        <v>42180.18604166666</v>
      </c>
      <c r="T2436" s="16">
        <f t="shared" si="155"/>
        <v>42220.18604166666</v>
      </c>
      <c r="U2436">
        <f>YEAR(Campaigns[[#This Row],[Date Created Conversion]])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8347</v>
      </c>
      <c r="R2437" t="s">
        <v>8350</v>
      </c>
      <c r="S2437" s="16">
        <f t="shared" si="154"/>
        <v>42252.277615740735</v>
      </c>
      <c r="T2437" s="16">
        <f t="shared" si="155"/>
        <v>42282.277615740735</v>
      </c>
      <c r="U2437">
        <f>YEAR(Campaigns[[#This Row],[Date Created Conversion]])</f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8347</v>
      </c>
      <c r="R2438" t="s">
        <v>8350</v>
      </c>
      <c r="S2438" s="16">
        <f t="shared" si="154"/>
        <v>42338.615393518514</v>
      </c>
      <c r="T2438" s="16">
        <f t="shared" si="155"/>
        <v>42398.615393518514</v>
      </c>
      <c r="U2438">
        <f>YEAR(Campaigns[[#This Row],[Date Created Conversion]])</f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8347</v>
      </c>
      <c r="R2439" t="s">
        <v>8350</v>
      </c>
      <c r="S2439" s="16">
        <f t="shared" si="154"/>
        <v>42031.965138888889</v>
      </c>
      <c r="T2439" s="16">
        <f t="shared" si="155"/>
        <v>42080.75</v>
      </c>
      <c r="U2439">
        <f>YEAR(Campaigns[[#This Row],[Date Created Conversion]])</f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8347</v>
      </c>
      <c r="R2440" t="s">
        <v>8350</v>
      </c>
      <c r="S2440" s="16">
        <f t="shared" si="154"/>
        <v>42285.91506944444</v>
      </c>
      <c r="T2440" s="16">
        <f t="shared" si="155"/>
        <v>42345.956736111111</v>
      </c>
      <c r="U2440">
        <f>YEAR(Campaigns[[#This Row],[Date Created Conversion]])</f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8347</v>
      </c>
      <c r="R2441" t="s">
        <v>8350</v>
      </c>
      <c r="S2441" s="16">
        <f t="shared" si="154"/>
        <v>42265.818622685183</v>
      </c>
      <c r="T2441" s="16">
        <f t="shared" si="155"/>
        <v>42295.818622685183</v>
      </c>
      <c r="U2441">
        <f>YEAR(Campaigns[[#This Row],[Date Created Conversion]])</f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8347</v>
      </c>
      <c r="R2442" t="s">
        <v>8350</v>
      </c>
      <c r="S2442" s="16">
        <f t="shared" si="154"/>
        <v>42383.899456018517</v>
      </c>
      <c r="T2442" s="16">
        <f t="shared" si="155"/>
        <v>42413.899456018517</v>
      </c>
      <c r="U2442">
        <f>YEAR(Campaigns[[#This Row],[Date Created Conversion]])</f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8347</v>
      </c>
      <c r="R2443" t="s">
        <v>8348</v>
      </c>
      <c r="S2443" s="16">
        <f t="shared" si="154"/>
        <v>42187.125625000001</v>
      </c>
      <c r="T2443" s="16">
        <f t="shared" si="155"/>
        <v>42208.207638888889</v>
      </c>
      <c r="U2443">
        <f>YEAR(Campaigns[[#This Row],[Date Created Conversion]])</f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8347</v>
      </c>
      <c r="R2444" t="s">
        <v>8348</v>
      </c>
      <c r="S2444" s="16">
        <f t="shared" si="154"/>
        <v>42052.666990740734</v>
      </c>
      <c r="T2444" s="16">
        <f t="shared" si="155"/>
        <v>42082.625324074077</v>
      </c>
      <c r="U2444">
        <f>YEAR(Campaigns[[#This Row],[Date Created Conversion]])</f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8347</v>
      </c>
      <c r="R2445" t="s">
        <v>8348</v>
      </c>
      <c r="S2445" s="16">
        <f t="shared" si="154"/>
        <v>41836.625254629631</v>
      </c>
      <c r="T2445" s="16">
        <f t="shared" si="155"/>
        <v>41866.625254629631</v>
      </c>
      <c r="U2445">
        <f>YEAR(Campaigns[[#This Row],[Date Created Conversion]])</f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8347</v>
      </c>
      <c r="R2446" t="s">
        <v>8348</v>
      </c>
      <c r="S2446" s="16">
        <f t="shared" si="154"/>
        <v>42485.754525462966</v>
      </c>
      <c r="T2446" s="16">
        <f t="shared" si="155"/>
        <v>42515.754525462966</v>
      </c>
      <c r="U2446">
        <f>YEAR(Campaigns[[#This Row],[Date Created Conversion]])</f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8347</v>
      </c>
      <c r="R2447" t="s">
        <v>8348</v>
      </c>
      <c r="S2447" s="16">
        <f t="shared" si="154"/>
        <v>42243.190057870372</v>
      </c>
      <c r="T2447" s="16">
        <f t="shared" si="155"/>
        <v>42273.190057870372</v>
      </c>
      <c r="U2447">
        <f>YEAR(Campaigns[[#This Row],[Date Created Conversion]])</f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8347</v>
      </c>
      <c r="R2448" t="s">
        <v>8348</v>
      </c>
      <c r="S2448" s="16">
        <f t="shared" si="154"/>
        <v>42670.602673611109</v>
      </c>
      <c r="T2448" s="16">
        <f t="shared" si="155"/>
        <v>42700.64434027778</v>
      </c>
      <c r="U2448">
        <f>YEAR(Campaigns[[#This Row],[Date Created Conversion]])</f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8347</v>
      </c>
      <c r="R2449" t="s">
        <v>8348</v>
      </c>
      <c r="S2449" s="16">
        <f t="shared" si="154"/>
        <v>42654.469826388886</v>
      </c>
      <c r="T2449" s="16">
        <f t="shared" si="155"/>
        <v>42686.166666666672</v>
      </c>
      <c r="U2449">
        <f>YEAR(Campaigns[[#This Row],[Date Created Conversion]])</f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8347</v>
      </c>
      <c r="R2450" t="s">
        <v>8348</v>
      </c>
      <c r="S2450" s="16">
        <f t="shared" si="154"/>
        <v>42607.316122685181</v>
      </c>
      <c r="T2450" s="16">
        <f t="shared" si="155"/>
        <v>42613.233333333337</v>
      </c>
      <c r="U2450">
        <f>YEAR(Campaigns[[#This Row],[Date Created Conversion]])</f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8347</v>
      </c>
      <c r="R2451" t="s">
        <v>8348</v>
      </c>
      <c r="S2451" s="16">
        <f t="shared" si="154"/>
        <v>41943.142534722225</v>
      </c>
      <c r="T2451" s="16">
        <f t="shared" si="155"/>
        <v>41973.184201388889</v>
      </c>
      <c r="U2451">
        <f>YEAR(Campaigns[[#This Row],[Date Created Conversion]])</f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8347</v>
      </c>
      <c r="R2452" t="s">
        <v>8348</v>
      </c>
      <c r="S2452" s="16">
        <f t="shared" si="154"/>
        <v>41902.07240740741</v>
      </c>
      <c r="T2452" s="16">
        <f t="shared" si="155"/>
        <v>41940.132638888892</v>
      </c>
      <c r="U2452">
        <f>YEAR(Campaigns[[#This Row],[Date Created Conversion]])</f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8347</v>
      </c>
      <c r="R2453" t="s">
        <v>8348</v>
      </c>
      <c r="S2453" s="16">
        <f t="shared" si="154"/>
        <v>42779.908449074079</v>
      </c>
      <c r="T2453" s="16">
        <f t="shared" si="155"/>
        <v>42799.908449074079</v>
      </c>
      <c r="U2453">
        <f>YEAR(Campaigns[[#This Row],[Date Created Conversion]])</f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8347</v>
      </c>
      <c r="R2454" t="s">
        <v>8348</v>
      </c>
      <c r="S2454" s="16">
        <f t="shared" si="154"/>
        <v>42338.84375</v>
      </c>
      <c r="T2454" s="16">
        <f t="shared" si="155"/>
        <v>42367.958333333328</v>
      </c>
      <c r="U2454">
        <f>YEAR(Campaigns[[#This Row],[Date Created Conversion]])</f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8347</v>
      </c>
      <c r="R2455" t="s">
        <v>8348</v>
      </c>
      <c r="S2455" s="16">
        <f t="shared" si="154"/>
        <v>42738.692233796297</v>
      </c>
      <c r="T2455" s="16">
        <f t="shared" si="155"/>
        <v>42768.692233796297</v>
      </c>
      <c r="U2455">
        <f>YEAR(Campaigns[[#This Row],[Date Created Conversion]])</f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8347</v>
      </c>
      <c r="R2456" t="s">
        <v>8348</v>
      </c>
      <c r="S2456" s="16">
        <f t="shared" si="154"/>
        <v>42770.201481481476</v>
      </c>
      <c r="T2456" s="16">
        <f t="shared" si="155"/>
        <v>42805.201481481476</v>
      </c>
      <c r="U2456">
        <f>YEAR(Campaigns[[#This Row],[Date Created Conversion]])</f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8347</v>
      </c>
      <c r="R2457" t="s">
        <v>8348</v>
      </c>
      <c r="S2457" s="16">
        <f t="shared" si="154"/>
        <v>42452.781828703708</v>
      </c>
      <c r="T2457" s="16">
        <f t="shared" si="155"/>
        <v>42480.781828703708</v>
      </c>
      <c r="U2457">
        <f>YEAR(Campaigns[[#This Row],[Date Created Conversion]])</f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8347</v>
      </c>
      <c r="R2458" t="s">
        <v>8348</v>
      </c>
      <c r="S2458" s="16">
        <f t="shared" si="154"/>
        <v>42761.961099537039</v>
      </c>
      <c r="T2458" s="16">
        <f t="shared" si="155"/>
        <v>42791.961099537039</v>
      </c>
      <c r="U2458">
        <f>YEAR(Campaigns[[#This Row],[Date Created Conversion]])</f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8347</v>
      </c>
      <c r="R2459" t="s">
        <v>8348</v>
      </c>
      <c r="S2459" s="16">
        <f t="shared" si="154"/>
        <v>42423.602500000001</v>
      </c>
      <c r="T2459" s="16">
        <f t="shared" si="155"/>
        <v>42453.560833333337</v>
      </c>
      <c r="U2459">
        <f>YEAR(Campaigns[[#This Row],[Date Created Conversion]])</f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8347</v>
      </c>
      <c r="R2460" t="s">
        <v>8348</v>
      </c>
      <c r="S2460" s="16">
        <f t="shared" si="154"/>
        <v>42495.871736111112</v>
      </c>
      <c r="T2460" s="16">
        <f t="shared" si="155"/>
        <v>42530.791666666672</v>
      </c>
      <c r="U2460">
        <f>YEAR(Campaigns[[#This Row],[Date Created Conversion]])</f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8347</v>
      </c>
      <c r="R2461" t="s">
        <v>8348</v>
      </c>
      <c r="S2461" s="16">
        <f t="shared" si="154"/>
        <v>42407.637557870374</v>
      </c>
      <c r="T2461" s="16">
        <f t="shared" si="155"/>
        <v>42452.595891203702</v>
      </c>
      <c r="U2461">
        <f>YEAR(Campaigns[[#This Row],[Date Created Conversion]])</f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8347</v>
      </c>
      <c r="R2462" t="s">
        <v>8348</v>
      </c>
      <c r="S2462" s="16">
        <f t="shared" si="154"/>
        <v>42704.187118055561</v>
      </c>
      <c r="T2462" s="16">
        <f t="shared" si="155"/>
        <v>42738.178472222222</v>
      </c>
      <c r="U2462">
        <f>YEAR(Campaigns[[#This Row],[Date Created Conversion]])</f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8331</v>
      </c>
      <c r="R2463" t="s">
        <v>8337</v>
      </c>
      <c r="S2463" s="16">
        <f t="shared" si="154"/>
        <v>40784.012696759259</v>
      </c>
      <c r="T2463" s="16">
        <f t="shared" si="155"/>
        <v>40817.125</v>
      </c>
      <c r="U2463">
        <f>YEAR(Campaigns[[#This Row],[Date Created Conversion]])</f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8331</v>
      </c>
      <c r="R2464" t="s">
        <v>8337</v>
      </c>
      <c r="S2464" s="16">
        <f t="shared" si="154"/>
        <v>41089.186296296299</v>
      </c>
      <c r="T2464" s="16">
        <f t="shared" si="155"/>
        <v>41109.186296296299</v>
      </c>
      <c r="U2464">
        <f>YEAR(Campaigns[[#This Row],[Date Created Conversion]])</f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8331</v>
      </c>
      <c r="R2465" t="s">
        <v>8337</v>
      </c>
      <c r="S2465" s="16">
        <f t="shared" si="154"/>
        <v>41341.111400462964</v>
      </c>
      <c r="T2465" s="16">
        <f t="shared" si="155"/>
        <v>41380.791666666664</v>
      </c>
      <c r="U2465">
        <f>YEAR(Campaigns[[#This Row],[Date Created Conversion]])</f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8331</v>
      </c>
      <c r="R2466" t="s">
        <v>8337</v>
      </c>
      <c r="S2466" s="16">
        <f t="shared" si="154"/>
        <v>42248.90042824074</v>
      </c>
      <c r="T2466" s="16">
        <f t="shared" si="155"/>
        <v>42277.811805555553</v>
      </c>
      <c r="U2466">
        <f>YEAR(Campaigns[[#This Row],[Date Created Conversion]])</f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8331</v>
      </c>
      <c r="R2467" t="s">
        <v>8337</v>
      </c>
      <c r="S2467" s="16">
        <f t="shared" si="154"/>
        <v>41145.719305555554</v>
      </c>
      <c r="T2467" s="16">
        <f t="shared" si="155"/>
        <v>41175.719305555554</v>
      </c>
      <c r="U2467">
        <f>YEAR(Campaigns[[#This Row],[Date Created Conversion]])</f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8331</v>
      </c>
      <c r="R2468" t="s">
        <v>8337</v>
      </c>
      <c r="S2468" s="16">
        <f t="shared" si="154"/>
        <v>41373.102465277778</v>
      </c>
      <c r="T2468" s="16">
        <f t="shared" si="155"/>
        <v>41403.102465277778</v>
      </c>
      <c r="U2468">
        <f>YEAR(Campaigns[[#This Row],[Date Created Conversion]])</f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8331</v>
      </c>
      <c r="R2469" t="s">
        <v>8337</v>
      </c>
      <c r="S2469" s="16">
        <f t="shared" si="154"/>
        <v>41025.874201388891</v>
      </c>
      <c r="T2469" s="16">
        <f t="shared" si="155"/>
        <v>41039.708333333336</v>
      </c>
      <c r="U2469">
        <f>YEAR(Campaigns[[#This Row],[Date Created Conversion]])</f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8331</v>
      </c>
      <c r="R2470" t="s">
        <v>8337</v>
      </c>
      <c r="S2470" s="16">
        <f t="shared" si="154"/>
        <v>41174.154178240737</v>
      </c>
      <c r="T2470" s="16">
        <f t="shared" si="155"/>
        <v>41210.208333333336</v>
      </c>
      <c r="U2470">
        <f>YEAR(Campaigns[[#This Row],[Date Created Conversion]])</f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8331</v>
      </c>
      <c r="R2471" t="s">
        <v>8337</v>
      </c>
      <c r="S2471" s="16">
        <f t="shared" si="154"/>
        <v>40557.429733796293</v>
      </c>
      <c r="T2471" s="16">
        <f t="shared" si="155"/>
        <v>40582.429733796293</v>
      </c>
      <c r="U2471">
        <f>YEAR(Campaigns[[#This Row],[Date Created Conversion]])</f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8331</v>
      </c>
      <c r="R2472" t="s">
        <v>8337</v>
      </c>
      <c r="S2472" s="16">
        <f t="shared" si="154"/>
        <v>41023.07471064815</v>
      </c>
      <c r="T2472" s="16">
        <f t="shared" si="155"/>
        <v>41053.07471064815</v>
      </c>
      <c r="U2472">
        <f>YEAR(Campaigns[[#This Row],[Date Created Conversion]])</f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8331</v>
      </c>
      <c r="R2473" t="s">
        <v>8337</v>
      </c>
      <c r="S2473" s="16">
        <f t="shared" si="154"/>
        <v>40893.992962962962</v>
      </c>
      <c r="T2473" s="16">
        <f t="shared" si="155"/>
        <v>40933.992962962962</v>
      </c>
      <c r="U2473">
        <f>YEAR(Campaigns[[#This Row],[Date Created Conversion]])</f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8331</v>
      </c>
      <c r="R2474" t="s">
        <v>8337</v>
      </c>
      <c r="S2474" s="16">
        <f t="shared" si="154"/>
        <v>40354.11550925926</v>
      </c>
      <c r="T2474" s="16">
        <f t="shared" si="155"/>
        <v>40425.043749999997</v>
      </c>
      <c r="U2474">
        <f>YEAR(Campaigns[[#This Row],[Date Created Conversion]])</f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8331</v>
      </c>
      <c r="R2475" t="s">
        <v>8337</v>
      </c>
      <c r="S2475" s="16">
        <f t="shared" si="154"/>
        <v>41193.748483796298</v>
      </c>
      <c r="T2475" s="16">
        <f t="shared" si="155"/>
        <v>41223.790150462963</v>
      </c>
      <c r="U2475">
        <f>YEAR(Campaigns[[#This Row],[Date Created Conversion]])</f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8331</v>
      </c>
      <c r="R2476" t="s">
        <v>8337</v>
      </c>
      <c r="S2476" s="16">
        <f t="shared" si="154"/>
        <v>40417.011296296296</v>
      </c>
      <c r="T2476" s="16">
        <f t="shared" si="155"/>
        <v>40462.011296296296</v>
      </c>
      <c r="U2476">
        <f>YEAR(Campaigns[[#This Row],[Date Created Conversion]])</f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8331</v>
      </c>
      <c r="R2477" t="s">
        <v>8337</v>
      </c>
      <c r="S2477" s="16">
        <f t="shared" si="154"/>
        <v>40310.287673611114</v>
      </c>
      <c r="T2477" s="16">
        <f t="shared" si="155"/>
        <v>40369.916666666664</v>
      </c>
      <c r="U2477">
        <f>YEAR(Campaigns[[#This Row],[Date Created Conversion]])</f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8331</v>
      </c>
      <c r="R2478" t="s">
        <v>8337</v>
      </c>
      <c r="S2478" s="16">
        <f t="shared" si="154"/>
        <v>41913.328356481477</v>
      </c>
      <c r="T2478" s="16">
        <f t="shared" si="155"/>
        <v>41946.370023148149</v>
      </c>
      <c r="U2478">
        <f>YEAR(Campaigns[[#This Row],[Date Created Conversion]])</f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8331</v>
      </c>
      <c r="R2479" t="s">
        <v>8337</v>
      </c>
      <c r="S2479" s="16">
        <f t="shared" si="154"/>
        <v>41088.691493055558</v>
      </c>
      <c r="T2479" s="16">
        <f t="shared" si="155"/>
        <v>41133.691493055558</v>
      </c>
      <c r="U2479">
        <f>YEAR(Campaigns[[#This Row],[Date Created Conversion]])</f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8331</v>
      </c>
      <c r="R2480" t="s">
        <v>8337</v>
      </c>
      <c r="S2480" s="16">
        <f t="shared" si="154"/>
        <v>41257.950381944444</v>
      </c>
      <c r="T2480" s="16">
        <f t="shared" si="155"/>
        <v>41287.950381944444</v>
      </c>
      <c r="U2480">
        <f>YEAR(Campaigns[[#This Row],[Date Created Conversion]])</f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8331</v>
      </c>
      <c r="R2481" t="s">
        <v>8337</v>
      </c>
      <c r="S2481" s="16">
        <f t="shared" si="154"/>
        <v>41107.726782407408</v>
      </c>
      <c r="T2481" s="16">
        <f t="shared" si="155"/>
        <v>41118.083333333336</v>
      </c>
      <c r="U2481">
        <f>YEAR(Campaigns[[#This Row],[Date Created Conversion]])</f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8331</v>
      </c>
      <c r="R2482" t="s">
        <v>8337</v>
      </c>
      <c r="S2482" s="16">
        <f t="shared" si="154"/>
        <v>42227.936157407406</v>
      </c>
      <c r="T2482" s="16">
        <f t="shared" si="155"/>
        <v>42287.936157407406</v>
      </c>
      <c r="U2482">
        <f>YEAR(Campaigns[[#This Row],[Date Created Conversion]])</f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8331</v>
      </c>
      <c r="R2483" t="s">
        <v>8337</v>
      </c>
      <c r="S2483" s="16">
        <f t="shared" si="154"/>
        <v>40999.645925925928</v>
      </c>
      <c r="T2483" s="16">
        <f t="shared" si="155"/>
        <v>41029.645925925928</v>
      </c>
      <c r="U2483">
        <f>YEAR(Campaigns[[#This Row],[Date Created Conversion]])</f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8331</v>
      </c>
      <c r="R2484" t="s">
        <v>8337</v>
      </c>
      <c r="S2484" s="16">
        <f t="shared" si="154"/>
        <v>40711.782210648147</v>
      </c>
      <c r="T2484" s="16">
        <f t="shared" si="155"/>
        <v>40756.782210648147</v>
      </c>
      <c r="U2484">
        <f>YEAR(Campaigns[[#This Row],[Date Created Conversion]])</f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8331</v>
      </c>
      <c r="R2485" t="s">
        <v>8337</v>
      </c>
      <c r="S2485" s="16">
        <f t="shared" si="154"/>
        <v>40970.750034722223</v>
      </c>
      <c r="T2485" s="16">
        <f t="shared" si="155"/>
        <v>41030.708368055559</v>
      </c>
      <c r="U2485">
        <f>YEAR(Campaigns[[#This Row],[Date Created Conversion]])</f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8331</v>
      </c>
      <c r="R2486" t="s">
        <v>8337</v>
      </c>
      <c r="S2486" s="16">
        <f t="shared" si="154"/>
        <v>40771.916701388887</v>
      </c>
      <c r="T2486" s="16">
        <f t="shared" si="155"/>
        <v>40801.916701388887</v>
      </c>
      <c r="U2486">
        <f>YEAR(Campaigns[[#This Row],[Date Created Conversion]])</f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8331</v>
      </c>
      <c r="R2487" t="s">
        <v>8337</v>
      </c>
      <c r="S2487" s="16">
        <f t="shared" si="154"/>
        <v>40793.998599537037</v>
      </c>
      <c r="T2487" s="16">
        <f t="shared" si="155"/>
        <v>40828.998599537037</v>
      </c>
      <c r="U2487">
        <f>YEAR(Campaigns[[#This Row],[Date Created Conversion]])</f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8331</v>
      </c>
      <c r="R2488" t="s">
        <v>8337</v>
      </c>
      <c r="S2488" s="16">
        <f t="shared" si="154"/>
        <v>40991.708055555559</v>
      </c>
      <c r="T2488" s="16">
        <f t="shared" si="155"/>
        <v>41021.708055555559</v>
      </c>
      <c r="U2488">
        <f>YEAR(Campaigns[[#This Row],[Date Created Conversion]])</f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8331</v>
      </c>
      <c r="R2489" t="s">
        <v>8337</v>
      </c>
      <c r="S2489" s="16">
        <f t="shared" si="154"/>
        <v>41026.083298611113</v>
      </c>
      <c r="T2489" s="16">
        <f t="shared" si="155"/>
        <v>41056.083298611113</v>
      </c>
      <c r="U2489">
        <f>YEAR(Campaigns[[#This Row],[Date Created Conversion]])</f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8331</v>
      </c>
      <c r="R2490" t="s">
        <v>8337</v>
      </c>
      <c r="S2490" s="16">
        <f t="shared" si="154"/>
        <v>40833.633194444446</v>
      </c>
      <c r="T2490" s="16">
        <f t="shared" si="155"/>
        <v>40863.674861111111</v>
      </c>
      <c r="U2490">
        <f>YEAR(Campaigns[[#This Row],[Date Created Conversion]])</f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8331</v>
      </c>
      <c r="R2491" t="s">
        <v>8337</v>
      </c>
      <c r="S2491" s="16">
        <f t="shared" si="154"/>
        <v>41373.690266203703</v>
      </c>
      <c r="T2491" s="16">
        <f t="shared" si="155"/>
        <v>41403.690266203703</v>
      </c>
      <c r="U2491">
        <f>YEAR(Campaigns[[#This Row],[Date Created Conversion]])</f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8331</v>
      </c>
      <c r="R2492" t="s">
        <v>8337</v>
      </c>
      <c r="S2492" s="16">
        <f t="shared" si="154"/>
        <v>41023.227731481478</v>
      </c>
      <c r="T2492" s="16">
        <f t="shared" si="155"/>
        <v>41083.227731481478</v>
      </c>
      <c r="U2492">
        <f>YEAR(Campaigns[[#This Row],[Date Created Conversion]])</f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8331</v>
      </c>
      <c r="R2493" t="s">
        <v>8337</v>
      </c>
      <c r="S2493" s="16">
        <f t="shared" si="154"/>
        <v>40542.839282407411</v>
      </c>
      <c r="T2493" s="16">
        <f t="shared" si="155"/>
        <v>40559.07708333333</v>
      </c>
      <c r="U2493">
        <f>YEAR(Campaigns[[#This Row],[Date Created Conversion]])</f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8331</v>
      </c>
      <c r="R2494" t="s">
        <v>8337</v>
      </c>
      <c r="S2494" s="16">
        <f t="shared" si="154"/>
        <v>41024.985972222225</v>
      </c>
      <c r="T2494" s="16">
        <f t="shared" si="155"/>
        <v>41076.415972222225</v>
      </c>
      <c r="U2494">
        <f>YEAR(Campaigns[[#This Row],[Date Created Conversion]])</f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8331</v>
      </c>
      <c r="R2495" t="s">
        <v>8337</v>
      </c>
      <c r="S2495" s="16">
        <f t="shared" si="154"/>
        <v>41348.168287037035</v>
      </c>
      <c r="T2495" s="16">
        <f t="shared" si="155"/>
        <v>41393.168287037035</v>
      </c>
      <c r="U2495">
        <f>YEAR(Campaigns[[#This Row],[Date Created Conversion]])</f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8331</v>
      </c>
      <c r="R2496" t="s">
        <v>8337</v>
      </c>
      <c r="S2496" s="16">
        <f t="shared" si="154"/>
        <v>41022.645185185182</v>
      </c>
      <c r="T2496" s="16">
        <f t="shared" si="155"/>
        <v>41052.645185185182</v>
      </c>
      <c r="U2496">
        <f>YEAR(Campaigns[[#This Row],[Date Created Conversion]])</f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8331</v>
      </c>
      <c r="R2497" t="s">
        <v>8337</v>
      </c>
      <c r="S2497" s="16">
        <f t="shared" si="154"/>
        <v>41036.946469907409</v>
      </c>
      <c r="T2497" s="16">
        <f t="shared" si="155"/>
        <v>41066.946469907409</v>
      </c>
      <c r="U2497">
        <f>YEAR(Campaigns[[#This Row],[Date Created Conversion]])</f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 2),0)</f>
        <v>600</v>
      </c>
      <c r="Q2498" s="10" t="s">
        <v>8331</v>
      </c>
      <c r="R2498" t="s">
        <v>8337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  <c r="U2498">
        <f>YEAR(Campaigns[[#This Row],[Date Created Conversion]])</f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8331</v>
      </c>
      <c r="R2499" t="s">
        <v>8337</v>
      </c>
      <c r="S2499" s="16">
        <f t="shared" si="158"/>
        <v>40730.878912037035</v>
      </c>
      <c r="T2499" s="16">
        <f t="shared" si="159"/>
        <v>40760.878912037035</v>
      </c>
      <c r="U2499">
        <f>YEAR(Campaigns[[#This Row],[Date Created Conversion]])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8331</v>
      </c>
      <c r="R2500" t="s">
        <v>8337</v>
      </c>
      <c r="S2500" s="16">
        <f t="shared" si="158"/>
        <v>42017.967442129629</v>
      </c>
      <c r="T2500" s="16">
        <f t="shared" si="159"/>
        <v>42031.967442129629</v>
      </c>
      <c r="U2500">
        <f>YEAR(Campaigns[[#This Row],[Date Created Conversion]])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8331</v>
      </c>
      <c r="R2501" t="s">
        <v>8337</v>
      </c>
      <c r="S2501" s="16">
        <f t="shared" si="158"/>
        <v>41226.648576388885</v>
      </c>
      <c r="T2501" s="16">
        <f t="shared" si="159"/>
        <v>41274.75</v>
      </c>
      <c r="U2501">
        <f>YEAR(Campaigns[[#This Row],[Date Created Conversion]])</f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8331</v>
      </c>
      <c r="R2502" t="s">
        <v>8337</v>
      </c>
      <c r="S2502" s="16">
        <f t="shared" si="158"/>
        <v>41053.772858796299</v>
      </c>
      <c r="T2502" s="16">
        <f t="shared" si="159"/>
        <v>41083.772858796299</v>
      </c>
      <c r="U2502">
        <f>YEAR(Campaigns[[#This Row],[Date Created Conversion]])</f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8347</v>
      </c>
      <c r="R2503" t="s">
        <v>8349</v>
      </c>
      <c r="S2503" s="16">
        <f t="shared" si="158"/>
        <v>42244.776666666665</v>
      </c>
      <c r="T2503" s="16">
        <f t="shared" si="159"/>
        <v>42274.776666666665</v>
      </c>
      <c r="U2503">
        <f>YEAR(Campaigns[[#This Row],[Date Created Conversion]])</f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8347</v>
      </c>
      <c r="R2504" t="s">
        <v>8349</v>
      </c>
      <c r="S2504" s="16">
        <f t="shared" si="158"/>
        <v>41858.825439814813</v>
      </c>
      <c r="T2504" s="16">
        <f t="shared" si="159"/>
        <v>41903.825439814813</v>
      </c>
      <c r="U2504">
        <f>YEAR(Campaigns[[#This Row],[Date Created Conversion]])</f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8347</v>
      </c>
      <c r="R2505" t="s">
        <v>8349</v>
      </c>
      <c r="S2505" s="16">
        <f t="shared" si="158"/>
        <v>42498.899398148147</v>
      </c>
      <c r="T2505" s="16">
        <f t="shared" si="159"/>
        <v>42528.879166666666</v>
      </c>
      <c r="U2505">
        <f>YEAR(Campaigns[[#This Row],[Date Created Conversion]])</f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8347</v>
      </c>
      <c r="R2506" t="s">
        <v>8349</v>
      </c>
      <c r="S2506" s="16">
        <f t="shared" si="158"/>
        <v>41928.015439814815</v>
      </c>
      <c r="T2506" s="16">
        <f t="shared" si="159"/>
        <v>41958.057106481487</v>
      </c>
      <c r="U2506">
        <f>YEAR(Campaigns[[#This Row],[Date Created Conversion]])</f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8347</v>
      </c>
      <c r="R2507" t="s">
        <v>8349</v>
      </c>
      <c r="S2507" s="16">
        <f t="shared" si="158"/>
        <v>42047.05574074074</v>
      </c>
      <c r="T2507" s="16">
        <f t="shared" si="159"/>
        <v>42077.014074074075</v>
      </c>
      <c r="U2507">
        <f>YEAR(Campaigns[[#This Row],[Date Created Conversion]])</f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8347</v>
      </c>
      <c r="R2508" t="s">
        <v>8349</v>
      </c>
      <c r="S2508" s="16">
        <f t="shared" si="158"/>
        <v>42258.297094907408</v>
      </c>
      <c r="T2508" s="16">
        <f t="shared" si="159"/>
        <v>42280.875</v>
      </c>
      <c r="U2508">
        <f>YEAR(Campaigns[[#This Row],[Date Created Conversion]])</f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8347</v>
      </c>
      <c r="R2509" t="s">
        <v>8349</v>
      </c>
      <c r="S2509" s="16">
        <f t="shared" si="158"/>
        <v>42105.072962962964</v>
      </c>
      <c r="T2509" s="16">
        <f t="shared" si="159"/>
        <v>42135.072962962964</v>
      </c>
      <c r="U2509">
        <f>YEAR(Campaigns[[#This Row],[Date Created Conversion]])</f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8347</v>
      </c>
      <c r="R2510" t="s">
        <v>8349</v>
      </c>
      <c r="S2510" s="16">
        <f t="shared" si="158"/>
        <v>41835.951782407406</v>
      </c>
      <c r="T2510" s="16">
        <f t="shared" si="159"/>
        <v>41865.951782407406</v>
      </c>
      <c r="U2510">
        <f>YEAR(Campaigns[[#This Row],[Date Created Conversion]])</f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8347</v>
      </c>
      <c r="R2511" t="s">
        <v>8349</v>
      </c>
      <c r="S2511" s="16">
        <f t="shared" si="158"/>
        <v>42058.809594907405</v>
      </c>
      <c r="T2511" s="16">
        <f t="shared" si="159"/>
        <v>42114.767928240741</v>
      </c>
      <c r="U2511">
        <f>YEAR(Campaigns[[#This Row],[Date Created Conversion]])</f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8347</v>
      </c>
      <c r="R2512" t="s">
        <v>8349</v>
      </c>
      <c r="S2512" s="16">
        <f t="shared" si="158"/>
        <v>42078.997361111105</v>
      </c>
      <c r="T2512" s="16">
        <f t="shared" si="159"/>
        <v>42138.997361111105</v>
      </c>
      <c r="U2512">
        <f>YEAR(Campaigns[[#This Row],[Date Created Conversion]])</f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8347</v>
      </c>
      <c r="R2513" t="s">
        <v>8349</v>
      </c>
      <c r="S2513" s="16">
        <f t="shared" si="158"/>
        <v>42371.446909722217</v>
      </c>
      <c r="T2513" s="16">
        <f t="shared" si="159"/>
        <v>42401.446909722217</v>
      </c>
      <c r="U2513">
        <f>YEAR(Campaigns[[#This Row],[Date Created Conversion]])</f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8347</v>
      </c>
      <c r="R2514" t="s">
        <v>8349</v>
      </c>
      <c r="S2514" s="16">
        <f t="shared" si="158"/>
        <v>41971.876863425925</v>
      </c>
      <c r="T2514" s="16">
        <f t="shared" si="159"/>
        <v>41986.876863425925</v>
      </c>
      <c r="U2514">
        <f>YEAR(Campaigns[[#This Row],[Date Created Conversion]])</f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8347</v>
      </c>
      <c r="R2515" t="s">
        <v>8349</v>
      </c>
      <c r="S2515" s="16">
        <f t="shared" si="158"/>
        <v>42732.00681712963</v>
      </c>
      <c r="T2515" s="16">
        <f t="shared" si="159"/>
        <v>42792.00681712963</v>
      </c>
      <c r="U2515">
        <f>YEAR(Campaigns[[#This Row],[Date Created Conversion]])</f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8347</v>
      </c>
      <c r="R2516" t="s">
        <v>8349</v>
      </c>
      <c r="S2516" s="16">
        <f t="shared" si="158"/>
        <v>41854.389780092592</v>
      </c>
      <c r="T2516" s="16">
        <f t="shared" si="159"/>
        <v>41871.389780092592</v>
      </c>
      <c r="U2516">
        <f>YEAR(Campaigns[[#This Row],[Date Created Conversion]])</f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8347</v>
      </c>
      <c r="R2517" t="s">
        <v>8349</v>
      </c>
      <c r="S2517" s="16">
        <f t="shared" si="158"/>
        <v>42027.839733796296</v>
      </c>
      <c r="T2517" s="16">
        <f t="shared" si="159"/>
        <v>42057.839733796296</v>
      </c>
      <c r="U2517">
        <f>YEAR(Campaigns[[#This Row],[Date Created Conversion]])</f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8347</v>
      </c>
      <c r="R2518" t="s">
        <v>8349</v>
      </c>
      <c r="S2518" s="16">
        <f t="shared" si="158"/>
        <v>41942.653379629628</v>
      </c>
      <c r="T2518" s="16">
        <f t="shared" si="159"/>
        <v>41972.6950462963</v>
      </c>
      <c r="U2518">
        <f>YEAR(Campaigns[[#This Row],[Date Created Conversion]])</f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8347</v>
      </c>
      <c r="R2519" t="s">
        <v>8349</v>
      </c>
      <c r="S2519" s="16">
        <f t="shared" si="158"/>
        <v>42052.802430555559</v>
      </c>
      <c r="T2519" s="16">
        <f t="shared" si="159"/>
        <v>42082.760763888888</v>
      </c>
      <c r="U2519">
        <f>YEAR(Campaigns[[#This Row],[Date Created Conversion]])</f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8347</v>
      </c>
      <c r="R2520" t="s">
        <v>8349</v>
      </c>
      <c r="S2520" s="16">
        <f t="shared" si="158"/>
        <v>41926.680879629632</v>
      </c>
      <c r="T2520" s="16">
        <f t="shared" si="159"/>
        <v>41956.722546296296</v>
      </c>
      <c r="U2520">
        <f>YEAR(Campaigns[[#This Row],[Date Created Conversion]])</f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8347</v>
      </c>
      <c r="R2521" t="s">
        <v>8349</v>
      </c>
      <c r="S2521" s="16">
        <f t="shared" si="158"/>
        <v>41809.155138888891</v>
      </c>
      <c r="T2521" s="16">
        <f t="shared" si="159"/>
        <v>41839.155138888891</v>
      </c>
      <c r="U2521">
        <f>YEAR(Campaigns[[#This Row],[Date Created Conversion]])</f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8347</v>
      </c>
      <c r="R2522" t="s">
        <v>8349</v>
      </c>
      <c r="S2522" s="16">
        <f t="shared" si="158"/>
        <v>42612.600520833337</v>
      </c>
      <c r="T2522" s="16">
        <f t="shared" si="159"/>
        <v>42658.806249999994</v>
      </c>
      <c r="U2522">
        <f>YEAR(Campaigns[[#This Row],[Date Created Conversion]])</f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8331</v>
      </c>
      <c r="R2523" t="s">
        <v>8340</v>
      </c>
      <c r="S2523" s="16">
        <f t="shared" si="158"/>
        <v>42269.967835648145</v>
      </c>
      <c r="T2523" s="16">
        <f t="shared" si="159"/>
        <v>42290.967835648145</v>
      </c>
      <c r="U2523">
        <f>YEAR(Campaigns[[#This Row],[Date Created Conversion]])</f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8331</v>
      </c>
      <c r="R2524" t="s">
        <v>8340</v>
      </c>
      <c r="S2524" s="16">
        <f t="shared" si="158"/>
        <v>42460.573611111111</v>
      </c>
      <c r="T2524" s="16">
        <f t="shared" si="159"/>
        <v>42482.619444444441</v>
      </c>
      <c r="U2524">
        <f>YEAR(Campaigns[[#This Row],[Date Created Conversion]])</f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8331</v>
      </c>
      <c r="R2525" t="s">
        <v>8340</v>
      </c>
      <c r="S2525" s="16">
        <f t="shared" si="158"/>
        <v>41930.975601851853</v>
      </c>
      <c r="T2525" s="16">
        <f t="shared" si="159"/>
        <v>41961.017268518524</v>
      </c>
      <c r="U2525">
        <f>YEAR(Campaigns[[#This Row],[Date Created Conversion]])</f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8331</v>
      </c>
      <c r="R2526" t="s">
        <v>8340</v>
      </c>
      <c r="S2526" s="16">
        <f t="shared" si="158"/>
        <v>41961.807372685187</v>
      </c>
      <c r="T2526" s="16">
        <f t="shared" si="159"/>
        <v>41994.1875</v>
      </c>
      <c r="U2526">
        <f>YEAR(Campaigns[[#This Row],[Date Created Conversion]])</f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8331</v>
      </c>
      <c r="R2527" t="s">
        <v>8340</v>
      </c>
      <c r="S2527" s="16">
        <f t="shared" si="158"/>
        <v>41058.844571759262</v>
      </c>
      <c r="T2527" s="16">
        <f t="shared" si="159"/>
        <v>41088.844571759262</v>
      </c>
      <c r="U2527">
        <f>YEAR(Campaigns[[#This Row],[Date Created Conversion]])</f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8331</v>
      </c>
      <c r="R2528" t="s">
        <v>8340</v>
      </c>
      <c r="S2528" s="16">
        <f t="shared" si="158"/>
        <v>41953.091134259259</v>
      </c>
      <c r="T2528" s="16">
        <f t="shared" si="159"/>
        <v>41981.207638888889</v>
      </c>
      <c r="U2528">
        <f>YEAR(Campaigns[[#This Row],[Date Created Conversion]])</f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8331</v>
      </c>
      <c r="R2529" t="s">
        <v>8340</v>
      </c>
      <c r="S2529" s="16">
        <f t="shared" si="158"/>
        <v>41546.75105324074</v>
      </c>
      <c r="T2529" s="16">
        <f t="shared" si="159"/>
        <v>41565.165972222225</v>
      </c>
      <c r="U2529">
        <f>YEAR(Campaigns[[#This Row],[Date Created Conversion]])</f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8331</v>
      </c>
      <c r="R2530" t="s">
        <v>8340</v>
      </c>
      <c r="S2530" s="16">
        <f t="shared" si="158"/>
        <v>42217.834525462968</v>
      </c>
      <c r="T2530" s="16">
        <f t="shared" si="159"/>
        <v>42236.458333333328</v>
      </c>
      <c r="U2530">
        <f>YEAR(Campaigns[[#This Row],[Date Created Conversion]])</f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8331</v>
      </c>
      <c r="R2531" t="s">
        <v>8340</v>
      </c>
      <c r="S2531" s="16">
        <f t="shared" si="158"/>
        <v>40948.080729166664</v>
      </c>
      <c r="T2531" s="16">
        <f t="shared" si="159"/>
        <v>40993.0390625</v>
      </c>
      <c r="U2531">
        <f>YEAR(Campaigns[[#This Row],[Date Created Conversion]])</f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8331</v>
      </c>
      <c r="R2532" t="s">
        <v>8340</v>
      </c>
      <c r="S2532" s="16">
        <f t="shared" si="158"/>
        <v>42081.864641203705</v>
      </c>
      <c r="T2532" s="16">
        <f t="shared" si="159"/>
        <v>42114.201388888891</v>
      </c>
      <c r="U2532">
        <f>YEAR(Campaigns[[#This Row],[Date Created Conversion]])</f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8331</v>
      </c>
      <c r="R2533" t="s">
        <v>8340</v>
      </c>
      <c r="S2533" s="16">
        <f t="shared" si="158"/>
        <v>42208.680023148147</v>
      </c>
      <c r="T2533" s="16">
        <f t="shared" si="159"/>
        <v>42231.165972222225</v>
      </c>
      <c r="U2533">
        <f>YEAR(Campaigns[[#This Row],[Date Created Conversion]])</f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8331</v>
      </c>
      <c r="R2534" t="s">
        <v>8340</v>
      </c>
      <c r="S2534" s="16">
        <f t="shared" si="158"/>
        <v>41107.849143518521</v>
      </c>
      <c r="T2534" s="16">
        <f t="shared" si="159"/>
        <v>41137.849143518521</v>
      </c>
      <c r="U2534">
        <f>YEAR(Campaigns[[#This Row],[Date Created Conversion]])</f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8331</v>
      </c>
      <c r="R2535" t="s">
        <v>8340</v>
      </c>
      <c r="S2535" s="16">
        <f t="shared" si="158"/>
        <v>41304.751284722224</v>
      </c>
      <c r="T2535" s="16">
        <f t="shared" si="159"/>
        <v>41334.750787037039</v>
      </c>
      <c r="U2535">
        <f>YEAR(Campaigns[[#This Row],[Date Created Conversion]])</f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8331</v>
      </c>
      <c r="R2536" t="s">
        <v>8340</v>
      </c>
      <c r="S2536" s="16">
        <f t="shared" si="158"/>
        <v>40127.700370370374</v>
      </c>
      <c r="T2536" s="16">
        <f t="shared" si="159"/>
        <v>40179.25</v>
      </c>
      <c r="U2536">
        <f>YEAR(Campaigns[[#This Row],[Date Created Conversion]])</f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8331</v>
      </c>
      <c r="R2537" t="s">
        <v>8340</v>
      </c>
      <c r="S2537" s="16">
        <f t="shared" si="158"/>
        <v>41943.791030092594</v>
      </c>
      <c r="T2537" s="16">
        <f t="shared" si="159"/>
        <v>41974.832696759258</v>
      </c>
      <c r="U2537">
        <f>YEAR(Campaigns[[#This Row],[Date Created Conversion]])</f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8331</v>
      </c>
      <c r="R2538" t="s">
        <v>8340</v>
      </c>
      <c r="S2538" s="16">
        <f t="shared" si="158"/>
        <v>41464.106087962966</v>
      </c>
      <c r="T2538" s="16">
        <f t="shared" si="159"/>
        <v>41485.106087962966</v>
      </c>
      <c r="U2538">
        <f>YEAR(Campaigns[[#This Row],[Date Created Conversion]])</f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8331</v>
      </c>
      <c r="R2539" t="s">
        <v>8340</v>
      </c>
      <c r="S2539" s="16">
        <f t="shared" si="158"/>
        <v>40696.648784722223</v>
      </c>
      <c r="T2539" s="16">
        <f t="shared" si="159"/>
        <v>40756.648784722223</v>
      </c>
      <c r="U2539">
        <f>YEAR(Campaigns[[#This Row],[Date Created Conversion]])</f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8331</v>
      </c>
      <c r="R2540" t="s">
        <v>8340</v>
      </c>
      <c r="S2540" s="16">
        <f t="shared" si="158"/>
        <v>41298.509965277779</v>
      </c>
      <c r="T2540" s="16">
        <f t="shared" si="159"/>
        <v>41329.207638888889</v>
      </c>
      <c r="U2540">
        <f>YEAR(Campaigns[[#This Row],[Date Created Conversion]])</f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8331</v>
      </c>
      <c r="R2541" t="s">
        <v>8340</v>
      </c>
      <c r="S2541" s="16">
        <f t="shared" si="158"/>
        <v>41977.902222222227</v>
      </c>
      <c r="T2541" s="16">
        <f t="shared" si="159"/>
        <v>42037.902222222227</v>
      </c>
      <c r="U2541">
        <f>YEAR(Campaigns[[#This Row],[Date Created Conversion]])</f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8331</v>
      </c>
      <c r="R2542" t="s">
        <v>8340</v>
      </c>
      <c r="S2542" s="16">
        <f t="shared" si="158"/>
        <v>40785.675011574072</v>
      </c>
      <c r="T2542" s="16">
        <f t="shared" si="159"/>
        <v>40845.675011574072</v>
      </c>
      <c r="U2542">
        <f>YEAR(Campaigns[[#This Row],[Date Created Conversion]])</f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8331</v>
      </c>
      <c r="R2543" t="s">
        <v>8340</v>
      </c>
      <c r="S2543" s="16">
        <f t="shared" si="158"/>
        <v>41483.449282407404</v>
      </c>
      <c r="T2543" s="16">
        <f t="shared" si="159"/>
        <v>41543.449282407404</v>
      </c>
      <c r="U2543">
        <f>YEAR(Campaigns[[#This Row],[Date Created Conversion]])</f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8331</v>
      </c>
      <c r="R2544" t="s">
        <v>8340</v>
      </c>
      <c r="S2544" s="16">
        <f t="shared" si="158"/>
        <v>41509.426585648151</v>
      </c>
      <c r="T2544" s="16">
        <f t="shared" si="159"/>
        <v>41548.165972222225</v>
      </c>
      <c r="U2544">
        <f>YEAR(Campaigns[[#This Row],[Date Created Conversion]])</f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8331</v>
      </c>
      <c r="R2545" t="s">
        <v>8340</v>
      </c>
      <c r="S2545" s="16">
        <f t="shared" si="158"/>
        <v>40514.107615740737</v>
      </c>
      <c r="T2545" s="16">
        <f t="shared" si="159"/>
        <v>40545.125</v>
      </c>
      <c r="U2545">
        <f>YEAR(Campaigns[[#This Row],[Date Created Conversion]])</f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8331</v>
      </c>
      <c r="R2546" t="s">
        <v>8340</v>
      </c>
      <c r="S2546" s="16">
        <f t="shared" si="158"/>
        <v>41068.520474537036</v>
      </c>
      <c r="T2546" s="16">
        <f t="shared" si="159"/>
        <v>41098.520474537036</v>
      </c>
      <c r="U2546">
        <f>YEAR(Campaigns[[#This Row],[Date Created Conversion]])</f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8331</v>
      </c>
      <c r="R2547" t="s">
        <v>8340</v>
      </c>
      <c r="S2547" s="16">
        <f t="shared" si="158"/>
        <v>42027.13817129629</v>
      </c>
      <c r="T2547" s="16">
        <f t="shared" si="159"/>
        <v>42062.020833333328</v>
      </c>
      <c r="U2547">
        <f>YEAR(Campaigns[[#This Row],[Date Created Conversion]])</f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8331</v>
      </c>
      <c r="R2548" t="s">
        <v>8340</v>
      </c>
      <c r="S2548" s="16">
        <f t="shared" si="158"/>
        <v>41524.858553240738</v>
      </c>
      <c r="T2548" s="16">
        <f t="shared" si="159"/>
        <v>41552.208333333336</v>
      </c>
      <c r="U2548">
        <f>YEAR(Campaigns[[#This Row],[Date Created Conversion]])</f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8331</v>
      </c>
      <c r="R2549" t="s">
        <v>8340</v>
      </c>
      <c r="S2549" s="16">
        <f t="shared" si="158"/>
        <v>40973.773182870369</v>
      </c>
      <c r="T2549" s="16">
        <f t="shared" si="159"/>
        <v>41003.731516203705</v>
      </c>
      <c r="U2549">
        <f>YEAR(Campaigns[[#This Row],[Date Created Conversion]])</f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8331</v>
      </c>
      <c r="R2550" t="s">
        <v>8340</v>
      </c>
      <c r="S2550" s="16">
        <f t="shared" si="158"/>
        <v>42618.625428240746</v>
      </c>
      <c r="T2550" s="16">
        <f t="shared" si="159"/>
        <v>42643.185416666667</v>
      </c>
      <c r="U2550">
        <f>YEAR(Campaigns[[#This Row],[Date Created Conversion]])</f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8331</v>
      </c>
      <c r="R2551" t="s">
        <v>8340</v>
      </c>
      <c r="S2551" s="16">
        <f t="shared" si="158"/>
        <v>41390.757754629631</v>
      </c>
      <c r="T2551" s="16">
        <f t="shared" si="159"/>
        <v>41425.708333333336</v>
      </c>
      <c r="U2551">
        <f>YEAR(Campaigns[[#This Row],[Date Created Conversion]])</f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8331</v>
      </c>
      <c r="R2552" t="s">
        <v>8340</v>
      </c>
      <c r="S2552" s="16">
        <f t="shared" si="158"/>
        <v>42228.634328703702</v>
      </c>
      <c r="T2552" s="16">
        <f t="shared" si="159"/>
        <v>42285.165972222225</v>
      </c>
      <c r="U2552">
        <f>YEAR(Campaigns[[#This Row],[Date Created Conversion]])</f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8331</v>
      </c>
      <c r="R2553" t="s">
        <v>8340</v>
      </c>
      <c r="S2553" s="16">
        <f t="shared" si="158"/>
        <v>40961.252141203702</v>
      </c>
      <c r="T2553" s="16">
        <f t="shared" si="159"/>
        <v>40989.866666666669</v>
      </c>
      <c r="U2553">
        <f>YEAR(Campaigns[[#This Row],[Date Created Conversion]])</f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8331</v>
      </c>
      <c r="R2554" t="s">
        <v>8340</v>
      </c>
      <c r="S2554" s="16">
        <f t="shared" si="158"/>
        <v>42769.809965277775</v>
      </c>
      <c r="T2554" s="16">
        <f t="shared" si="159"/>
        <v>42799.809965277775</v>
      </c>
      <c r="U2554">
        <f>YEAR(Campaigns[[#This Row],[Date Created Conversion]])</f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8331</v>
      </c>
      <c r="R2555" t="s">
        <v>8340</v>
      </c>
      <c r="S2555" s="16">
        <f t="shared" si="158"/>
        <v>41113.199155092596</v>
      </c>
      <c r="T2555" s="16">
        <f t="shared" si="159"/>
        <v>41173.199155092596</v>
      </c>
      <c r="U2555">
        <f>YEAR(Campaigns[[#This Row],[Date Created Conversion]])</f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8331</v>
      </c>
      <c r="R2556" t="s">
        <v>8340</v>
      </c>
      <c r="S2556" s="16">
        <f t="shared" si="158"/>
        <v>42125.078275462962</v>
      </c>
      <c r="T2556" s="16">
        <f t="shared" si="159"/>
        <v>42156.165972222225</v>
      </c>
      <c r="U2556">
        <f>YEAR(Campaigns[[#This Row],[Date Created Conversion]])</f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8331</v>
      </c>
      <c r="R2557" t="s">
        <v>8340</v>
      </c>
      <c r="S2557" s="16">
        <f t="shared" si="158"/>
        <v>41026.655011574076</v>
      </c>
      <c r="T2557" s="16">
        <f t="shared" si="159"/>
        <v>41057.655011574076</v>
      </c>
      <c r="U2557">
        <f>YEAR(Campaigns[[#This Row],[Date Created Conversion]])</f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8331</v>
      </c>
      <c r="R2558" t="s">
        <v>8340</v>
      </c>
      <c r="S2558" s="16">
        <f t="shared" si="158"/>
        <v>41222.991400462961</v>
      </c>
      <c r="T2558" s="16">
        <f t="shared" si="159"/>
        <v>41267.991400462961</v>
      </c>
      <c r="U2558">
        <f>YEAR(Campaigns[[#This Row],[Date Created Conversion]])</f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8331</v>
      </c>
      <c r="R2559" t="s">
        <v>8340</v>
      </c>
      <c r="S2559" s="16">
        <f t="shared" si="158"/>
        <v>41744.745208333334</v>
      </c>
      <c r="T2559" s="16">
        <f t="shared" si="159"/>
        <v>41774.745208333334</v>
      </c>
      <c r="U2559">
        <f>YEAR(Campaigns[[#This Row],[Date Created Conversion]])</f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8331</v>
      </c>
      <c r="R2560" t="s">
        <v>8340</v>
      </c>
      <c r="S2560" s="16">
        <f t="shared" si="158"/>
        <v>42093.860023148154</v>
      </c>
      <c r="T2560" s="16">
        <f t="shared" si="159"/>
        <v>42125.582638888889</v>
      </c>
      <c r="U2560">
        <f>YEAR(Campaigns[[#This Row],[Date Created Conversion]])</f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8331</v>
      </c>
      <c r="R2561" t="s">
        <v>8340</v>
      </c>
      <c r="S2561" s="16">
        <f t="shared" si="158"/>
        <v>40829.873657407406</v>
      </c>
      <c r="T2561" s="16">
        <f t="shared" si="159"/>
        <v>40862.817361111112</v>
      </c>
      <c r="U2561">
        <f>YEAR(Campaigns[[#This Row],[Date Created Conversion]])</f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 2),0)</f>
        <v>143</v>
      </c>
      <c r="Q2562" s="10" t="s">
        <v>8331</v>
      </c>
      <c r="R2562" t="s">
        <v>8340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  <c r="U2562">
        <f>YEAR(Campaigns[[#This Row],[Date Created Conversion]])</f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8347</v>
      </c>
      <c r="R2563" t="s">
        <v>8350</v>
      </c>
      <c r="S2563" s="16">
        <f t="shared" si="162"/>
        <v>42260.528807870374</v>
      </c>
      <c r="T2563" s="16">
        <f t="shared" si="163"/>
        <v>42290.528807870374</v>
      </c>
      <c r="U2563">
        <f>YEAR(Campaigns[[#This Row],[Date Created Conversion]])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8347</v>
      </c>
      <c r="R2564" t="s">
        <v>8350</v>
      </c>
      <c r="S2564" s="16">
        <f t="shared" si="162"/>
        <v>42594.524756944447</v>
      </c>
      <c r="T2564" s="16">
        <f t="shared" si="163"/>
        <v>42654.524756944447</v>
      </c>
      <c r="U2564">
        <f>YEAR(Campaigns[[#This Row],[Date Created Conversion]])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8347</v>
      </c>
      <c r="R2565" t="s">
        <v>8350</v>
      </c>
      <c r="S2565" s="16">
        <f t="shared" si="162"/>
        <v>42155.139479166668</v>
      </c>
      <c r="T2565" s="16">
        <f t="shared" si="163"/>
        <v>42215.139479166668</v>
      </c>
      <c r="U2565">
        <f>YEAR(Campaigns[[#This Row],[Date Created Conversion]])</f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8347</v>
      </c>
      <c r="R2566" t="s">
        <v>8350</v>
      </c>
      <c r="S2566" s="16">
        <f t="shared" si="162"/>
        <v>41822.040497685186</v>
      </c>
      <c r="T2566" s="16">
        <f t="shared" si="163"/>
        <v>41852.040497685186</v>
      </c>
      <c r="U2566">
        <f>YEAR(Campaigns[[#This Row],[Date Created Conversion]])</f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8347</v>
      </c>
      <c r="R2567" t="s">
        <v>8350</v>
      </c>
      <c r="S2567" s="16">
        <f t="shared" si="162"/>
        <v>42440.650335648148</v>
      </c>
      <c r="T2567" s="16">
        <f t="shared" si="163"/>
        <v>42499.868055555555</v>
      </c>
      <c r="U2567">
        <f>YEAR(Campaigns[[#This Row],[Date Created Conversion]])</f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8347</v>
      </c>
      <c r="R2568" t="s">
        <v>8350</v>
      </c>
      <c r="S2568" s="16">
        <f t="shared" si="162"/>
        <v>41842.980879629627</v>
      </c>
      <c r="T2568" s="16">
        <f t="shared" si="163"/>
        <v>41872.980879629627</v>
      </c>
      <c r="U2568">
        <f>YEAR(Campaigns[[#This Row],[Date Created Conversion]])</f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8347</v>
      </c>
      <c r="R2569" t="s">
        <v>8350</v>
      </c>
      <c r="S2569" s="16">
        <f t="shared" si="162"/>
        <v>42087.878912037035</v>
      </c>
      <c r="T2569" s="16">
        <f t="shared" si="163"/>
        <v>42117.878912037035</v>
      </c>
      <c r="U2569">
        <f>YEAR(Campaigns[[#This Row],[Date Created Conversion]])</f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8347</v>
      </c>
      <c r="R2570" t="s">
        <v>8350</v>
      </c>
      <c r="S2570" s="16">
        <f t="shared" si="162"/>
        <v>42584.666597222225</v>
      </c>
      <c r="T2570" s="16">
        <f t="shared" si="163"/>
        <v>42614.666597222225</v>
      </c>
      <c r="U2570">
        <f>YEAR(Campaigns[[#This Row],[Date Created Conversion]])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8347</v>
      </c>
      <c r="R2571" t="s">
        <v>8350</v>
      </c>
      <c r="S2571" s="16">
        <f t="shared" si="162"/>
        <v>42234.105462962965</v>
      </c>
      <c r="T2571" s="16">
        <f t="shared" si="163"/>
        <v>42264.105462962965</v>
      </c>
      <c r="U2571">
        <f>YEAR(Campaigns[[#This Row],[Date Created Conversion]])</f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8347</v>
      </c>
      <c r="R2572" t="s">
        <v>8350</v>
      </c>
      <c r="S2572" s="16">
        <f t="shared" si="162"/>
        <v>42744.903182870374</v>
      </c>
      <c r="T2572" s="16">
        <f t="shared" si="163"/>
        <v>42774.903182870374</v>
      </c>
      <c r="U2572">
        <f>YEAR(Campaigns[[#This Row],[Date Created Conversion]])</f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8347</v>
      </c>
      <c r="R2573" t="s">
        <v>8350</v>
      </c>
      <c r="S2573" s="16">
        <f t="shared" si="162"/>
        <v>42449.341678240744</v>
      </c>
      <c r="T2573" s="16">
        <f t="shared" si="163"/>
        <v>42509.341678240744</v>
      </c>
      <c r="U2573">
        <f>YEAR(Campaigns[[#This Row],[Date Created Conversion]])</f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8347</v>
      </c>
      <c r="R2574" t="s">
        <v>8350</v>
      </c>
      <c r="S2574" s="16">
        <f t="shared" si="162"/>
        <v>42077.119409722218</v>
      </c>
      <c r="T2574" s="16">
        <f t="shared" si="163"/>
        <v>42107.119409722218</v>
      </c>
      <c r="U2574">
        <f>YEAR(Campaigns[[#This Row],[Date Created Conversion]])</f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8347</v>
      </c>
      <c r="R2575" t="s">
        <v>8350</v>
      </c>
      <c r="S2575" s="16">
        <f t="shared" si="162"/>
        <v>41829.592002314814</v>
      </c>
      <c r="T2575" s="16">
        <f t="shared" si="163"/>
        <v>41874.592002314814</v>
      </c>
      <c r="U2575">
        <f>YEAR(Campaigns[[#This Row],[Date Created Conversion]])</f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8347</v>
      </c>
      <c r="R2576" t="s">
        <v>8350</v>
      </c>
      <c r="S2576" s="16">
        <f t="shared" si="162"/>
        <v>42487.825752314813</v>
      </c>
      <c r="T2576" s="16">
        <f t="shared" si="163"/>
        <v>42508.825752314813</v>
      </c>
      <c r="U2576">
        <f>YEAR(Campaigns[[#This Row],[Date Created Conversion]])</f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8347</v>
      </c>
      <c r="R2577" t="s">
        <v>8350</v>
      </c>
      <c r="S2577" s="16">
        <f t="shared" si="162"/>
        <v>41986.108726851846</v>
      </c>
      <c r="T2577" s="16">
        <f t="shared" si="163"/>
        <v>42016.108726851846</v>
      </c>
      <c r="U2577">
        <f>YEAR(Campaigns[[#This Row],[Date Created Conversion]])</f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8347</v>
      </c>
      <c r="R2578" t="s">
        <v>8350</v>
      </c>
      <c r="S2578" s="16">
        <f t="shared" si="162"/>
        <v>42060.00980324074</v>
      </c>
      <c r="T2578" s="16">
        <f t="shared" si="163"/>
        <v>42104.968136574069</v>
      </c>
      <c r="U2578">
        <f>YEAR(Campaigns[[#This Row],[Date Created Conversion]])</f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8347</v>
      </c>
      <c r="R2579" t="s">
        <v>8350</v>
      </c>
      <c r="S2579" s="16">
        <f t="shared" si="162"/>
        <v>41830.820567129631</v>
      </c>
      <c r="T2579" s="16">
        <f t="shared" si="163"/>
        <v>41855.820567129631</v>
      </c>
      <c r="U2579">
        <f>YEAR(Campaigns[[#This Row],[Date Created Conversion]])</f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8347</v>
      </c>
      <c r="R2580" t="s">
        <v>8350</v>
      </c>
      <c r="S2580" s="16">
        <f t="shared" si="162"/>
        <v>42238.022905092599</v>
      </c>
      <c r="T2580" s="16">
        <f t="shared" si="163"/>
        <v>42286.708333333328</v>
      </c>
      <c r="U2580">
        <f>YEAR(Campaigns[[#This Row],[Date Created Conversion]])</f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8347</v>
      </c>
      <c r="R2581" t="s">
        <v>8350</v>
      </c>
      <c r="S2581" s="16">
        <f t="shared" si="162"/>
        <v>41837.829895833333</v>
      </c>
      <c r="T2581" s="16">
        <f t="shared" si="163"/>
        <v>41897.829895833333</v>
      </c>
      <c r="U2581">
        <f>YEAR(Campaigns[[#This Row],[Date Created Conversion]])</f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8347</v>
      </c>
      <c r="R2582" t="s">
        <v>8350</v>
      </c>
      <c r="S2582" s="16">
        <f t="shared" si="162"/>
        <v>42110.326423611114</v>
      </c>
      <c r="T2582" s="16">
        <f t="shared" si="163"/>
        <v>42140.125</v>
      </c>
      <c r="U2582">
        <f>YEAR(Campaigns[[#This Row],[Date Created Conversion]])</f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8347</v>
      </c>
      <c r="R2583" t="s">
        <v>8350</v>
      </c>
      <c r="S2583" s="16">
        <f t="shared" si="162"/>
        <v>42294.628449074073</v>
      </c>
      <c r="T2583" s="16">
        <f t="shared" si="163"/>
        <v>42324.670115740737</v>
      </c>
      <c r="U2583">
        <f>YEAR(Campaigns[[#This Row],[Date Created Conversion]])</f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8347</v>
      </c>
      <c r="R2584" t="s">
        <v>8350</v>
      </c>
      <c r="S2584" s="16">
        <f t="shared" si="162"/>
        <v>42642.988819444443</v>
      </c>
      <c r="T2584" s="16">
        <f t="shared" si="163"/>
        <v>42672.988819444443</v>
      </c>
      <c r="U2584">
        <f>YEAR(Campaigns[[#This Row],[Date Created Conversion]])</f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8347</v>
      </c>
      <c r="R2585" t="s">
        <v>8350</v>
      </c>
      <c r="S2585" s="16">
        <f t="shared" si="162"/>
        <v>42019.76944444445</v>
      </c>
      <c r="T2585" s="16">
        <f t="shared" si="163"/>
        <v>42079.727777777778</v>
      </c>
      <c r="U2585">
        <f>YEAR(Campaigns[[#This Row],[Date Created Conversion]])</f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8347</v>
      </c>
      <c r="R2586" t="s">
        <v>8350</v>
      </c>
      <c r="S2586" s="16">
        <f t="shared" si="162"/>
        <v>42140.173252314817</v>
      </c>
      <c r="T2586" s="16">
        <f t="shared" si="163"/>
        <v>42170.173252314817</v>
      </c>
      <c r="U2586">
        <f>YEAR(Campaigns[[#This Row],[Date Created Conversion]])</f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8347</v>
      </c>
      <c r="R2587" t="s">
        <v>8350</v>
      </c>
      <c r="S2587" s="16">
        <f t="shared" si="162"/>
        <v>41795.963333333333</v>
      </c>
      <c r="T2587" s="16">
        <f t="shared" si="163"/>
        <v>41825.963333333333</v>
      </c>
      <c r="U2587">
        <f>YEAR(Campaigns[[#This Row],[Date Created Conversion]])</f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8347</v>
      </c>
      <c r="R2588" t="s">
        <v>8350</v>
      </c>
      <c r="S2588" s="16">
        <f t="shared" si="162"/>
        <v>42333.330277777779</v>
      </c>
      <c r="T2588" s="16">
        <f t="shared" si="163"/>
        <v>42363.330277777779</v>
      </c>
      <c r="U2588">
        <f>YEAR(Campaigns[[#This Row],[Date Created Conversion]])</f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8347</v>
      </c>
      <c r="R2589" t="s">
        <v>8350</v>
      </c>
      <c r="S2589" s="16">
        <f t="shared" si="162"/>
        <v>42338.675381944442</v>
      </c>
      <c r="T2589" s="16">
        <f t="shared" si="163"/>
        <v>42368.675381944442</v>
      </c>
      <c r="U2589">
        <f>YEAR(Campaigns[[#This Row],[Date Created Conversion]])</f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8347</v>
      </c>
      <c r="R2590" t="s">
        <v>8350</v>
      </c>
      <c r="S2590" s="16">
        <f t="shared" si="162"/>
        <v>42042.676226851851</v>
      </c>
      <c r="T2590" s="16">
        <f t="shared" si="163"/>
        <v>42094.551388888889</v>
      </c>
      <c r="U2590">
        <f>YEAR(Campaigns[[#This Row],[Date Created Conversion]])</f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8347</v>
      </c>
      <c r="R2591" t="s">
        <v>8350</v>
      </c>
      <c r="S2591" s="16">
        <f t="shared" si="162"/>
        <v>42422.536192129628</v>
      </c>
      <c r="T2591" s="16">
        <f t="shared" si="163"/>
        <v>42452.494525462964</v>
      </c>
      <c r="U2591">
        <f>YEAR(Campaigns[[#This Row],[Date Created Conversion]])</f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8347</v>
      </c>
      <c r="R2592" t="s">
        <v>8350</v>
      </c>
      <c r="S2592" s="16">
        <f t="shared" si="162"/>
        <v>42388.589085648149</v>
      </c>
      <c r="T2592" s="16">
        <f t="shared" si="163"/>
        <v>42395.589085648149</v>
      </c>
      <c r="U2592">
        <f>YEAR(Campaigns[[#This Row],[Date Created Conversion]])</f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8347</v>
      </c>
      <c r="R2593" t="s">
        <v>8350</v>
      </c>
      <c r="S2593" s="16">
        <f t="shared" si="162"/>
        <v>42382.906527777777</v>
      </c>
      <c r="T2593" s="16">
        <f t="shared" si="163"/>
        <v>42442.864861111113</v>
      </c>
      <c r="U2593">
        <f>YEAR(Campaigns[[#This Row],[Date Created Conversion]])</f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8347</v>
      </c>
      <c r="R2594" t="s">
        <v>8350</v>
      </c>
      <c r="S2594" s="16">
        <f t="shared" si="162"/>
        <v>41887.801168981481</v>
      </c>
      <c r="T2594" s="16">
        <f t="shared" si="163"/>
        <v>41917.801168981481</v>
      </c>
      <c r="U2594">
        <f>YEAR(Campaigns[[#This Row],[Date Created Conversion]])</f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8347</v>
      </c>
      <c r="R2595" t="s">
        <v>8350</v>
      </c>
      <c r="S2595" s="16">
        <f t="shared" si="162"/>
        <v>42089.84520833334</v>
      </c>
      <c r="T2595" s="16">
        <f t="shared" si="163"/>
        <v>42119.84520833334</v>
      </c>
      <c r="U2595">
        <f>YEAR(Campaigns[[#This Row],[Date Created Conversion]])</f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8347</v>
      </c>
      <c r="R2596" t="s">
        <v>8350</v>
      </c>
      <c r="S2596" s="16">
        <f t="shared" si="162"/>
        <v>41828.967916666668</v>
      </c>
      <c r="T2596" s="16">
        <f t="shared" si="163"/>
        <v>41858.967916666668</v>
      </c>
      <c r="U2596">
        <f>YEAR(Campaigns[[#This Row],[Date Created Conversion]])</f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8347</v>
      </c>
      <c r="R2597" t="s">
        <v>8350</v>
      </c>
      <c r="S2597" s="16">
        <f t="shared" si="162"/>
        <v>42760.244212962964</v>
      </c>
      <c r="T2597" s="16">
        <f t="shared" si="163"/>
        <v>42790.244212962964</v>
      </c>
      <c r="U2597">
        <f>YEAR(Campaigns[[#This Row],[Date Created Conversion]])</f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8347</v>
      </c>
      <c r="R2598" t="s">
        <v>8350</v>
      </c>
      <c r="S2598" s="16">
        <f t="shared" si="162"/>
        <v>41828.664456018516</v>
      </c>
      <c r="T2598" s="16">
        <f t="shared" si="163"/>
        <v>41858.664456018516</v>
      </c>
      <c r="U2598">
        <f>YEAR(Campaigns[[#This Row],[Date Created Conversion]])</f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8347</v>
      </c>
      <c r="R2599" t="s">
        <v>8350</v>
      </c>
      <c r="S2599" s="16">
        <f t="shared" si="162"/>
        <v>42510.341631944444</v>
      </c>
      <c r="T2599" s="16">
        <f t="shared" si="163"/>
        <v>42540.341631944444</v>
      </c>
      <c r="U2599">
        <f>YEAR(Campaigns[[#This Row],[Date Created Conversion]])</f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8347</v>
      </c>
      <c r="R2600" t="s">
        <v>8350</v>
      </c>
      <c r="S2600" s="16">
        <f t="shared" si="162"/>
        <v>42240.840289351851</v>
      </c>
      <c r="T2600" s="16">
        <f t="shared" si="163"/>
        <v>42270.840289351851</v>
      </c>
      <c r="U2600">
        <f>YEAR(Campaigns[[#This Row],[Date Created Conversion]])</f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8347</v>
      </c>
      <c r="R2601" t="s">
        <v>8350</v>
      </c>
      <c r="S2601" s="16">
        <f t="shared" si="162"/>
        <v>41809.754016203704</v>
      </c>
      <c r="T2601" s="16">
        <f t="shared" si="163"/>
        <v>41854.754016203704</v>
      </c>
      <c r="U2601">
        <f>YEAR(Campaigns[[#This Row],[Date Created Conversion]])</f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8347</v>
      </c>
      <c r="R2602" t="s">
        <v>8350</v>
      </c>
      <c r="S2602" s="16">
        <f t="shared" si="162"/>
        <v>42394.900462962964</v>
      </c>
      <c r="T2602" s="16">
        <f t="shared" si="163"/>
        <v>42454.858796296292</v>
      </c>
      <c r="U2602">
        <f>YEAR(Campaigns[[#This Row],[Date Created Conversion]])</f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8312</v>
      </c>
      <c r="R2603" t="s">
        <v>8315</v>
      </c>
      <c r="S2603" s="16">
        <f t="shared" si="162"/>
        <v>41150.902187499996</v>
      </c>
      <c r="T2603" s="16">
        <f t="shared" si="163"/>
        <v>41165.165972222225</v>
      </c>
      <c r="U2603">
        <f>YEAR(Campaigns[[#This Row],[Date Created Conversion]])</f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8312</v>
      </c>
      <c r="R2604" t="s">
        <v>8315</v>
      </c>
      <c r="S2604" s="16">
        <f t="shared" si="162"/>
        <v>41915.747314814813</v>
      </c>
      <c r="T2604" s="16">
        <f t="shared" si="163"/>
        <v>41955.888888888891</v>
      </c>
      <c r="U2604">
        <f>YEAR(Campaigns[[#This Row],[Date Created Conversion]])</f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8312</v>
      </c>
      <c r="R2605" t="s">
        <v>8315</v>
      </c>
      <c r="S2605" s="16">
        <f t="shared" si="162"/>
        <v>41617.912662037037</v>
      </c>
      <c r="T2605" s="16">
        <f t="shared" si="163"/>
        <v>41631.912662037037</v>
      </c>
      <c r="U2605">
        <f>YEAR(Campaigns[[#This Row],[Date Created Conversion]])</f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8312</v>
      </c>
      <c r="R2606" t="s">
        <v>8315</v>
      </c>
      <c r="S2606" s="16">
        <f t="shared" si="162"/>
        <v>40998.051192129627</v>
      </c>
      <c r="T2606" s="16">
        <f t="shared" si="163"/>
        <v>41028.051192129627</v>
      </c>
      <c r="U2606">
        <f>YEAR(Campaigns[[#This Row],[Date Created Conversion]])</f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8312</v>
      </c>
      <c r="R2607" t="s">
        <v>8315</v>
      </c>
      <c r="S2607" s="16">
        <f t="shared" si="162"/>
        <v>42508.541550925926</v>
      </c>
      <c r="T2607" s="16">
        <f t="shared" si="163"/>
        <v>42538.541550925926</v>
      </c>
      <c r="U2607">
        <f>YEAR(Campaigns[[#This Row],[Date Created Conversion]])</f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8312</v>
      </c>
      <c r="R2608" t="s">
        <v>8315</v>
      </c>
      <c r="S2608" s="16">
        <f t="shared" si="162"/>
        <v>41726.712754629632</v>
      </c>
      <c r="T2608" s="16">
        <f t="shared" si="163"/>
        <v>41758.712754629632</v>
      </c>
      <c r="U2608">
        <f>YEAR(Campaigns[[#This Row],[Date Created Conversion]])</f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8312</v>
      </c>
      <c r="R2609" t="s">
        <v>8315</v>
      </c>
      <c r="S2609" s="16">
        <f t="shared" si="162"/>
        <v>42184.874675925923</v>
      </c>
      <c r="T2609" s="16">
        <f t="shared" si="163"/>
        <v>42228.083333333328</v>
      </c>
      <c r="U2609">
        <f>YEAR(Campaigns[[#This Row],[Date Created Conversion]])</f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8312</v>
      </c>
      <c r="R2610" t="s">
        <v>8315</v>
      </c>
      <c r="S2610" s="16">
        <f t="shared" si="162"/>
        <v>42767.801712962959</v>
      </c>
      <c r="T2610" s="16">
        <f t="shared" si="163"/>
        <v>42809</v>
      </c>
      <c r="U2610">
        <f>YEAR(Campaigns[[#This Row],[Date Created Conversion]])</f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8312</v>
      </c>
      <c r="R2611" t="s">
        <v>8315</v>
      </c>
      <c r="S2611" s="16">
        <f t="shared" si="162"/>
        <v>41075.237858796296</v>
      </c>
      <c r="T2611" s="16">
        <f t="shared" si="163"/>
        <v>41105.237858796296</v>
      </c>
      <c r="U2611">
        <f>YEAR(Campaigns[[#This Row],[Date Created Conversion]])</f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8312</v>
      </c>
      <c r="R2612" t="s">
        <v>8315</v>
      </c>
      <c r="S2612" s="16">
        <f t="shared" si="162"/>
        <v>42564.881076388891</v>
      </c>
      <c r="T2612" s="16">
        <f t="shared" si="163"/>
        <v>42604.290972222225</v>
      </c>
      <c r="U2612">
        <f>YEAR(Campaigns[[#This Row],[Date Created Conversion]])</f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8312</v>
      </c>
      <c r="R2613" t="s">
        <v>8315</v>
      </c>
      <c r="S2613" s="16">
        <f t="shared" si="162"/>
        <v>42704.335810185185</v>
      </c>
      <c r="T2613" s="16">
        <f t="shared" si="163"/>
        <v>42737.957638888889</v>
      </c>
      <c r="U2613">
        <f>YEAR(Campaigns[[#This Row],[Date Created Conversion]])</f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8312</v>
      </c>
      <c r="R2614" t="s">
        <v>8315</v>
      </c>
      <c r="S2614" s="16">
        <f t="shared" si="162"/>
        <v>41982.143171296295</v>
      </c>
      <c r="T2614" s="16">
        <f t="shared" si="163"/>
        <v>42013.143171296295</v>
      </c>
      <c r="U2614">
        <f>YEAR(Campaigns[[#This Row],[Date Created Conversion]])</f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8312</v>
      </c>
      <c r="R2615" t="s">
        <v>8315</v>
      </c>
      <c r="S2615" s="16">
        <f t="shared" si="162"/>
        <v>41143.81821759259</v>
      </c>
      <c r="T2615" s="16">
        <f t="shared" si="163"/>
        <v>41173.81821759259</v>
      </c>
      <c r="U2615">
        <f>YEAR(Campaigns[[#This Row],[Date Created Conversion]])</f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8312</v>
      </c>
      <c r="R2616" t="s">
        <v>8315</v>
      </c>
      <c r="S2616" s="16">
        <f t="shared" si="162"/>
        <v>41730.708472222221</v>
      </c>
      <c r="T2616" s="16">
        <f t="shared" si="163"/>
        <v>41759.208333333336</v>
      </c>
      <c r="U2616">
        <f>YEAR(Campaigns[[#This Row],[Date Created Conversion]])</f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8312</v>
      </c>
      <c r="R2617" t="s">
        <v>8315</v>
      </c>
      <c r="S2617" s="16">
        <f t="shared" si="162"/>
        <v>42453.49726851852</v>
      </c>
      <c r="T2617" s="16">
        <f t="shared" si="163"/>
        <v>42490.5</v>
      </c>
      <c r="U2617">
        <f>YEAR(Campaigns[[#This Row],[Date Created Conversion]])</f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8312</v>
      </c>
      <c r="R2618" t="s">
        <v>8315</v>
      </c>
      <c r="S2618" s="16">
        <f t="shared" si="162"/>
        <v>42211.99454861111</v>
      </c>
      <c r="T2618" s="16">
        <f t="shared" si="163"/>
        <v>42241.99454861111</v>
      </c>
      <c r="U2618">
        <f>YEAR(Campaigns[[#This Row],[Date Created Conversion]])</f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8312</v>
      </c>
      <c r="R2619" t="s">
        <v>8315</v>
      </c>
      <c r="S2619" s="16">
        <f t="shared" si="162"/>
        <v>41902.874432870369</v>
      </c>
      <c r="T2619" s="16">
        <f t="shared" si="163"/>
        <v>41932.874432870369</v>
      </c>
      <c r="U2619">
        <f>YEAR(Campaigns[[#This Row],[Date Created Conversion]])</f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8312</v>
      </c>
      <c r="R2620" t="s">
        <v>8315</v>
      </c>
      <c r="S2620" s="16">
        <f t="shared" si="162"/>
        <v>42279.792372685188</v>
      </c>
      <c r="T2620" s="16">
        <f t="shared" si="163"/>
        <v>42339.834039351852</v>
      </c>
      <c r="U2620">
        <f>YEAR(Campaigns[[#This Row],[Date Created Conversion]])</f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8312</v>
      </c>
      <c r="R2621" t="s">
        <v>8315</v>
      </c>
      <c r="S2621" s="16">
        <f t="shared" si="162"/>
        <v>42273.884305555555</v>
      </c>
      <c r="T2621" s="16">
        <f t="shared" si="163"/>
        <v>42300.458333333328</v>
      </c>
      <c r="U2621">
        <f>YEAR(Campaigns[[#This Row],[Date Created Conversion]])</f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8312</v>
      </c>
      <c r="R2622" t="s">
        <v>8315</v>
      </c>
      <c r="S2622" s="16">
        <f t="shared" si="162"/>
        <v>42251.16715277778</v>
      </c>
      <c r="T2622" s="16">
        <f t="shared" si="163"/>
        <v>42288.041666666672</v>
      </c>
      <c r="U2622">
        <f>YEAR(Campaigns[[#This Row],[Date Created Conversion]])</f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8312</v>
      </c>
      <c r="R2623" t="s">
        <v>8315</v>
      </c>
      <c r="S2623" s="16">
        <f t="shared" si="162"/>
        <v>42115.74754629629</v>
      </c>
      <c r="T2623" s="16">
        <f t="shared" si="163"/>
        <v>42145.74754629629</v>
      </c>
      <c r="U2623">
        <f>YEAR(Campaigns[[#This Row],[Date Created Conversion]])</f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8312</v>
      </c>
      <c r="R2624" t="s">
        <v>8315</v>
      </c>
      <c r="S2624" s="16">
        <f t="shared" si="162"/>
        <v>42689.74324074074</v>
      </c>
      <c r="T2624" s="16">
        <f t="shared" si="163"/>
        <v>42734.74324074074</v>
      </c>
      <c r="U2624">
        <f>YEAR(Campaigns[[#This Row],[Date Created Conversion]])</f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8312</v>
      </c>
      <c r="R2625" t="s">
        <v>8315</v>
      </c>
      <c r="S2625" s="16">
        <f t="shared" si="162"/>
        <v>42692.256550925929</v>
      </c>
      <c r="T2625" s="16">
        <f t="shared" si="163"/>
        <v>42706.256550925929</v>
      </c>
      <c r="U2625">
        <f>YEAR(Campaigns[[#This Row],[Date Created Conversion]])</f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 2),0)</f>
        <v>31.82</v>
      </c>
      <c r="Q2626" s="10" t="s">
        <v>8312</v>
      </c>
      <c r="R2626" t="s">
        <v>8315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  <c r="U2626">
        <f>YEAR(Campaigns[[#This Row],[Date Created Conversion]])</f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8312</v>
      </c>
      <c r="R2627" t="s">
        <v>8315</v>
      </c>
      <c r="S2627" s="16">
        <f t="shared" si="166"/>
        <v>42658.810277777782</v>
      </c>
      <c r="T2627" s="16">
        <f t="shared" si="167"/>
        <v>42683.851944444439</v>
      </c>
      <c r="U2627">
        <f>YEAR(Campaigns[[#This Row],[Date Created Conversion]])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8312</v>
      </c>
      <c r="R2628" t="s">
        <v>8315</v>
      </c>
      <c r="S2628" s="16">
        <f t="shared" si="166"/>
        <v>42128.628113425926</v>
      </c>
      <c r="T2628" s="16">
        <f t="shared" si="167"/>
        <v>42158.628113425926</v>
      </c>
      <c r="U2628">
        <f>YEAR(Campaigns[[#This Row],[Date Created Conversion]])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8312</v>
      </c>
      <c r="R2629" t="s">
        <v>8315</v>
      </c>
      <c r="S2629" s="16">
        <f t="shared" si="166"/>
        <v>42304.829409722224</v>
      </c>
      <c r="T2629" s="16">
        <f t="shared" si="167"/>
        <v>42334.871076388896</v>
      </c>
      <c r="U2629">
        <f>YEAR(Campaigns[[#This Row],[Date Created Conversion]])</f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8312</v>
      </c>
      <c r="R2630" t="s">
        <v>8315</v>
      </c>
      <c r="S2630" s="16">
        <f t="shared" si="166"/>
        <v>41953.966053240743</v>
      </c>
      <c r="T2630" s="16">
        <f t="shared" si="167"/>
        <v>41973.966053240743</v>
      </c>
      <c r="U2630">
        <f>YEAR(Campaigns[[#This Row],[Date Created Conversion]])</f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8312</v>
      </c>
      <c r="R2631" t="s">
        <v>8315</v>
      </c>
      <c r="S2631" s="16">
        <f t="shared" si="166"/>
        <v>42108.538449074069</v>
      </c>
      <c r="T2631" s="16">
        <f t="shared" si="167"/>
        <v>42138.538449074069</v>
      </c>
      <c r="U2631">
        <f>YEAR(Campaigns[[#This Row],[Date Created Conversion]])</f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8312</v>
      </c>
      <c r="R2632" t="s">
        <v>8315</v>
      </c>
      <c r="S2632" s="16">
        <f t="shared" si="166"/>
        <v>42524.105462962965</v>
      </c>
      <c r="T2632" s="16">
        <f t="shared" si="167"/>
        <v>42551.416666666672</v>
      </c>
      <c r="U2632">
        <f>YEAR(Campaigns[[#This Row],[Date Created Conversion]])</f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8312</v>
      </c>
      <c r="R2633" t="s">
        <v>8315</v>
      </c>
      <c r="S2633" s="16">
        <f t="shared" si="166"/>
        <v>42218.169293981482</v>
      </c>
      <c r="T2633" s="16">
        <f t="shared" si="167"/>
        <v>42246.169293981482</v>
      </c>
      <c r="U2633">
        <f>YEAR(Campaigns[[#This Row],[Date Created Conversion]])</f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8312</v>
      </c>
      <c r="R2634" t="s">
        <v>8315</v>
      </c>
      <c r="S2634" s="16">
        <f t="shared" si="166"/>
        <v>42494.061793981484</v>
      </c>
      <c r="T2634" s="16">
        <f t="shared" si="167"/>
        <v>42519.061793981484</v>
      </c>
      <c r="U2634">
        <f>YEAR(Campaigns[[#This Row],[Date Created Conversion]])</f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8312</v>
      </c>
      <c r="R2635" t="s">
        <v>8315</v>
      </c>
      <c r="S2635" s="16">
        <f t="shared" si="166"/>
        <v>41667.823287037041</v>
      </c>
      <c r="T2635" s="16">
        <f t="shared" si="167"/>
        <v>41697.958333333336</v>
      </c>
      <c r="U2635">
        <f>YEAR(Campaigns[[#This Row],[Date Created Conversion]])</f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8312</v>
      </c>
      <c r="R2636" t="s">
        <v>8315</v>
      </c>
      <c r="S2636" s="16">
        <f t="shared" si="166"/>
        <v>42612.656493055561</v>
      </c>
      <c r="T2636" s="16">
        <f t="shared" si="167"/>
        <v>42642.656493055561</v>
      </c>
      <c r="U2636">
        <f>YEAR(Campaigns[[#This Row],[Date Created Conversion]])</f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8312</v>
      </c>
      <c r="R2637" t="s">
        <v>8315</v>
      </c>
      <c r="S2637" s="16">
        <f t="shared" si="166"/>
        <v>42037.950937500005</v>
      </c>
      <c r="T2637" s="16">
        <f t="shared" si="167"/>
        <v>42072.909270833334</v>
      </c>
      <c r="U2637">
        <f>YEAR(Campaigns[[#This Row],[Date Created Conversion]])</f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8312</v>
      </c>
      <c r="R2638" t="s">
        <v>8315</v>
      </c>
      <c r="S2638" s="16">
        <f t="shared" si="166"/>
        <v>42636.614745370374</v>
      </c>
      <c r="T2638" s="16">
        <f t="shared" si="167"/>
        <v>42659.041666666672</v>
      </c>
      <c r="U2638">
        <f>YEAR(Campaigns[[#This Row],[Date Created Conversion]])</f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8312</v>
      </c>
      <c r="R2639" t="s">
        <v>8315</v>
      </c>
      <c r="S2639" s="16">
        <f t="shared" si="166"/>
        <v>42639.549479166672</v>
      </c>
      <c r="T2639" s="16">
        <f t="shared" si="167"/>
        <v>42655.549479166672</v>
      </c>
      <c r="U2639">
        <f>YEAR(Campaigns[[#This Row],[Date Created Conversion]])</f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8312</v>
      </c>
      <c r="R2640" t="s">
        <v>8315</v>
      </c>
      <c r="S2640" s="16">
        <f t="shared" si="166"/>
        <v>41989.913136574076</v>
      </c>
      <c r="T2640" s="16">
        <f t="shared" si="167"/>
        <v>42019.913136574076</v>
      </c>
      <c r="U2640">
        <f>YEAR(Campaigns[[#This Row],[Date Created Conversion]])</f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8312</v>
      </c>
      <c r="R2641" t="s">
        <v>8315</v>
      </c>
      <c r="S2641" s="16">
        <f t="shared" si="166"/>
        <v>42024.86513888889</v>
      </c>
      <c r="T2641" s="16">
        <f t="shared" si="167"/>
        <v>42054.86513888889</v>
      </c>
      <c r="U2641">
        <f>YEAR(Campaigns[[#This Row],[Date Created Conversion]])</f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8312</v>
      </c>
      <c r="R2642" t="s">
        <v>8315</v>
      </c>
      <c r="S2642" s="16">
        <f t="shared" si="166"/>
        <v>42103.160578703704</v>
      </c>
      <c r="T2642" s="16">
        <f t="shared" si="167"/>
        <v>42163.160578703704</v>
      </c>
      <c r="U2642">
        <f>YEAR(Campaigns[[#This Row],[Date Created Conversion]])</f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8312</v>
      </c>
      <c r="R2643" t="s">
        <v>8315</v>
      </c>
      <c r="S2643" s="16">
        <f t="shared" si="166"/>
        <v>41880.827118055553</v>
      </c>
      <c r="T2643" s="16">
        <f t="shared" si="167"/>
        <v>41897.839583333334</v>
      </c>
      <c r="U2643">
        <f>YEAR(Campaigns[[#This Row],[Date Created Conversion]])</f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8312</v>
      </c>
      <c r="R2644" t="s">
        <v>8315</v>
      </c>
      <c r="S2644" s="16">
        <f t="shared" si="166"/>
        <v>42536.246620370366</v>
      </c>
      <c r="T2644" s="16">
        <f t="shared" si="167"/>
        <v>42566.289583333331</v>
      </c>
      <c r="U2644">
        <f>YEAR(Campaigns[[#This Row],[Date Created Conversion]])</f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8312</v>
      </c>
      <c r="R2645" t="s">
        <v>8315</v>
      </c>
      <c r="S2645" s="16">
        <f t="shared" si="166"/>
        <v>42689.582349537035</v>
      </c>
      <c r="T2645" s="16">
        <f t="shared" si="167"/>
        <v>42725.332638888889</v>
      </c>
      <c r="U2645">
        <f>YEAR(Campaigns[[#This Row],[Date Created Conversion]])</f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8312</v>
      </c>
      <c r="R2646" t="s">
        <v>8315</v>
      </c>
      <c r="S2646" s="16">
        <f t="shared" si="166"/>
        <v>42774.792071759264</v>
      </c>
      <c r="T2646" s="16">
        <f t="shared" si="167"/>
        <v>42804.792071759264</v>
      </c>
      <c r="U2646">
        <f>YEAR(Campaigns[[#This Row],[Date Created Conversion]])</f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8312</v>
      </c>
      <c r="R2647" t="s">
        <v>8315</v>
      </c>
      <c r="S2647" s="16">
        <f t="shared" si="166"/>
        <v>41921.842627314814</v>
      </c>
      <c r="T2647" s="16">
        <f t="shared" si="167"/>
        <v>41951.884293981479</v>
      </c>
      <c r="U2647">
        <f>YEAR(Campaigns[[#This Row],[Date Created Conversion]])</f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8312</v>
      </c>
      <c r="R2648" t="s">
        <v>8315</v>
      </c>
      <c r="S2648" s="16">
        <f t="shared" si="166"/>
        <v>42226.313298611116</v>
      </c>
      <c r="T2648" s="16">
        <f t="shared" si="167"/>
        <v>42256.313298611116</v>
      </c>
      <c r="U2648">
        <f>YEAR(Campaigns[[#This Row],[Date Created Conversion]])</f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8312</v>
      </c>
      <c r="R2649" t="s">
        <v>8315</v>
      </c>
      <c r="S2649" s="16">
        <f t="shared" si="166"/>
        <v>42200.261793981481</v>
      </c>
      <c r="T2649" s="16">
        <f t="shared" si="167"/>
        <v>42230.261793981481</v>
      </c>
      <c r="U2649">
        <f>YEAR(Campaigns[[#This Row],[Date Created Conversion]])</f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8312</v>
      </c>
      <c r="R2650" t="s">
        <v>8315</v>
      </c>
      <c r="S2650" s="16">
        <f t="shared" si="166"/>
        <v>42408.714814814812</v>
      </c>
      <c r="T2650" s="16">
        <f t="shared" si="167"/>
        <v>42438.714814814812</v>
      </c>
      <c r="U2650">
        <f>YEAR(Campaigns[[#This Row],[Date Created Conversion]])</f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8312</v>
      </c>
      <c r="R2651" t="s">
        <v>8315</v>
      </c>
      <c r="S2651" s="16">
        <f t="shared" si="166"/>
        <v>42341.99700231482</v>
      </c>
      <c r="T2651" s="16">
        <f t="shared" si="167"/>
        <v>42401.99700231482</v>
      </c>
      <c r="U2651">
        <f>YEAR(Campaigns[[#This Row],[Date Created Conversion]])</f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8312</v>
      </c>
      <c r="R2652" t="s">
        <v>8315</v>
      </c>
      <c r="S2652" s="16">
        <f t="shared" si="166"/>
        <v>42695.624340277776</v>
      </c>
      <c r="T2652" s="16">
        <f t="shared" si="167"/>
        <v>42725.624340277776</v>
      </c>
      <c r="U2652">
        <f>YEAR(Campaigns[[#This Row],[Date Created Conversion]])</f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8312</v>
      </c>
      <c r="R2653" t="s">
        <v>8315</v>
      </c>
      <c r="S2653" s="16">
        <f t="shared" si="166"/>
        <v>42327.805659722217</v>
      </c>
      <c r="T2653" s="16">
        <f t="shared" si="167"/>
        <v>42355.805659722217</v>
      </c>
      <c r="U2653">
        <f>YEAR(Campaigns[[#This Row],[Date Created Conversion]])</f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8312</v>
      </c>
      <c r="R2654" t="s">
        <v>8315</v>
      </c>
      <c r="S2654" s="16">
        <f t="shared" si="166"/>
        <v>41953.158854166672</v>
      </c>
      <c r="T2654" s="16">
        <f t="shared" si="167"/>
        <v>41983.158854166672</v>
      </c>
      <c r="U2654">
        <f>YEAR(Campaigns[[#This Row],[Date Created Conversion]])</f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8312</v>
      </c>
      <c r="R2655" t="s">
        <v>8315</v>
      </c>
      <c r="S2655" s="16">
        <f t="shared" si="166"/>
        <v>41771.651932870373</v>
      </c>
      <c r="T2655" s="16">
        <f t="shared" si="167"/>
        <v>41803.166666666664</v>
      </c>
      <c r="U2655">
        <f>YEAR(Campaigns[[#This Row],[Date Created Conversion]])</f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8312</v>
      </c>
      <c r="R2656" t="s">
        <v>8315</v>
      </c>
      <c r="S2656" s="16">
        <f t="shared" si="166"/>
        <v>42055.600995370376</v>
      </c>
      <c r="T2656" s="16">
        <f t="shared" si="167"/>
        <v>42115.559328703705</v>
      </c>
      <c r="U2656">
        <f>YEAR(Campaigns[[#This Row],[Date Created Conversion]])</f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8312</v>
      </c>
      <c r="R2657" t="s">
        <v>8315</v>
      </c>
      <c r="S2657" s="16">
        <f t="shared" si="166"/>
        <v>42381.866284722222</v>
      </c>
      <c r="T2657" s="16">
        <f t="shared" si="167"/>
        <v>42409.833333333328</v>
      </c>
      <c r="U2657">
        <f>YEAR(Campaigns[[#This Row],[Date Created Conversion]])</f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8312</v>
      </c>
      <c r="R2658" t="s">
        <v>8315</v>
      </c>
      <c r="S2658" s="16">
        <f t="shared" si="166"/>
        <v>42767.688518518517</v>
      </c>
      <c r="T2658" s="16">
        <f t="shared" si="167"/>
        <v>42806.791666666672</v>
      </c>
      <c r="U2658">
        <f>YEAR(Campaigns[[#This Row],[Date Created Conversion]])</f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8312</v>
      </c>
      <c r="R2659" t="s">
        <v>8315</v>
      </c>
      <c r="S2659" s="16">
        <f t="shared" si="166"/>
        <v>42551.928854166668</v>
      </c>
      <c r="T2659" s="16">
        <f t="shared" si="167"/>
        <v>42585.0625</v>
      </c>
      <c r="U2659">
        <f>YEAR(Campaigns[[#This Row],[Date Created Conversion]])</f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8312</v>
      </c>
      <c r="R2660" t="s">
        <v>8315</v>
      </c>
      <c r="S2660" s="16">
        <f t="shared" si="166"/>
        <v>42551.884189814817</v>
      </c>
      <c r="T2660" s="16">
        <f t="shared" si="167"/>
        <v>42581.884189814817</v>
      </c>
      <c r="U2660">
        <f>YEAR(Campaigns[[#This Row],[Date Created Conversion]])</f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8312</v>
      </c>
      <c r="R2661" t="s">
        <v>8315</v>
      </c>
      <c r="S2661" s="16">
        <f t="shared" si="166"/>
        <v>42082.069560185191</v>
      </c>
      <c r="T2661" s="16">
        <f t="shared" si="167"/>
        <v>42112.069560185191</v>
      </c>
      <c r="U2661">
        <f>YEAR(Campaigns[[#This Row],[Date Created Conversion]])</f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8312</v>
      </c>
      <c r="R2662" t="s">
        <v>8315</v>
      </c>
      <c r="S2662" s="16">
        <f t="shared" si="166"/>
        <v>42272.713171296295</v>
      </c>
      <c r="T2662" s="16">
        <f t="shared" si="167"/>
        <v>42332.754837962959</v>
      </c>
      <c r="U2662">
        <f>YEAR(Campaigns[[#This Row],[Date Created Conversion]])</f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8312</v>
      </c>
      <c r="R2663" t="s">
        <v>8316</v>
      </c>
      <c r="S2663" s="16">
        <f t="shared" si="166"/>
        <v>41542.958449074074</v>
      </c>
      <c r="T2663" s="16">
        <f t="shared" si="167"/>
        <v>41572.958449074074</v>
      </c>
      <c r="U2663">
        <f>YEAR(Campaigns[[#This Row],[Date Created Conversion]])</f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8312</v>
      </c>
      <c r="R2664" t="s">
        <v>8316</v>
      </c>
      <c r="S2664" s="16">
        <f t="shared" si="166"/>
        <v>42207.746678240743</v>
      </c>
      <c r="T2664" s="16">
        <f t="shared" si="167"/>
        <v>42237.746678240743</v>
      </c>
      <c r="U2664">
        <f>YEAR(Campaigns[[#This Row],[Date Created Conversion]])</f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8312</v>
      </c>
      <c r="R2665" t="s">
        <v>8316</v>
      </c>
      <c r="S2665" s="16">
        <f t="shared" si="166"/>
        <v>42222.622766203705</v>
      </c>
      <c r="T2665" s="16">
        <f t="shared" si="167"/>
        <v>42251.625</v>
      </c>
      <c r="U2665">
        <f>YEAR(Campaigns[[#This Row],[Date Created Conversion]])</f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8312</v>
      </c>
      <c r="R2666" t="s">
        <v>8316</v>
      </c>
      <c r="S2666" s="16">
        <f t="shared" si="166"/>
        <v>42313.02542824074</v>
      </c>
      <c r="T2666" s="16">
        <f t="shared" si="167"/>
        <v>42347.290972222225</v>
      </c>
      <c r="U2666">
        <f>YEAR(Campaigns[[#This Row],[Date Created Conversion]])</f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8312</v>
      </c>
      <c r="R2667" t="s">
        <v>8316</v>
      </c>
      <c r="S2667" s="16">
        <f t="shared" si="166"/>
        <v>42083.895532407405</v>
      </c>
      <c r="T2667" s="16">
        <f t="shared" si="167"/>
        <v>42128.895532407405</v>
      </c>
      <c r="U2667">
        <f>YEAR(Campaigns[[#This Row],[Date Created Conversion]])</f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8312</v>
      </c>
      <c r="R2668" t="s">
        <v>8316</v>
      </c>
      <c r="S2668" s="16">
        <f t="shared" si="166"/>
        <v>42235.764340277776</v>
      </c>
      <c r="T2668" s="16">
        <f t="shared" si="167"/>
        <v>42272.875</v>
      </c>
      <c r="U2668">
        <f>YEAR(Campaigns[[#This Row],[Date Created Conversion]])</f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8312</v>
      </c>
      <c r="R2669" t="s">
        <v>8316</v>
      </c>
      <c r="S2669" s="16">
        <f t="shared" si="166"/>
        <v>42380.926111111112</v>
      </c>
      <c r="T2669" s="16">
        <f t="shared" si="167"/>
        <v>42410.926111111112</v>
      </c>
      <c r="U2669">
        <f>YEAR(Campaigns[[#This Row],[Date Created Conversion]])</f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8312</v>
      </c>
      <c r="R2670" t="s">
        <v>8316</v>
      </c>
      <c r="S2670" s="16">
        <f t="shared" si="166"/>
        <v>42275.588715277772</v>
      </c>
      <c r="T2670" s="16">
        <f t="shared" si="167"/>
        <v>42317.60555555555</v>
      </c>
      <c r="U2670">
        <f>YEAR(Campaigns[[#This Row],[Date Created Conversion]])</f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8312</v>
      </c>
      <c r="R2671" t="s">
        <v>8316</v>
      </c>
      <c r="S2671" s="16">
        <f t="shared" si="166"/>
        <v>42319.035833333335</v>
      </c>
      <c r="T2671" s="16">
        <f t="shared" si="167"/>
        <v>42379.035833333335</v>
      </c>
      <c r="U2671">
        <f>YEAR(Campaigns[[#This Row],[Date Created Conversion]])</f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8312</v>
      </c>
      <c r="R2672" t="s">
        <v>8316</v>
      </c>
      <c r="S2672" s="16">
        <f t="shared" si="166"/>
        <v>41821.020601851851</v>
      </c>
      <c r="T2672" s="16">
        <f t="shared" si="167"/>
        <v>41849.020601851851</v>
      </c>
      <c r="U2672">
        <f>YEAR(Campaigns[[#This Row],[Date Created Conversion]])</f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8312</v>
      </c>
      <c r="R2673" t="s">
        <v>8316</v>
      </c>
      <c r="S2673" s="16">
        <f t="shared" si="166"/>
        <v>41962.749027777783</v>
      </c>
      <c r="T2673" s="16">
        <f t="shared" si="167"/>
        <v>41992.818055555559</v>
      </c>
      <c r="U2673">
        <f>YEAR(Campaigns[[#This Row],[Date Created Conversion]])</f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8312</v>
      </c>
      <c r="R2674" t="s">
        <v>8316</v>
      </c>
      <c r="S2674" s="16">
        <f t="shared" si="166"/>
        <v>42344.884143518517</v>
      </c>
      <c r="T2674" s="16">
        <f t="shared" si="167"/>
        <v>42366.25</v>
      </c>
      <c r="U2674">
        <f>YEAR(Campaigns[[#This Row],[Date Created Conversion]])</f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8312</v>
      </c>
      <c r="R2675" t="s">
        <v>8316</v>
      </c>
      <c r="S2675" s="16">
        <f t="shared" si="166"/>
        <v>41912.541655092595</v>
      </c>
      <c r="T2675" s="16">
        <f t="shared" si="167"/>
        <v>41941.947916666664</v>
      </c>
      <c r="U2675">
        <f>YEAR(Campaigns[[#This Row],[Date Created Conversion]])</f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8312</v>
      </c>
      <c r="R2676" t="s">
        <v>8316</v>
      </c>
      <c r="S2676" s="16">
        <f t="shared" si="166"/>
        <v>42529.632754629631</v>
      </c>
      <c r="T2676" s="16">
        <f t="shared" si="167"/>
        <v>42556.207638888889</v>
      </c>
      <c r="U2676">
        <f>YEAR(Campaigns[[#This Row],[Date Created Conversion]])</f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8312</v>
      </c>
      <c r="R2677" t="s">
        <v>8316</v>
      </c>
      <c r="S2677" s="16">
        <f t="shared" si="166"/>
        <v>41923.857511574075</v>
      </c>
      <c r="T2677" s="16">
        <f t="shared" si="167"/>
        <v>41953.899178240739</v>
      </c>
      <c r="U2677">
        <f>YEAR(Campaigns[[#This Row],[Date Created Conversion]])</f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8312</v>
      </c>
      <c r="R2678" t="s">
        <v>8316</v>
      </c>
      <c r="S2678" s="16">
        <f t="shared" si="166"/>
        <v>42482.624699074076</v>
      </c>
      <c r="T2678" s="16">
        <f t="shared" si="167"/>
        <v>42512.624699074076</v>
      </c>
      <c r="U2678">
        <f>YEAR(Campaigns[[#This Row],[Date Created Conversion]])</f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8312</v>
      </c>
      <c r="R2679" t="s">
        <v>8316</v>
      </c>
      <c r="S2679" s="16">
        <f t="shared" si="166"/>
        <v>41793.029432870368</v>
      </c>
      <c r="T2679" s="16">
        <f t="shared" si="167"/>
        <v>41823.029432870368</v>
      </c>
      <c r="U2679">
        <f>YEAR(Campaigns[[#This Row],[Date Created Conversion]])</f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8312</v>
      </c>
      <c r="R2680" t="s">
        <v>8316</v>
      </c>
      <c r="S2680" s="16">
        <f t="shared" si="166"/>
        <v>42241.798206018517</v>
      </c>
      <c r="T2680" s="16">
        <f t="shared" si="167"/>
        <v>42271.798206018517</v>
      </c>
      <c r="U2680">
        <f>YEAR(Campaigns[[#This Row],[Date Created Conversion]])</f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8312</v>
      </c>
      <c r="R2681" t="s">
        <v>8316</v>
      </c>
      <c r="S2681" s="16">
        <f t="shared" si="166"/>
        <v>42033.001087962963</v>
      </c>
      <c r="T2681" s="16">
        <f t="shared" si="167"/>
        <v>42063.001087962963</v>
      </c>
      <c r="U2681">
        <f>YEAR(Campaigns[[#This Row],[Date Created Conversion]])</f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8312</v>
      </c>
      <c r="R2682" t="s">
        <v>8316</v>
      </c>
      <c r="S2682" s="16">
        <f t="shared" si="166"/>
        <v>42436.211701388893</v>
      </c>
      <c r="T2682" s="16">
        <f t="shared" si="167"/>
        <v>42466.170034722221</v>
      </c>
      <c r="U2682">
        <f>YEAR(Campaigns[[#This Row],[Date Created Conversion]])</f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8347</v>
      </c>
      <c r="R2683" t="s">
        <v>8350</v>
      </c>
      <c r="S2683" s="16">
        <f t="shared" si="166"/>
        <v>41805.895254629628</v>
      </c>
      <c r="T2683" s="16">
        <f t="shared" si="167"/>
        <v>41830.895254629628</v>
      </c>
      <c r="U2683">
        <f>YEAR(Campaigns[[#This Row],[Date Created Conversion]])</f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8347</v>
      </c>
      <c r="R2684" t="s">
        <v>8350</v>
      </c>
      <c r="S2684" s="16">
        <f t="shared" si="166"/>
        <v>41932.871990740743</v>
      </c>
      <c r="T2684" s="16">
        <f t="shared" si="167"/>
        <v>41965.249305555553</v>
      </c>
      <c r="U2684">
        <f>YEAR(Campaigns[[#This Row],[Date Created Conversion]])</f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8347</v>
      </c>
      <c r="R2685" t="s">
        <v>8350</v>
      </c>
      <c r="S2685" s="16">
        <f t="shared" si="166"/>
        <v>42034.75509259259</v>
      </c>
      <c r="T2685" s="16">
        <f t="shared" si="167"/>
        <v>42064.75509259259</v>
      </c>
      <c r="U2685">
        <f>YEAR(Campaigns[[#This Row],[Date Created Conversion]])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8347</v>
      </c>
      <c r="R2686" t="s">
        <v>8350</v>
      </c>
      <c r="S2686" s="16">
        <f t="shared" si="166"/>
        <v>41820.914641203701</v>
      </c>
      <c r="T2686" s="16">
        <f t="shared" si="167"/>
        <v>41860.914641203701</v>
      </c>
      <c r="U2686">
        <f>YEAR(Campaigns[[#This Row],[Date Created Conversion]])</f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8347</v>
      </c>
      <c r="R2687" t="s">
        <v>8350</v>
      </c>
      <c r="S2687" s="16">
        <f t="shared" si="166"/>
        <v>42061.69594907407</v>
      </c>
      <c r="T2687" s="16">
        <f t="shared" si="167"/>
        <v>42121.654282407413</v>
      </c>
      <c r="U2687">
        <f>YEAR(Campaigns[[#This Row],[Date Created Conversion]])</f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8347</v>
      </c>
      <c r="R2688" t="s">
        <v>8350</v>
      </c>
      <c r="S2688" s="16">
        <f t="shared" si="166"/>
        <v>41892.974803240737</v>
      </c>
      <c r="T2688" s="16">
        <f t="shared" si="167"/>
        <v>41912.974803240737</v>
      </c>
      <c r="U2688">
        <f>YEAR(Campaigns[[#This Row],[Date Created Conversion]])</f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8347</v>
      </c>
      <c r="R2689" t="s">
        <v>8350</v>
      </c>
      <c r="S2689" s="16">
        <f t="shared" si="166"/>
        <v>42154.64025462963</v>
      </c>
      <c r="T2689" s="16">
        <f t="shared" si="167"/>
        <v>42184.64025462963</v>
      </c>
      <c r="U2689">
        <f>YEAR(Campaigns[[#This Row],[Date Created Conversion]])</f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 2),0)</f>
        <v>5.29</v>
      </c>
      <c r="Q2690" s="10" t="s">
        <v>8347</v>
      </c>
      <c r="R2690" t="s">
        <v>8350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  <c r="U2690">
        <f>YEAR(Campaigns[[#This Row],[Date Created Conversion]])</f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8347</v>
      </c>
      <c r="R2691" t="s">
        <v>8350</v>
      </c>
      <c r="S2691" s="16">
        <f t="shared" si="170"/>
        <v>42551.961689814809</v>
      </c>
      <c r="T2691" s="16">
        <f t="shared" si="171"/>
        <v>42581.961689814809</v>
      </c>
      <c r="U2691">
        <f>YEAR(Campaigns[[#This Row],[Date Created Conversion]])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8347</v>
      </c>
      <c r="R2692" t="s">
        <v>8350</v>
      </c>
      <c r="S2692" s="16">
        <f t="shared" si="170"/>
        <v>42113.105046296296</v>
      </c>
      <c r="T2692" s="16">
        <f t="shared" si="171"/>
        <v>42158.105046296296</v>
      </c>
      <c r="U2692">
        <f>YEAR(Campaigns[[#This Row],[Date Created Conversion]])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8347</v>
      </c>
      <c r="R2693" t="s">
        <v>8350</v>
      </c>
      <c r="S2693" s="16">
        <f t="shared" si="170"/>
        <v>42089.724039351851</v>
      </c>
      <c r="T2693" s="16">
        <f t="shared" si="171"/>
        <v>42134.724039351851</v>
      </c>
      <c r="U2693">
        <f>YEAR(Campaigns[[#This Row],[Date Created Conversion]])</f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8347</v>
      </c>
      <c r="R2694" t="s">
        <v>8350</v>
      </c>
      <c r="S2694" s="16">
        <f t="shared" si="170"/>
        <v>42058.334027777775</v>
      </c>
      <c r="T2694" s="16">
        <f t="shared" si="171"/>
        <v>42088.292361111111</v>
      </c>
      <c r="U2694">
        <f>YEAR(Campaigns[[#This Row],[Date Created Conversion]])</f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8347</v>
      </c>
      <c r="R2695" t="s">
        <v>8350</v>
      </c>
      <c r="S2695" s="16">
        <f t="shared" si="170"/>
        <v>41834.138495370367</v>
      </c>
      <c r="T2695" s="16">
        <f t="shared" si="171"/>
        <v>41864.138495370367</v>
      </c>
      <c r="U2695">
        <f>YEAR(Campaigns[[#This Row],[Date Created Conversion]])</f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8347</v>
      </c>
      <c r="R2696" t="s">
        <v>8350</v>
      </c>
      <c r="S2696" s="16">
        <f t="shared" si="170"/>
        <v>41878.140497685185</v>
      </c>
      <c r="T2696" s="16">
        <f t="shared" si="171"/>
        <v>41908.140497685185</v>
      </c>
      <c r="U2696">
        <f>YEAR(Campaigns[[#This Row],[Date Created Conversion]])</f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8347</v>
      </c>
      <c r="R2697" t="s">
        <v>8350</v>
      </c>
      <c r="S2697" s="16">
        <f t="shared" si="170"/>
        <v>42048.181921296295</v>
      </c>
      <c r="T2697" s="16">
        <f t="shared" si="171"/>
        <v>42108.14025462963</v>
      </c>
      <c r="U2697">
        <f>YEAR(Campaigns[[#This Row],[Date Created Conversion]])</f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8347</v>
      </c>
      <c r="R2698" t="s">
        <v>8350</v>
      </c>
      <c r="S2698" s="16">
        <f t="shared" si="170"/>
        <v>41964.844444444447</v>
      </c>
      <c r="T2698" s="16">
        <f t="shared" si="171"/>
        <v>41998.844444444447</v>
      </c>
      <c r="U2698">
        <f>YEAR(Campaigns[[#This Row],[Date Created Conversion]])</f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8347</v>
      </c>
      <c r="R2699" t="s">
        <v>8350</v>
      </c>
      <c r="S2699" s="16">
        <f t="shared" si="170"/>
        <v>42187.940081018518</v>
      </c>
      <c r="T2699" s="16">
        <f t="shared" si="171"/>
        <v>42218.916666666672</v>
      </c>
      <c r="U2699">
        <f>YEAR(Campaigns[[#This Row],[Date Created Conversion]])</f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8347</v>
      </c>
      <c r="R2700" t="s">
        <v>8350</v>
      </c>
      <c r="S2700" s="16">
        <f t="shared" si="170"/>
        <v>41787.898240740738</v>
      </c>
      <c r="T2700" s="16">
        <f t="shared" si="171"/>
        <v>41817.898240740738</v>
      </c>
      <c r="U2700">
        <f>YEAR(Campaigns[[#This Row],[Date Created Conversion]])</f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8347</v>
      </c>
      <c r="R2701" t="s">
        <v>8350</v>
      </c>
      <c r="S2701" s="16">
        <f t="shared" si="170"/>
        <v>41829.896562499998</v>
      </c>
      <c r="T2701" s="16">
        <f t="shared" si="171"/>
        <v>41859.896562499998</v>
      </c>
      <c r="U2701">
        <f>YEAR(Campaigns[[#This Row],[Date Created Conversion]])</f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8347</v>
      </c>
      <c r="R2702" t="s">
        <v>8350</v>
      </c>
      <c r="S2702" s="16">
        <f t="shared" si="170"/>
        <v>41870.87467592593</v>
      </c>
      <c r="T2702" s="16">
        <f t="shared" si="171"/>
        <v>41900.87467592593</v>
      </c>
      <c r="U2702">
        <f>YEAR(Campaigns[[#This Row],[Date Created Conversion]])</f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8308</v>
      </c>
      <c r="R2703" t="s">
        <v>8309</v>
      </c>
      <c r="S2703" s="15">
        <f t="shared" si="170"/>
        <v>42801.774699074071</v>
      </c>
      <c r="T2703" s="15">
        <f t="shared" si="171"/>
        <v>42832.733032407406</v>
      </c>
      <c r="U2703">
        <f>YEAR(Campaigns[[#This Row],[Date Created Conversion]])</f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8308</v>
      </c>
      <c r="R2704" t="s">
        <v>8309</v>
      </c>
      <c r="S2704" s="16">
        <f t="shared" si="170"/>
        <v>42800.801817129628</v>
      </c>
      <c r="T2704" s="16">
        <f t="shared" si="171"/>
        <v>42830.760150462964</v>
      </c>
      <c r="U2704">
        <f>YEAR(Campaigns[[#This Row],[Date Created Conversion]])</f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8308</v>
      </c>
      <c r="R2705" t="s">
        <v>8309</v>
      </c>
      <c r="S2705" s="16">
        <f t="shared" si="170"/>
        <v>42756.690162037034</v>
      </c>
      <c r="T2705" s="16">
        <f t="shared" si="171"/>
        <v>42816.648495370369</v>
      </c>
      <c r="U2705">
        <f>YEAR(Campaigns[[#This Row],[Date Created Conversion]])</f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8308</v>
      </c>
      <c r="R2706" t="s">
        <v>8309</v>
      </c>
      <c r="S2706" s="16">
        <f t="shared" si="170"/>
        <v>42787.862430555557</v>
      </c>
      <c r="T2706" s="16">
        <f t="shared" si="171"/>
        <v>42830.820763888885</v>
      </c>
      <c r="U2706">
        <f>YEAR(Campaigns[[#This Row],[Date Created Conversion]])</f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8308</v>
      </c>
      <c r="R2707" t="s">
        <v>8309</v>
      </c>
      <c r="S2707" s="16">
        <f t="shared" si="170"/>
        <v>42773.916180555556</v>
      </c>
      <c r="T2707" s="16">
        <f t="shared" si="171"/>
        <v>42818.874513888892</v>
      </c>
      <c r="U2707">
        <f>YEAR(Campaigns[[#This Row],[Date Created Conversion]])</f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8308</v>
      </c>
      <c r="R2708" t="s">
        <v>8309</v>
      </c>
      <c r="S2708" s="16">
        <f t="shared" si="170"/>
        <v>41899.294942129629</v>
      </c>
      <c r="T2708" s="16">
        <f t="shared" si="171"/>
        <v>41928.290972222225</v>
      </c>
      <c r="U2708">
        <f>YEAR(Campaigns[[#This Row],[Date Created Conversion]])</f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8308</v>
      </c>
      <c r="R2709" t="s">
        <v>8309</v>
      </c>
      <c r="S2709" s="16">
        <f t="shared" si="170"/>
        <v>41391.782905092594</v>
      </c>
      <c r="T2709" s="16">
        <f t="shared" si="171"/>
        <v>41421.290972222225</v>
      </c>
      <c r="U2709">
        <f>YEAR(Campaigns[[#This Row],[Date Created Conversion]])</f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8308</v>
      </c>
      <c r="R2710" t="s">
        <v>8309</v>
      </c>
      <c r="S2710" s="16">
        <f t="shared" si="170"/>
        <v>42512.698217592595</v>
      </c>
      <c r="T2710" s="16">
        <f t="shared" si="171"/>
        <v>42572.698217592595</v>
      </c>
      <c r="U2710">
        <f>YEAR(Campaigns[[#This Row],[Date Created Conversion]])</f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8308</v>
      </c>
      <c r="R2711" t="s">
        <v>8309</v>
      </c>
      <c r="S2711" s="16">
        <f t="shared" si="170"/>
        <v>42612.149780092594</v>
      </c>
      <c r="T2711" s="16">
        <f t="shared" si="171"/>
        <v>42647.165972222225</v>
      </c>
      <c r="U2711">
        <f>YEAR(Campaigns[[#This Row],[Date Created Conversion]])</f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8308</v>
      </c>
      <c r="R2712" t="s">
        <v>8309</v>
      </c>
      <c r="S2712" s="16">
        <f t="shared" si="170"/>
        <v>41828.229490740741</v>
      </c>
      <c r="T2712" s="16">
        <f t="shared" si="171"/>
        <v>41860.083333333336</v>
      </c>
      <c r="U2712">
        <f>YEAR(Campaigns[[#This Row],[Date Created Conversion]])</f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8308</v>
      </c>
      <c r="R2713" t="s">
        <v>8309</v>
      </c>
      <c r="S2713" s="16">
        <f t="shared" si="170"/>
        <v>41780.745254629634</v>
      </c>
      <c r="T2713" s="16">
        <f t="shared" si="171"/>
        <v>41810.917361111111</v>
      </c>
      <c r="U2713">
        <f>YEAR(Campaigns[[#This Row],[Date Created Conversion]])</f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8308</v>
      </c>
      <c r="R2714" t="s">
        <v>8309</v>
      </c>
      <c r="S2714" s="16">
        <f t="shared" si="170"/>
        <v>41432.062037037038</v>
      </c>
      <c r="T2714" s="16">
        <f t="shared" si="171"/>
        <v>41468.75</v>
      </c>
      <c r="U2714">
        <f>YEAR(Campaigns[[#This Row],[Date Created Conversion]])</f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8308</v>
      </c>
      <c r="R2715" t="s">
        <v>8309</v>
      </c>
      <c r="S2715" s="16">
        <f t="shared" si="170"/>
        <v>42322.653749999998</v>
      </c>
      <c r="T2715" s="16">
        <f t="shared" si="171"/>
        <v>42362.653749999998</v>
      </c>
      <c r="U2715">
        <f>YEAR(Campaigns[[#This Row],[Date Created Conversion]])</f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8308</v>
      </c>
      <c r="R2716" t="s">
        <v>8309</v>
      </c>
      <c r="S2716" s="16">
        <f t="shared" si="170"/>
        <v>42629.655046296291</v>
      </c>
      <c r="T2716" s="16">
        <f t="shared" si="171"/>
        <v>42657.958333333328</v>
      </c>
      <c r="U2716">
        <f>YEAR(Campaigns[[#This Row],[Date Created Conversion]])</f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8308</v>
      </c>
      <c r="R2717" t="s">
        <v>8309</v>
      </c>
      <c r="S2717" s="16">
        <f t="shared" si="170"/>
        <v>42387.398472222223</v>
      </c>
      <c r="T2717" s="16">
        <f t="shared" si="171"/>
        <v>42421.398472222223</v>
      </c>
      <c r="U2717">
        <f>YEAR(Campaigns[[#This Row],[Date Created Conversion]])</f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8308</v>
      </c>
      <c r="R2718" t="s">
        <v>8309</v>
      </c>
      <c r="S2718" s="16">
        <f t="shared" si="170"/>
        <v>42255.333252314813</v>
      </c>
      <c r="T2718" s="16">
        <f t="shared" si="171"/>
        <v>42285.333252314813</v>
      </c>
      <c r="U2718">
        <f>YEAR(Campaigns[[#This Row],[Date Created Conversion]])</f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8308</v>
      </c>
      <c r="R2719" t="s">
        <v>8309</v>
      </c>
      <c r="S2719" s="16">
        <f t="shared" si="170"/>
        <v>41934.914918981485</v>
      </c>
      <c r="T2719" s="16">
        <f t="shared" si="171"/>
        <v>41979.956585648149</v>
      </c>
      <c r="U2719">
        <f>YEAR(Campaigns[[#This Row],[Date Created Conversion]])</f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8308</v>
      </c>
      <c r="R2720" t="s">
        <v>8309</v>
      </c>
      <c r="S2720" s="16">
        <f t="shared" si="170"/>
        <v>42465.596585648149</v>
      </c>
      <c r="T2720" s="16">
        <f t="shared" si="171"/>
        <v>42493.958333333328</v>
      </c>
      <c r="U2720">
        <f>YEAR(Campaigns[[#This Row],[Date Created Conversion]])</f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8308</v>
      </c>
      <c r="R2721" t="s">
        <v>8309</v>
      </c>
      <c r="S2721" s="16">
        <f t="shared" si="170"/>
        <v>42418.031180555554</v>
      </c>
      <c r="T2721" s="16">
        <f t="shared" si="171"/>
        <v>42477.989513888882</v>
      </c>
      <c r="U2721">
        <f>YEAR(Campaigns[[#This Row],[Date Created Conversion]])</f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8308</v>
      </c>
      <c r="R2722" t="s">
        <v>8309</v>
      </c>
      <c r="S2722" s="16">
        <f t="shared" si="170"/>
        <v>42655.465891203698</v>
      </c>
      <c r="T2722" s="16">
        <f t="shared" si="171"/>
        <v>42685.507557870369</v>
      </c>
      <c r="U2722">
        <f>YEAR(Campaigns[[#This Row],[Date Created Conversion]])</f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8312</v>
      </c>
      <c r="R2723" t="s">
        <v>8317</v>
      </c>
      <c r="S2723" s="16">
        <f t="shared" si="170"/>
        <v>41493.543958333335</v>
      </c>
      <c r="T2723" s="16">
        <f t="shared" si="171"/>
        <v>41523.791666666664</v>
      </c>
      <c r="U2723">
        <f>YEAR(Campaigns[[#This Row],[Date Created Conversion]])</f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8312</v>
      </c>
      <c r="R2724" t="s">
        <v>8317</v>
      </c>
      <c r="S2724" s="16">
        <f t="shared" si="170"/>
        <v>42704.857094907406</v>
      </c>
      <c r="T2724" s="16">
        <f t="shared" si="171"/>
        <v>42764.857094907406</v>
      </c>
      <c r="U2724">
        <f>YEAR(Campaigns[[#This Row],[Date Created Conversion]])</f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8312</v>
      </c>
      <c r="R2725" t="s">
        <v>8317</v>
      </c>
      <c r="S2725" s="16">
        <f t="shared" si="170"/>
        <v>41944.83898148148</v>
      </c>
      <c r="T2725" s="16">
        <f t="shared" si="171"/>
        <v>42004.880648148144</v>
      </c>
      <c r="U2725">
        <f>YEAR(Campaigns[[#This Row],[Date Created Conversion]])</f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8312</v>
      </c>
      <c r="R2726" t="s">
        <v>8317</v>
      </c>
      <c r="S2726" s="16">
        <f t="shared" si="170"/>
        <v>42199.32707175926</v>
      </c>
      <c r="T2726" s="16">
        <f t="shared" si="171"/>
        <v>42231.32707175926</v>
      </c>
      <c r="U2726">
        <f>YEAR(Campaigns[[#This Row],[Date Created Conversion]])</f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8312</v>
      </c>
      <c r="R2727" t="s">
        <v>8317</v>
      </c>
      <c r="S2727" s="16">
        <f t="shared" si="170"/>
        <v>42745.744618055556</v>
      </c>
      <c r="T2727" s="16">
        <f t="shared" si="171"/>
        <v>42795.744618055556</v>
      </c>
      <c r="U2727">
        <f>YEAR(Campaigns[[#This Row],[Date Created Conversion]])</f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8312</v>
      </c>
      <c r="R2728" t="s">
        <v>8317</v>
      </c>
      <c r="S2728" s="16">
        <f t="shared" si="170"/>
        <v>42452.579988425925</v>
      </c>
      <c r="T2728" s="16">
        <f t="shared" si="171"/>
        <v>42482.579988425925</v>
      </c>
      <c r="U2728">
        <f>YEAR(Campaigns[[#This Row],[Date Created Conversion]])</f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8312</v>
      </c>
      <c r="R2729" t="s">
        <v>8317</v>
      </c>
      <c r="S2729" s="16">
        <f t="shared" si="170"/>
        <v>42198.676655092597</v>
      </c>
      <c r="T2729" s="16">
        <f t="shared" si="171"/>
        <v>42223.676655092597</v>
      </c>
      <c r="U2729">
        <f>YEAR(Campaigns[[#This Row],[Date Created Conversion]])</f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8312</v>
      </c>
      <c r="R2730" t="s">
        <v>8317</v>
      </c>
      <c r="S2730" s="16">
        <f t="shared" si="170"/>
        <v>42333.59993055556</v>
      </c>
      <c r="T2730" s="16">
        <f t="shared" si="171"/>
        <v>42368.59993055556</v>
      </c>
      <c r="U2730">
        <f>YEAR(Campaigns[[#This Row],[Date Created Conversion]])</f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8312</v>
      </c>
      <c r="R2731" t="s">
        <v>8317</v>
      </c>
      <c r="S2731" s="16">
        <f t="shared" si="170"/>
        <v>42095.240706018521</v>
      </c>
      <c r="T2731" s="16">
        <f t="shared" si="171"/>
        <v>42125.240706018521</v>
      </c>
      <c r="U2731">
        <f>YEAR(Campaigns[[#This Row],[Date Created Conversion]])</f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8312</v>
      </c>
      <c r="R2732" t="s">
        <v>8317</v>
      </c>
      <c r="S2732" s="16">
        <f t="shared" si="170"/>
        <v>41351.541377314818</v>
      </c>
      <c r="T2732" s="16">
        <f t="shared" si="171"/>
        <v>41386.541377314818</v>
      </c>
      <c r="U2732">
        <f>YEAR(Campaigns[[#This Row],[Date Created Conversion]])</f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8312</v>
      </c>
      <c r="R2733" t="s">
        <v>8317</v>
      </c>
      <c r="S2733" s="16">
        <f t="shared" si="170"/>
        <v>41872.525717592594</v>
      </c>
      <c r="T2733" s="16">
        <f t="shared" si="171"/>
        <v>41930.166666666664</v>
      </c>
      <c r="U2733">
        <f>YEAR(Campaigns[[#This Row],[Date Created Conversion]])</f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8312</v>
      </c>
      <c r="R2734" t="s">
        <v>8317</v>
      </c>
      <c r="S2734" s="16">
        <f t="shared" si="170"/>
        <v>41389.808194444442</v>
      </c>
      <c r="T2734" s="16">
        <f t="shared" si="171"/>
        <v>41422</v>
      </c>
      <c r="U2734">
        <f>YEAR(Campaigns[[#This Row],[Date Created Conversion]])</f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8312</v>
      </c>
      <c r="R2735" t="s">
        <v>8317</v>
      </c>
      <c r="S2735" s="16">
        <f t="shared" si="170"/>
        <v>42044.272847222222</v>
      </c>
      <c r="T2735" s="16">
        <f t="shared" si="171"/>
        <v>42104.231180555551</v>
      </c>
      <c r="U2735">
        <f>YEAR(Campaigns[[#This Row],[Date Created Conversion]])</f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8312</v>
      </c>
      <c r="R2736" t="s">
        <v>8317</v>
      </c>
      <c r="S2736" s="16">
        <f t="shared" si="170"/>
        <v>42626.668888888889</v>
      </c>
      <c r="T2736" s="16">
        <f t="shared" si="171"/>
        <v>42656.915972222225</v>
      </c>
      <c r="U2736">
        <f>YEAR(Campaigns[[#This Row],[Date Created Conversion]])</f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8312</v>
      </c>
      <c r="R2737" t="s">
        <v>8317</v>
      </c>
      <c r="S2737" s="16">
        <f t="shared" si="170"/>
        <v>41316.120949074073</v>
      </c>
      <c r="T2737" s="16">
        <f t="shared" si="171"/>
        <v>41346.833333333336</v>
      </c>
      <c r="U2737">
        <f>YEAR(Campaigns[[#This Row],[Date Created Conversion]])</f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8312</v>
      </c>
      <c r="R2738" t="s">
        <v>8317</v>
      </c>
      <c r="S2738" s="16">
        <f t="shared" si="170"/>
        <v>41722.666354166664</v>
      </c>
      <c r="T2738" s="16">
        <f t="shared" si="171"/>
        <v>41752.666354166664</v>
      </c>
      <c r="U2738">
        <f>YEAR(Campaigns[[#This Row],[Date Created Conversion]])</f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8312</v>
      </c>
      <c r="R2739" t="s">
        <v>8317</v>
      </c>
      <c r="S2739" s="16">
        <f t="shared" si="170"/>
        <v>41611.917673611111</v>
      </c>
      <c r="T2739" s="16">
        <f t="shared" si="171"/>
        <v>41654.791666666664</v>
      </c>
      <c r="U2739">
        <f>YEAR(Campaigns[[#This Row],[Date Created Conversion]])</f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8312</v>
      </c>
      <c r="R2740" t="s">
        <v>8317</v>
      </c>
      <c r="S2740" s="16">
        <f t="shared" si="170"/>
        <v>42620.143564814818</v>
      </c>
      <c r="T2740" s="16">
        <f t="shared" si="171"/>
        <v>42680.143564814818</v>
      </c>
      <c r="U2740">
        <f>YEAR(Campaigns[[#This Row],[Date Created Conversion]])</f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8312</v>
      </c>
      <c r="R2741" t="s">
        <v>8317</v>
      </c>
      <c r="S2741" s="16">
        <f t="shared" si="170"/>
        <v>41719.887928240743</v>
      </c>
      <c r="T2741" s="16">
        <f t="shared" si="171"/>
        <v>41764.887928240743</v>
      </c>
      <c r="U2741">
        <f>YEAR(Campaigns[[#This Row],[Date Created Conversion]])</f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8312</v>
      </c>
      <c r="R2742" t="s">
        <v>8317</v>
      </c>
      <c r="S2742" s="16">
        <f t="shared" si="170"/>
        <v>42045.031851851847</v>
      </c>
      <c r="T2742" s="16">
        <f t="shared" si="171"/>
        <v>42074.99018518519</v>
      </c>
      <c r="U2742">
        <f>YEAR(Campaigns[[#This Row],[Date Created Conversion]])</f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8324</v>
      </c>
      <c r="S2743" s="16">
        <f t="shared" si="170"/>
        <v>41911.657430555555</v>
      </c>
      <c r="T2743" s="16">
        <f t="shared" si="171"/>
        <v>41932.088194444441</v>
      </c>
      <c r="U2743">
        <f>YEAR(Campaigns[[#This Row],[Date Created Conversion]])</f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8319</v>
      </c>
      <c r="R2744" t="s">
        <v>8324</v>
      </c>
      <c r="S2744" s="16">
        <f t="shared" si="170"/>
        <v>41030.719756944447</v>
      </c>
      <c r="T2744" s="16">
        <f t="shared" si="171"/>
        <v>41044.719756944447</v>
      </c>
      <c r="U2744">
        <f>YEAR(Campaigns[[#This Row],[Date Created Conversion]])</f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8324</v>
      </c>
      <c r="S2745" s="16">
        <f t="shared" si="170"/>
        <v>42632.328784722224</v>
      </c>
      <c r="T2745" s="16">
        <f t="shared" si="171"/>
        <v>42662.328784722224</v>
      </c>
      <c r="U2745">
        <f>YEAR(Campaigns[[#This Row],[Date Created Conversion]])</f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8319</v>
      </c>
      <c r="R2746" t="s">
        <v>8324</v>
      </c>
      <c r="S2746" s="16">
        <f t="shared" si="170"/>
        <v>40938.062476851854</v>
      </c>
      <c r="T2746" s="16">
        <f t="shared" si="171"/>
        <v>40968.062476851854</v>
      </c>
      <c r="U2746">
        <f>YEAR(Campaigns[[#This Row],[Date Created Conversion]])</f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8319</v>
      </c>
      <c r="R2747" t="s">
        <v>8324</v>
      </c>
      <c r="S2747" s="16">
        <f t="shared" si="170"/>
        <v>41044.988055555557</v>
      </c>
      <c r="T2747" s="16">
        <f t="shared" si="171"/>
        <v>41104.988055555557</v>
      </c>
      <c r="U2747">
        <f>YEAR(Campaigns[[#This Row],[Date Created Conversion]])</f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8319</v>
      </c>
      <c r="R2748" t="s">
        <v>8324</v>
      </c>
      <c r="S2748" s="16">
        <f t="shared" si="170"/>
        <v>41850.781377314815</v>
      </c>
      <c r="T2748" s="16">
        <f t="shared" si="171"/>
        <v>41880.781377314815</v>
      </c>
      <c r="U2748">
        <f>YEAR(Campaigns[[#This Row],[Date Created Conversion]])</f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8324</v>
      </c>
      <c r="S2749" s="16">
        <f t="shared" si="170"/>
        <v>41044.64811342593</v>
      </c>
      <c r="T2749" s="16">
        <f t="shared" si="171"/>
        <v>41076.131944444445</v>
      </c>
      <c r="U2749">
        <f>YEAR(Campaigns[[#This Row],[Date Created Conversion]])</f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8324</v>
      </c>
      <c r="S2750" s="16">
        <f t="shared" si="170"/>
        <v>42585.7106712963</v>
      </c>
      <c r="T2750" s="16">
        <f t="shared" si="171"/>
        <v>42615.7106712963</v>
      </c>
      <c r="U2750">
        <f>YEAR(Campaigns[[#This Row],[Date Created Conversion]])</f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8324</v>
      </c>
      <c r="S2751" s="16">
        <f t="shared" si="170"/>
        <v>42068.799039351856</v>
      </c>
      <c r="T2751" s="16">
        <f t="shared" si="171"/>
        <v>42098.757372685184</v>
      </c>
      <c r="U2751">
        <f>YEAR(Campaigns[[#This Row],[Date Created Conversion]])</f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8324</v>
      </c>
      <c r="S2752" s="16">
        <f t="shared" si="170"/>
        <v>41078.899826388886</v>
      </c>
      <c r="T2752" s="16">
        <f t="shared" si="171"/>
        <v>41090.833333333336</v>
      </c>
      <c r="U2752">
        <f>YEAR(Campaigns[[#This Row],[Date Created Conversion]])</f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8324</v>
      </c>
      <c r="S2753" s="16">
        <f t="shared" si="170"/>
        <v>41747.887060185189</v>
      </c>
      <c r="T2753" s="16">
        <f t="shared" si="171"/>
        <v>41807.887060185189</v>
      </c>
      <c r="U2753">
        <f>YEAR(Campaigns[[#This Row],[Date Created Conversion]])</f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 2),0)</f>
        <v>39.29</v>
      </c>
      <c r="Q2754" s="10" t="s">
        <v>8319</v>
      </c>
      <c r="R2754" t="s">
        <v>8324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  <c r="U2754">
        <f>YEAR(Campaigns[[#This Row],[Date Created Conversion]])</f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8319</v>
      </c>
      <c r="R2755" t="s">
        <v>8324</v>
      </c>
      <c r="S2755" s="16">
        <f t="shared" si="174"/>
        <v>41117.900729166664</v>
      </c>
      <c r="T2755" s="16">
        <f t="shared" si="175"/>
        <v>41147.900729166664</v>
      </c>
      <c r="U2755">
        <f>YEAR(Campaigns[[#This Row],[Date Created Conversion]])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8324</v>
      </c>
      <c r="S2756" s="16">
        <f t="shared" si="174"/>
        <v>41863.636006944449</v>
      </c>
      <c r="T2756" s="16">
        <f t="shared" si="175"/>
        <v>41893.636006944449</v>
      </c>
      <c r="U2756">
        <f>YEAR(Campaigns[[#This Row],[Date Created Conversion]])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8319</v>
      </c>
      <c r="R2757" t="s">
        <v>8324</v>
      </c>
      <c r="S2757" s="16">
        <f t="shared" si="174"/>
        <v>42072.790821759263</v>
      </c>
      <c r="T2757" s="16">
        <f t="shared" si="175"/>
        <v>42102.790821759263</v>
      </c>
      <c r="U2757">
        <f>YEAR(Campaigns[[#This Row],[Date Created Conversion]])</f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8319</v>
      </c>
      <c r="R2758" t="s">
        <v>8324</v>
      </c>
      <c r="S2758" s="16">
        <f t="shared" si="174"/>
        <v>41620.90047453704</v>
      </c>
      <c r="T2758" s="16">
        <f t="shared" si="175"/>
        <v>41650.90047453704</v>
      </c>
      <c r="U2758">
        <f>YEAR(Campaigns[[#This Row],[Date Created Conversion]])</f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8324</v>
      </c>
      <c r="S2759" s="16">
        <f t="shared" si="174"/>
        <v>42573.65662037037</v>
      </c>
      <c r="T2759" s="16">
        <f t="shared" si="175"/>
        <v>42588.65662037037</v>
      </c>
      <c r="U2759">
        <f>YEAR(Campaigns[[#This Row],[Date Created Conversion]])</f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8324</v>
      </c>
      <c r="S2760" s="16">
        <f t="shared" si="174"/>
        <v>42639.441932870366</v>
      </c>
      <c r="T2760" s="16">
        <f t="shared" si="175"/>
        <v>42653.441932870366</v>
      </c>
      <c r="U2760">
        <f>YEAR(Campaigns[[#This Row],[Date Created Conversion]])</f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8324</v>
      </c>
      <c r="S2761" s="16">
        <f t="shared" si="174"/>
        <v>42524.36650462963</v>
      </c>
      <c r="T2761" s="16">
        <f t="shared" si="175"/>
        <v>42567.36650462963</v>
      </c>
      <c r="U2761">
        <f>YEAR(Campaigns[[#This Row],[Date Created Conversion]])</f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8324</v>
      </c>
      <c r="S2762" s="16">
        <f t="shared" si="174"/>
        <v>41415.461319444446</v>
      </c>
      <c r="T2762" s="16">
        <f t="shared" si="175"/>
        <v>41445.461319444446</v>
      </c>
      <c r="U2762">
        <f>YEAR(Campaigns[[#This Row],[Date Created Conversion]])</f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8324</v>
      </c>
      <c r="S2763" s="16">
        <f t="shared" si="174"/>
        <v>41247.063576388886</v>
      </c>
      <c r="T2763" s="16">
        <f t="shared" si="175"/>
        <v>41277.063576388886</v>
      </c>
      <c r="U2763">
        <f>YEAR(Campaigns[[#This Row],[Date Created Conversion]])</f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8324</v>
      </c>
      <c r="S2764" s="16">
        <f t="shared" si="174"/>
        <v>40927.036979166667</v>
      </c>
      <c r="T2764" s="16">
        <f t="shared" si="175"/>
        <v>40986.995312500003</v>
      </c>
      <c r="U2764">
        <f>YEAR(Campaigns[[#This Row],[Date Created Conversion]])</f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8324</v>
      </c>
      <c r="S2765" s="16">
        <f t="shared" si="174"/>
        <v>41373.579675925925</v>
      </c>
      <c r="T2765" s="16">
        <f t="shared" si="175"/>
        <v>41418.579675925925</v>
      </c>
      <c r="U2765">
        <f>YEAR(Campaigns[[#This Row],[Date Created Conversion]])</f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8324</v>
      </c>
      <c r="S2766" s="16">
        <f t="shared" si="174"/>
        <v>41030.292025462964</v>
      </c>
      <c r="T2766" s="16">
        <f t="shared" si="175"/>
        <v>41059.791666666664</v>
      </c>
      <c r="U2766">
        <f>YEAR(Campaigns[[#This Row],[Date Created Conversion]])</f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8324</v>
      </c>
      <c r="S2767" s="16">
        <f t="shared" si="174"/>
        <v>41194.579027777778</v>
      </c>
      <c r="T2767" s="16">
        <f t="shared" si="175"/>
        <v>41210.579027777778</v>
      </c>
      <c r="U2767">
        <f>YEAR(Campaigns[[#This Row],[Date Created Conversion]])</f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8324</v>
      </c>
      <c r="S2768" s="16">
        <f t="shared" si="174"/>
        <v>40736.668032407404</v>
      </c>
      <c r="T2768" s="16">
        <f t="shared" si="175"/>
        <v>40766.668032407404</v>
      </c>
      <c r="U2768">
        <f>YEAR(Campaigns[[#This Row],[Date Created Conversion]])</f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8319</v>
      </c>
      <c r="R2769" t="s">
        <v>8324</v>
      </c>
      <c r="S2769" s="16">
        <f t="shared" si="174"/>
        <v>42172.958912037036</v>
      </c>
      <c r="T2769" s="16">
        <f t="shared" si="175"/>
        <v>42232.958912037036</v>
      </c>
      <c r="U2769">
        <f>YEAR(Campaigns[[#This Row],[Date Created Conversion]])</f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8319</v>
      </c>
      <c r="R2770" t="s">
        <v>8324</v>
      </c>
      <c r="S2770" s="16">
        <f t="shared" si="174"/>
        <v>40967.614849537036</v>
      </c>
      <c r="T2770" s="16">
        <f t="shared" si="175"/>
        <v>40997.573182870372</v>
      </c>
      <c r="U2770">
        <f>YEAR(Campaigns[[#This Row],[Date Created Conversion]])</f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8324</v>
      </c>
      <c r="S2771" s="16">
        <f t="shared" si="174"/>
        <v>41745.826273148145</v>
      </c>
      <c r="T2771" s="16">
        <f t="shared" si="175"/>
        <v>41795.826273148145</v>
      </c>
      <c r="U2771">
        <f>YEAR(Campaigns[[#This Row],[Date Created Conversion]])</f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8319</v>
      </c>
      <c r="R2772" t="s">
        <v>8324</v>
      </c>
      <c r="S2772" s="16">
        <f t="shared" si="174"/>
        <v>41686.705208333333</v>
      </c>
      <c r="T2772" s="16">
        <f t="shared" si="175"/>
        <v>41716.663541666669</v>
      </c>
      <c r="U2772">
        <f>YEAR(Campaigns[[#This Row],[Date Created Conversion]])</f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8324</v>
      </c>
      <c r="S2773" s="16">
        <f t="shared" si="174"/>
        <v>41257.531712962962</v>
      </c>
      <c r="T2773" s="16">
        <f t="shared" si="175"/>
        <v>41306.708333333336</v>
      </c>
      <c r="U2773">
        <f>YEAR(Campaigns[[#This Row],[Date Created Conversion]])</f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8324</v>
      </c>
      <c r="S2774" s="16">
        <f t="shared" si="174"/>
        <v>41537.869143518517</v>
      </c>
      <c r="T2774" s="16">
        <f t="shared" si="175"/>
        <v>41552.869143518517</v>
      </c>
      <c r="U2774">
        <f>YEAR(Campaigns[[#This Row],[Date Created Conversion]])</f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8324</v>
      </c>
      <c r="S2775" s="16">
        <f t="shared" si="174"/>
        <v>42474.86482638889</v>
      </c>
      <c r="T2775" s="16">
        <f t="shared" si="175"/>
        <v>42484.86482638889</v>
      </c>
      <c r="U2775">
        <f>YEAR(Campaigns[[#This Row],[Date Created Conversion]])</f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8319</v>
      </c>
      <c r="R2776" t="s">
        <v>8324</v>
      </c>
      <c r="S2776" s="16">
        <f t="shared" si="174"/>
        <v>41311.126481481479</v>
      </c>
      <c r="T2776" s="16">
        <f t="shared" si="175"/>
        <v>41341.126481481479</v>
      </c>
      <c r="U2776">
        <f>YEAR(Campaigns[[#This Row],[Date Created Conversion]])</f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8324</v>
      </c>
      <c r="S2777" s="16">
        <f t="shared" si="174"/>
        <v>40863.013356481482</v>
      </c>
      <c r="T2777" s="16">
        <f t="shared" si="175"/>
        <v>40893.013356481482</v>
      </c>
      <c r="U2777">
        <f>YEAR(Campaigns[[#This Row],[Date Created Conversion]])</f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8319</v>
      </c>
      <c r="R2778" t="s">
        <v>8324</v>
      </c>
      <c r="S2778" s="16">
        <f t="shared" si="174"/>
        <v>42136.297175925924</v>
      </c>
      <c r="T2778" s="16">
        <f t="shared" si="175"/>
        <v>42167.297175925924</v>
      </c>
      <c r="U2778">
        <f>YEAR(Campaigns[[#This Row],[Date Created Conversion]])</f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8324</v>
      </c>
      <c r="S2779" s="16">
        <f t="shared" si="174"/>
        <v>42172.669027777782</v>
      </c>
      <c r="T2779" s="16">
        <f t="shared" si="175"/>
        <v>42202.669027777782</v>
      </c>
      <c r="U2779">
        <f>YEAR(Campaigns[[#This Row],[Date Created Conversion]])</f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8319</v>
      </c>
      <c r="R2780" t="s">
        <v>8324</v>
      </c>
      <c r="S2780" s="16">
        <f t="shared" si="174"/>
        <v>41846.978078703702</v>
      </c>
      <c r="T2780" s="16">
        <f t="shared" si="175"/>
        <v>41876.978078703702</v>
      </c>
      <c r="U2780">
        <f>YEAR(Campaigns[[#This Row],[Date Created Conversion]])</f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8324</v>
      </c>
      <c r="S2781" s="16">
        <f t="shared" si="174"/>
        <v>42300.585891203707</v>
      </c>
      <c r="T2781" s="16">
        <f t="shared" si="175"/>
        <v>42330.627557870372</v>
      </c>
      <c r="U2781">
        <f>YEAR(Campaigns[[#This Row],[Date Created Conversion]])</f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8324</v>
      </c>
      <c r="S2782" s="16">
        <f t="shared" si="174"/>
        <v>42774.447777777779</v>
      </c>
      <c r="T2782" s="16">
        <f t="shared" si="175"/>
        <v>42804.447777777779</v>
      </c>
      <c r="U2782">
        <f>YEAR(Campaigns[[#This Row],[Date Created Conversion]])</f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8308</v>
      </c>
      <c r="R2783" t="s">
        <v>8310</v>
      </c>
      <c r="S2783" s="16">
        <f t="shared" si="174"/>
        <v>42018.94159722222</v>
      </c>
      <c r="T2783" s="16">
        <f t="shared" si="175"/>
        <v>42047.291666666672</v>
      </c>
      <c r="U2783">
        <f>YEAR(Campaigns[[#This Row],[Date Created Conversion]])</f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8308</v>
      </c>
      <c r="R2784" t="s">
        <v>8310</v>
      </c>
      <c r="S2784" s="16">
        <f t="shared" si="174"/>
        <v>42026.924976851849</v>
      </c>
      <c r="T2784" s="16">
        <f t="shared" si="175"/>
        <v>42052.207638888889</v>
      </c>
      <c r="U2784">
        <f>YEAR(Campaigns[[#This Row],[Date Created Conversion]])</f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8308</v>
      </c>
      <c r="R2785" t="s">
        <v>8310</v>
      </c>
      <c r="S2785" s="16">
        <f t="shared" si="174"/>
        <v>42103.535254629634</v>
      </c>
      <c r="T2785" s="16">
        <f t="shared" si="175"/>
        <v>42117.535254629634</v>
      </c>
      <c r="U2785">
        <f>YEAR(Campaigns[[#This Row],[Date Created Conversion]])</f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8308</v>
      </c>
      <c r="R2786" t="s">
        <v>8310</v>
      </c>
      <c r="S2786" s="16">
        <f t="shared" si="174"/>
        <v>41920.787534722222</v>
      </c>
      <c r="T2786" s="16">
        <f t="shared" si="175"/>
        <v>41941.787534722222</v>
      </c>
      <c r="U2786">
        <f>YEAR(Campaigns[[#This Row],[Date Created Conversion]])</f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8308</v>
      </c>
      <c r="R2787" t="s">
        <v>8310</v>
      </c>
      <c r="S2787" s="16">
        <f t="shared" si="174"/>
        <v>42558.189432870371</v>
      </c>
      <c r="T2787" s="16">
        <f t="shared" si="175"/>
        <v>42587.875</v>
      </c>
      <c r="U2787">
        <f>YEAR(Campaigns[[#This Row],[Date Created Conversion]])</f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8308</v>
      </c>
      <c r="R2788" t="s">
        <v>8310</v>
      </c>
      <c r="S2788" s="16">
        <f t="shared" si="174"/>
        <v>41815.569212962961</v>
      </c>
      <c r="T2788" s="16">
        <f t="shared" si="175"/>
        <v>41829.569212962961</v>
      </c>
      <c r="U2788">
        <f>YEAR(Campaigns[[#This Row],[Date Created Conversion]])</f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8308</v>
      </c>
      <c r="R2789" t="s">
        <v>8310</v>
      </c>
      <c r="S2789" s="16">
        <f t="shared" si="174"/>
        <v>41808.198518518519</v>
      </c>
      <c r="T2789" s="16">
        <f t="shared" si="175"/>
        <v>41838.198518518519</v>
      </c>
      <c r="U2789">
        <f>YEAR(Campaigns[[#This Row],[Date Created Conversion]])</f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8308</v>
      </c>
      <c r="R2790" t="s">
        <v>8310</v>
      </c>
      <c r="S2790" s="16">
        <f t="shared" si="174"/>
        <v>42550.701886574068</v>
      </c>
      <c r="T2790" s="16">
        <f t="shared" si="175"/>
        <v>42580.701886574068</v>
      </c>
      <c r="U2790">
        <f>YEAR(Campaigns[[#This Row],[Date Created Conversion]])</f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8308</v>
      </c>
      <c r="R2791" t="s">
        <v>8310</v>
      </c>
      <c r="S2791" s="16">
        <f t="shared" si="174"/>
        <v>42056.013124999998</v>
      </c>
      <c r="T2791" s="16">
        <f t="shared" si="175"/>
        <v>42075.166666666672</v>
      </c>
      <c r="U2791">
        <f>YEAR(Campaigns[[#This Row],[Date Created Conversion]])</f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8308</v>
      </c>
      <c r="R2792" t="s">
        <v>8310</v>
      </c>
      <c r="S2792" s="16">
        <f t="shared" si="174"/>
        <v>42016.938692129625</v>
      </c>
      <c r="T2792" s="16">
        <f t="shared" si="175"/>
        <v>42046.938692129625</v>
      </c>
      <c r="U2792">
        <f>YEAR(Campaigns[[#This Row],[Date Created Conversion]])</f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8308</v>
      </c>
      <c r="R2793" t="s">
        <v>8310</v>
      </c>
      <c r="S2793" s="16">
        <f t="shared" si="174"/>
        <v>42591.899988425925</v>
      </c>
      <c r="T2793" s="16">
        <f t="shared" si="175"/>
        <v>42622.166666666672</v>
      </c>
      <c r="U2793">
        <f>YEAR(Campaigns[[#This Row],[Date Created Conversion]])</f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8308</v>
      </c>
      <c r="R2794" t="s">
        <v>8310</v>
      </c>
      <c r="S2794" s="16">
        <f t="shared" si="174"/>
        <v>42183.231006944443</v>
      </c>
      <c r="T2794" s="16">
        <f t="shared" si="175"/>
        <v>42228.231006944443</v>
      </c>
      <c r="U2794">
        <f>YEAR(Campaigns[[#This Row],[Date Created Conversion]])</f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8308</v>
      </c>
      <c r="R2795" t="s">
        <v>8310</v>
      </c>
      <c r="S2795" s="16">
        <f t="shared" si="174"/>
        <v>42176.419039351851</v>
      </c>
      <c r="T2795" s="16">
        <f t="shared" si="175"/>
        <v>42206.419039351851</v>
      </c>
      <c r="U2795">
        <f>YEAR(Campaigns[[#This Row],[Date Created Conversion]])</f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8308</v>
      </c>
      <c r="R2796" t="s">
        <v>8310</v>
      </c>
      <c r="S2796" s="16">
        <f t="shared" si="174"/>
        <v>42416.691655092596</v>
      </c>
      <c r="T2796" s="16">
        <f t="shared" si="175"/>
        <v>42432.791666666672</v>
      </c>
      <c r="U2796">
        <f>YEAR(Campaigns[[#This Row],[Date Created Conversion]])</f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8308</v>
      </c>
      <c r="R2797" t="s">
        <v>8310</v>
      </c>
      <c r="S2797" s="16">
        <f t="shared" si="174"/>
        <v>41780.525937500002</v>
      </c>
      <c r="T2797" s="16">
        <f t="shared" si="175"/>
        <v>41796.958333333336</v>
      </c>
      <c r="U2797">
        <f>YEAR(Campaigns[[#This Row],[Date Created Conversion]])</f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8308</v>
      </c>
      <c r="R2798" t="s">
        <v>8310</v>
      </c>
      <c r="S2798" s="16">
        <f t="shared" si="174"/>
        <v>41795.528101851851</v>
      </c>
      <c r="T2798" s="16">
        <f t="shared" si="175"/>
        <v>41825.528101851851</v>
      </c>
      <c r="U2798">
        <f>YEAR(Campaigns[[#This Row],[Date Created Conversion]])</f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8308</v>
      </c>
      <c r="R2799" t="s">
        <v>8310</v>
      </c>
      <c r="S2799" s="16">
        <f t="shared" si="174"/>
        <v>41798.94027777778</v>
      </c>
      <c r="T2799" s="16">
        <f t="shared" si="175"/>
        <v>41828.94027777778</v>
      </c>
      <c r="U2799">
        <f>YEAR(Campaigns[[#This Row],[Date Created Conversion]])</f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8308</v>
      </c>
      <c r="R2800" t="s">
        <v>8310</v>
      </c>
      <c r="S2800" s="16">
        <f t="shared" si="174"/>
        <v>42201.675011574072</v>
      </c>
      <c r="T2800" s="16">
        <f t="shared" si="175"/>
        <v>42216.666666666672</v>
      </c>
      <c r="U2800">
        <f>YEAR(Campaigns[[#This Row],[Date Created Conversion]])</f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8308</v>
      </c>
      <c r="R2801" t="s">
        <v>8310</v>
      </c>
      <c r="S2801" s="16">
        <f t="shared" si="174"/>
        <v>42507.264699074076</v>
      </c>
      <c r="T2801" s="16">
        <f t="shared" si="175"/>
        <v>42538.666666666672</v>
      </c>
      <c r="U2801">
        <f>YEAR(Campaigns[[#This Row],[Date Created Conversion]])</f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8308</v>
      </c>
      <c r="R2802" t="s">
        <v>8310</v>
      </c>
      <c r="S2802" s="16">
        <f t="shared" si="174"/>
        <v>41948.552847222221</v>
      </c>
      <c r="T2802" s="16">
        <f t="shared" si="175"/>
        <v>42008.552847222221</v>
      </c>
      <c r="U2802">
        <f>YEAR(Campaigns[[#This Row],[Date Created Conversion]])</f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8308</v>
      </c>
      <c r="R2803" t="s">
        <v>8310</v>
      </c>
      <c r="S2803" s="16">
        <f t="shared" si="174"/>
        <v>41900.243159722224</v>
      </c>
      <c r="T2803" s="16">
        <f t="shared" si="175"/>
        <v>41922.458333333336</v>
      </c>
      <c r="U2803">
        <f>YEAR(Campaigns[[#This Row],[Date Created Conversion]])</f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8308</v>
      </c>
      <c r="R2804" t="s">
        <v>8310</v>
      </c>
      <c r="S2804" s="16">
        <f t="shared" si="174"/>
        <v>42192.64707175926</v>
      </c>
      <c r="T2804" s="16">
        <f t="shared" si="175"/>
        <v>42222.64707175926</v>
      </c>
      <c r="U2804">
        <f>YEAR(Campaigns[[#This Row],[Date Created Conversion]])</f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8308</v>
      </c>
      <c r="R2805" t="s">
        <v>8310</v>
      </c>
      <c r="S2805" s="16">
        <f t="shared" si="174"/>
        <v>42158.065694444449</v>
      </c>
      <c r="T2805" s="16">
        <f t="shared" si="175"/>
        <v>42201</v>
      </c>
      <c r="U2805">
        <f>YEAR(Campaigns[[#This Row],[Date Created Conversion]])</f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8308</v>
      </c>
      <c r="R2806" t="s">
        <v>8310</v>
      </c>
      <c r="S2806" s="16">
        <f t="shared" si="174"/>
        <v>41881.453587962962</v>
      </c>
      <c r="T2806" s="16">
        <f t="shared" si="175"/>
        <v>41911.453587962962</v>
      </c>
      <c r="U2806">
        <f>YEAR(Campaigns[[#This Row],[Date Created Conversion]])</f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8308</v>
      </c>
      <c r="R2807" t="s">
        <v>8310</v>
      </c>
      <c r="S2807" s="16">
        <f t="shared" si="174"/>
        <v>42213.505474537036</v>
      </c>
      <c r="T2807" s="16">
        <f t="shared" si="175"/>
        <v>42238.505474537036</v>
      </c>
      <c r="U2807">
        <f>YEAR(Campaigns[[#This Row],[Date Created Conversion]])</f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8308</v>
      </c>
      <c r="R2808" t="s">
        <v>8310</v>
      </c>
      <c r="S2808" s="16">
        <f t="shared" si="174"/>
        <v>42185.267245370371</v>
      </c>
      <c r="T2808" s="16">
        <f t="shared" si="175"/>
        <v>42221.458333333328</v>
      </c>
      <c r="U2808">
        <f>YEAR(Campaigns[[#This Row],[Date Created Conversion]])</f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8308</v>
      </c>
      <c r="R2809" t="s">
        <v>8310</v>
      </c>
      <c r="S2809" s="16">
        <f t="shared" si="174"/>
        <v>42154.873124999998</v>
      </c>
      <c r="T2809" s="16">
        <f t="shared" si="175"/>
        <v>42184.873124999998</v>
      </c>
      <c r="U2809">
        <f>YEAR(Campaigns[[#This Row],[Date Created Conversion]])</f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8308</v>
      </c>
      <c r="R2810" t="s">
        <v>8310</v>
      </c>
      <c r="S2810" s="16">
        <f t="shared" si="174"/>
        <v>42208.84646990741</v>
      </c>
      <c r="T2810" s="16">
        <f t="shared" si="175"/>
        <v>42238.84646990741</v>
      </c>
      <c r="U2810">
        <f>YEAR(Campaigns[[#This Row],[Date Created Conversion]])</f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8308</v>
      </c>
      <c r="R2811" t="s">
        <v>8310</v>
      </c>
      <c r="S2811" s="16">
        <f t="shared" si="174"/>
        <v>42451.496817129635</v>
      </c>
      <c r="T2811" s="16">
        <f t="shared" si="175"/>
        <v>42459.610416666663</v>
      </c>
      <c r="U2811">
        <f>YEAR(Campaigns[[#This Row],[Date Created Conversion]])</f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8308</v>
      </c>
      <c r="R2812" t="s">
        <v>8310</v>
      </c>
      <c r="S2812" s="16">
        <f t="shared" si="174"/>
        <v>41759.13962962963</v>
      </c>
      <c r="T2812" s="16">
        <f t="shared" si="175"/>
        <v>41791.165972222225</v>
      </c>
      <c r="U2812">
        <f>YEAR(Campaigns[[#This Row],[Date Created Conversion]])</f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8308</v>
      </c>
      <c r="R2813" t="s">
        <v>8310</v>
      </c>
      <c r="S2813" s="16">
        <f t="shared" si="174"/>
        <v>42028.496562500004</v>
      </c>
      <c r="T2813" s="16">
        <f t="shared" si="175"/>
        <v>42058.496562500004</v>
      </c>
      <c r="U2813">
        <f>YEAR(Campaigns[[#This Row],[Date Created Conversion]])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8308</v>
      </c>
      <c r="R2814" t="s">
        <v>8310</v>
      </c>
      <c r="S2814" s="16">
        <f t="shared" si="174"/>
        <v>42054.74418981481</v>
      </c>
      <c r="T2814" s="16">
        <f t="shared" si="175"/>
        <v>42100.166666666672</v>
      </c>
      <c r="U2814">
        <f>YEAR(Campaigns[[#This Row],[Date Created Conversion]])</f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8308</v>
      </c>
      <c r="R2815" t="s">
        <v>8310</v>
      </c>
      <c r="S2815" s="16">
        <f t="shared" si="174"/>
        <v>42693.742604166662</v>
      </c>
      <c r="T2815" s="16">
        <f t="shared" si="175"/>
        <v>42718.742604166662</v>
      </c>
      <c r="U2815">
        <f>YEAR(Campaigns[[#This Row],[Date Created Conversion]])</f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8308</v>
      </c>
      <c r="R2816" t="s">
        <v>8310</v>
      </c>
      <c r="S2816" s="16">
        <f t="shared" si="174"/>
        <v>42103.399479166663</v>
      </c>
      <c r="T2816" s="16">
        <f t="shared" si="175"/>
        <v>42133.399479166663</v>
      </c>
      <c r="U2816">
        <f>YEAR(Campaigns[[#This Row],[Date Created Conversion]])</f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8308</v>
      </c>
      <c r="R2817" t="s">
        <v>8310</v>
      </c>
      <c r="S2817" s="16">
        <f t="shared" si="174"/>
        <v>42559.776724537034</v>
      </c>
      <c r="T2817" s="16">
        <f t="shared" si="175"/>
        <v>42589.776724537034</v>
      </c>
      <c r="U2817">
        <f>YEAR(Campaigns[[#This Row],[Date Created Conversion]])</f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 2),0)</f>
        <v>25.13</v>
      </c>
      <c r="Q2818" s="10" t="s">
        <v>8308</v>
      </c>
      <c r="R2818" t="s">
        <v>8310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  <c r="U2818">
        <f>YEAR(Campaigns[[#This Row],[Date Created Conversion]])</f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8308</v>
      </c>
      <c r="R2819" t="s">
        <v>8310</v>
      </c>
      <c r="S2819" s="16">
        <f t="shared" si="178"/>
        <v>42023.634976851856</v>
      </c>
      <c r="T2819" s="16">
        <f t="shared" si="179"/>
        <v>42063.634976851856</v>
      </c>
      <c r="U2819">
        <f>YEAR(Campaigns[[#This Row],[Date Created Conversion]])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8308</v>
      </c>
      <c r="R2820" t="s">
        <v>8310</v>
      </c>
      <c r="S2820" s="16">
        <f t="shared" si="178"/>
        <v>42250.598217592589</v>
      </c>
      <c r="T2820" s="16">
        <f t="shared" si="179"/>
        <v>42270.598217592589</v>
      </c>
      <c r="U2820">
        <f>YEAR(Campaigns[[#This Row],[Date Created Conversion]])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8308</v>
      </c>
      <c r="R2821" t="s">
        <v>8310</v>
      </c>
      <c r="S2821" s="16">
        <f t="shared" si="178"/>
        <v>42139.525567129633</v>
      </c>
      <c r="T2821" s="16">
        <f t="shared" si="179"/>
        <v>42169.525567129633</v>
      </c>
      <c r="U2821">
        <f>YEAR(Campaigns[[#This Row],[Date Created Conversion]])</f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8308</v>
      </c>
      <c r="R2822" t="s">
        <v>8310</v>
      </c>
      <c r="S2822" s="16">
        <f t="shared" si="178"/>
        <v>42401.610983796301</v>
      </c>
      <c r="T2822" s="16">
        <f t="shared" si="179"/>
        <v>42426</v>
      </c>
      <c r="U2822">
        <f>YEAR(Campaigns[[#This Row],[Date Created Conversion]])</f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8308</v>
      </c>
      <c r="R2823" t="s">
        <v>8310</v>
      </c>
      <c r="S2823" s="16">
        <f t="shared" si="178"/>
        <v>41875.922858796301</v>
      </c>
      <c r="T2823" s="16">
        <f t="shared" si="179"/>
        <v>41905.922858796301</v>
      </c>
      <c r="U2823">
        <f>YEAR(Campaigns[[#This Row],[Date Created Conversion]])</f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8308</v>
      </c>
      <c r="R2824" t="s">
        <v>8310</v>
      </c>
      <c r="S2824" s="16">
        <f t="shared" si="178"/>
        <v>42060.683935185181</v>
      </c>
      <c r="T2824" s="16">
        <f t="shared" si="179"/>
        <v>42090.642268518524</v>
      </c>
      <c r="U2824">
        <f>YEAR(Campaigns[[#This Row],[Date Created Conversion]])</f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8308</v>
      </c>
      <c r="R2825" t="s">
        <v>8310</v>
      </c>
      <c r="S2825" s="16">
        <f t="shared" si="178"/>
        <v>42067.011643518519</v>
      </c>
      <c r="T2825" s="16">
        <f t="shared" si="179"/>
        <v>42094.957638888889</v>
      </c>
      <c r="U2825">
        <f>YEAR(Campaigns[[#This Row],[Date Created Conversion]])</f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8308</v>
      </c>
      <c r="R2826" t="s">
        <v>8310</v>
      </c>
      <c r="S2826" s="16">
        <f t="shared" si="178"/>
        <v>42136.270787037036</v>
      </c>
      <c r="T2826" s="16">
        <f t="shared" si="179"/>
        <v>42168.071527777778</v>
      </c>
      <c r="U2826">
        <f>YEAR(Campaigns[[#This Row],[Date Created Conversion]])</f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8308</v>
      </c>
      <c r="R2827" t="s">
        <v>8310</v>
      </c>
      <c r="S2827" s="16">
        <f t="shared" si="178"/>
        <v>42312.792662037042</v>
      </c>
      <c r="T2827" s="16">
        <f t="shared" si="179"/>
        <v>42342.792662037042</v>
      </c>
      <c r="U2827">
        <f>YEAR(Campaigns[[#This Row],[Date Created Conversion]])</f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8308</v>
      </c>
      <c r="R2828" t="s">
        <v>8310</v>
      </c>
      <c r="S2828" s="16">
        <f t="shared" si="178"/>
        <v>42171.034861111111</v>
      </c>
      <c r="T2828" s="16">
        <f t="shared" si="179"/>
        <v>42195.291666666672</v>
      </c>
      <c r="U2828">
        <f>YEAR(Campaigns[[#This Row],[Date Created Conversion]])</f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8308</v>
      </c>
      <c r="R2829" t="s">
        <v>8310</v>
      </c>
      <c r="S2829" s="16">
        <f t="shared" si="178"/>
        <v>42494.683634259258</v>
      </c>
      <c r="T2829" s="16">
        <f t="shared" si="179"/>
        <v>42524.6875</v>
      </c>
      <c r="U2829">
        <f>YEAR(Campaigns[[#This Row],[Date Created Conversion]])</f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8308</v>
      </c>
      <c r="R2830" t="s">
        <v>8310</v>
      </c>
      <c r="S2830" s="16">
        <f t="shared" si="178"/>
        <v>42254.264687499999</v>
      </c>
      <c r="T2830" s="16">
        <f t="shared" si="179"/>
        <v>42279.958333333328</v>
      </c>
      <c r="U2830">
        <f>YEAR(Campaigns[[#This Row],[Date Created Conversion]])</f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8308</v>
      </c>
      <c r="R2831" t="s">
        <v>8310</v>
      </c>
      <c r="S2831" s="16">
        <f t="shared" si="178"/>
        <v>42495.434236111112</v>
      </c>
      <c r="T2831" s="16">
        <f t="shared" si="179"/>
        <v>42523.434236111112</v>
      </c>
      <c r="U2831">
        <f>YEAR(Campaigns[[#This Row],[Date Created Conversion]])</f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8308</v>
      </c>
      <c r="R2832" t="s">
        <v>8310</v>
      </c>
      <c r="S2832" s="16">
        <f t="shared" si="178"/>
        <v>41758.839675925927</v>
      </c>
      <c r="T2832" s="16">
        <f t="shared" si="179"/>
        <v>41771.165972222225</v>
      </c>
      <c r="U2832">
        <f>YEAR(Campaigns[[#This Row],[Date Created Conversion]])</f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8308</v>
      </c>
      <c r="R2833" t="s">
        <v>8310</v>
      </c>
      <c r="S2833" s="16">
        <f t="shared" si="178"/>
        <v>42171.824884259258</v>
      </c>
      <c r="T2833" s="16">
        <f t="shared" si="179"/>
        <v>42201.824884259258</v>
      </c>
      <c r="U2833">
        <f>YEAR(Campaigns[[#This Row],[Date Created Conversion]])</f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8308</v>
      </c>
      <c r="R2834" t="s">
        <v>8310</v>
      </c>
      <c r="S2834" s="16">
        <f t="shared" si="178"/>
        <v>41938.709421296298</v>
      </c>
      <c r="T2834" s="16">
        <f t="shared" si="179"/>
        <v>41966.916666666672</v>
      </c>
      <c r="U2834">
        <f>YEAR(Campaigns[[#This Row],[Date Created Conversion]])</f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8308</v>
      </c>
      <c r="R2835" t="s">
        <v>8310</v>
      </c>
      <c r="S2835" s="16">
        <f t="shared" si="178"/>
        <v>42268.127696759257</v>
      </c>
      <c r="T2835" s="16">
        <f t="shared" si="179"/>
        <v>42288.083333333328</v>
      </c>
      <c r="U2835">
        <f>YEAR(Campaigns[[#This Row],[Date Created Conversion]])</f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8308</v>
      </c>
      <c r="R2836" t="s">
        <v>8310</v>
      </c>
      <c r="S2836" s="16">
        <f t="shared" si="178"/>
        <v>42019.959837962961</v>
      </c>
      <c r="T2836" s="16">
        <f t="shared" si="179"/>
        <v>42034.959837962961</v>
      </c>
      <c r="U2836">
        <f>YEAR(Campaigns[[#This Row],[Date Created Conversion]])</f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8308</v>
      </c>
      <c r="R2837" t="s">
        <v>8310</v>
      </c>
      <c r="S2837" s="16">
        <f t="shared" si="178"/>
        <v>42313.703900462962</v>
      </c>
      <c r="T2837" s="16">
        <f t="shared" si="179"/>
        <v>42343</v>
      </c>
      <c r="U2837">
        <f>YEAR(Campaigns[[#This Row],[Date Created Conversion]])</f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8308</v>
      </c>
      <c r="R2838" t="s">
        <v>8310</v>
      </c>
      <c r="S2838" s="16">
        <f t="shared" si="178"/>
        <v>42746.261782407411</v>
      </c>
      <c r="T2838" s="16">
        <f t="shared" si="179"/>
        <v>42784.207638888889</v>
      </c>
      <c r="U2838">
        <f>YEAR(Campaigns[[#This Row],[Date Created Conversion]])</f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8308</v>
      </c>
      <c r="R2839" t="s">
        <v>8310</v>
      </c>
      <c r="S2839" s="16">
        <f t="shared" si="178"/>
        <v>42307.908379629633</v>
      </c>
      <c r="T2839" s="16">
        <f t="shared" si="179"/>
        <v>42347.950046296297</v>
      </c>
      <c r="U2839">
        <f>YEAR(Campaigns[[#This Row],[Date Created Conversion]])</f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8308</v>
      </c>
      <c r="R2840" t="s">
        <v>8310</v>
      </c>
      <c r="S2840" s="16">
        <f t="shared" si="178"/>
        <v>41842.607592592591</v>
      </c>
      <c r="T2840" s="16">
        <f t="shared" si="179"/>
        <v>41864.916666666664</v>
      </c>
      <c r="U2840">
        <f>YEAR(Campaigns[[#This Row],[Date Created Conversion]])</f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8308</v>
      </c>
      <c r="R2841" t="s">
        <v>8310</v>
      </c>
      <c r="S2841" s="16">
        <f t="shared" si="178"/>
        <v>41853.240208333329</v>
      </c>
      <c r="T2841" s="16">
        <f t="shared" si="179"/>
        <v>41876.207638888889</v>
      </c>
      <c r="U2841">
        <f>YEAR(Campaigns[[#This Row],[Date Created Conversion]])</f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8308</v>
      </c>
      <c r="R2842" t="s">
        <v>8310</v>
      </c>
      <c r="S2842" s="16">
        <f t="shared" si="178"/>
        <v>42060.035636574074</v>
      </c>
      <c r="T2842" s="16">
        <f t="shared" si="179"/>
        <v>42081.708333333328</v>
      </c>
      <c r="U2842">
        <f>YEAR(Campaigns[[#This Row],[Date Created Conversion]])</f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8308</v>
      </c>
      <c r="R2843" t="s">
        <v>8310</v>
      </c>
      <c r="S2843" s="16">
        <f t="shared" si="178"/>
        <v>42291.739548611105</v>
      </c>
      <c r="T2843" s="16">
        <f t="shared" si="179"/>
        <v>42351.781215277777</v>
      </c>
      <c r="U2843">
        <f>YEAR(Campaigns[[#This Row],[Date Created Conversion]])</f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8308</v>
      </c>
      <c r="R2844" t="s">
        <v>8310</v>
      </c>
      <c r="S2844" s="16">
        <f t="shared" si="178"/>
        <v>41784.952488425923</v>
      </c>
      <c r="T2844" s="16">
        <f t="shared" si="179"/>
        <v>41811.458333333336</v>
      </c>
      <c r="U2844">
        <f>YEAR(Campaigns[[#This Row],[Date Created Conversion]])</f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8308</v>
      </c>
      <c r="R2845" t="s">
        <v>8310</v>
      </c>
      <c r="S2845" s="16">
        <f t="shared" si="178"/>
        <v>42492.737847222219</v>
      </c>
      <c r="T2845" s="16">
        <f t="shared" si="179"/>
        <v>42534.166666666672</v>
      </c>
      <c r="U2845">
        <f>YEAR(Campaigns[[#This Row],[Date Created Conversion]])</f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8308</v>
      </c>
      <c r="R2846" t="s">
        <v>8310</v>
      </c>
      <c r="S2846" s="16">
        <f t="shared" si="178"/>
        <v>42709.546064814815</v>
      </c>
      <c r="T2846" s="16">
        <f t="shared" si="179"/>
        <v>42739.546064814815</v>
      </c>
      <c r="U2846">
        <f>YEAR(Campaigns[[#This Row],[Date Created Conversion]])</f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8308</v>
      </c>
      <c r="R2847" t="s">
        <v>8310</v>
      </c>
      <c r="S2847" s="16">
        <f t="shared" si="178"/>
        <v>42103.016585648147</v>
      </c>
      <c r="T2847" s="16">
        <f t="shared" si="179"/>
        <v>42163.016585648147</v>
      </c>
      <c r="U2847">
        <f>YEAR(Campaigns[[#This Row],[Date Created Conversion]])</f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8308</v>
      </c>
      <c r="R2848" t="s">
        <v>8310</v>
      </c>
      <c r="S2848" s="16">
        <f t="shared" si="178"/>
        <v>42108.692060185189</v>
      </c>
      <c r="T2848" s="16">
        <f t="shared" si="179"/>
        <v>42153.692060185189</v>
      </c>
      <c r="U2848">
        <f>YEAR(Campaigns[[#This Row],[Date Created Conversion]])</f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8308</v>
      </c>
      <c r="R2849" t="s">
        <v>8310</v>
      </c>
      <c r="S2849" s="16">
        <f t="shared" si="178"/>
        <v>42453.806307870371</v>
      </c>
      <c r="T2849" s="16">
        <f t="shared" si="179"/>
        <v>42513.806307870371</v>
      </c>
      <c r="U2849">
        <f>YEAR(Campaigns[[#This Row],[Date Created Conversion]])</f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8308</v>
      </c>
      <c r="R2850" t="s">
        <v>8310</v>
      </c>
      <c r="S2850" s="16">
        <f t="shared" si="178"/>
        <v>42123.648831018523</v>
      </c>
      <c r="T2850" s="16">
        <f t="shared" si="179"/>
        <v>42153.648831018523</v>
      </c>
      <c r="U2850">
        <f>YEAR(Campaigns[[#This Row],[Date Created Conversion]])</f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8308</v>
      </c>
      <c r="R2851" t="s">
        <v>8310</v>
      </c>
      <c r="S2851" s="16">
        <f t="shared" si="178"/>
        <v>42453.428240740745</v>
      </c>
      <c r="T2851" s="16">
        <f t="shared" si="179"/>
        <v>42483.428240740745</v>
      </c>
      <c r="U2851">
        <f>YEAR(Campaigns[[#This Row],[Date Created Conversion]])</f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8308</v>
      </c>
      <c r="R2852" t="s">
        <v>8310</v>
      </c>
      <c r="S2852" s="16">
        <f t="shared" si="178"/>
        <v>41858.007071759261</v>
      </c>
      <c r="T2852" s="16">
        <f t="shared" si="179"/>
        <v>41888.007071759261</v>
      </c>
      <c r="U2852">
        <f>YEAR(Campaigns[[#This Row],[Date Created Conversion]])</f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8308</v>
      </c>
      <c r="R2853" t="s">
        <v>8310</v>
      </c>
      <c r="S2853" s="16">
        <f t="shared" si="178"/>
        <v>42390.002650462964</v>
      </c>
      <c r="T2853" s="16">
        <f t="shared" si="179"/>
        <v>42398.970138888893</v>
      </c>
      <c r="U2853">
        <f>YEAR(Campaigns[[#This Row],[Date Created Conversion]])</f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8308</v>
      </c>
      <c r="R2854" t="s">
        <v>8310</v>
      </c>
      <c r="S2854" s="16">
        <f t="shared" si="178"/>
        <v>41781.045173611114</v>
      </c>
      <c r="T2854" s="16">
        <f t="shared" si="179"/>
        <v>41811.045173611114</v>
      </c>
      <c r="U2854">
        <f>YEAR(Campaigns[[#This Row],[Date Created Conversion]])</f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8308</v>
      </c>
      <c r="R2855" t="s">
        <v>8310</v>
      </c>
      <c r="S2855" s="16">
        <f t="shared" si="178"/>
        <v>41836.190937499996</v>
      </c>
      <c r="T2855" s="16">
        <f t="shared" si="179"/>
        <v>41896.190937499996</v>
      </c>
      <c r="U2855">
        <f>YEAR(Campaigns[[#This Row],[Date Created Conversion]])</f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8308</v>
      </c>
      <c r="R2856" t="s">
        <v>8310</v>
      </c>
      <c r="S2856" s="16">
        <f t="shared" si="178"/>
        <v>42111.71665509259</v>
      </c>
      <c r="T2856" s="16">
        <f t="shared" si="179"/>
        <v>42131.71665509259</v>
      </c>
      <c r="U2856">
        <f>YEAR(Campaigns[[#This Row],[Date Created Conversion]])</f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8308</v>
      </c>
      <c r="R2857" t="s">
        <v>8310</v>
      </c>
      <c r="S2857" s="16">
        <f t="shared" si="178"/>
        <v>42370.007766203707</v>
      </c>
      <c r="T2857" s="16">
        <f t="shared" si="179"/>
        <v>42398.981944444444</v>
      </c>
      <c r="U2857">
        <f>YEAR(Campaigns[[#This Row],[Date Created Conversion]])</f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8308</v>
      </c>
      <c r="R2858" t="s">
        <v>8310</v>
      </c>
      <c r="S2858" s="16">
        <f t="shared" si="178"/>
        <v>42165.037581018521</v>
      </c>
      <c r="T2858" s="16">
        <f t="shared" si="179"/>
        <v>42224.898611111115</v>
      </c>
      <c r="U2858">
        <f>YEAR(Campaigns[[#This Row],[Date Created Conversion]])</f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8308</v>
      </c>
      <c r="R2859" t="s">
        <v>8310</v>
      </c>
      <c r="S2859" s="16">
        <f t="shared" si="178"/>
        <v>42726.920081018514</v>
      </c>
      <c r="T2859" s="16">
        <f t="shared" si="179"/>
        <v>42786.75</v>
      </c>
      <c r="U2859">
        <f>YEAR(Campaigns[[#This Row],[Date Created Conversion]])</f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8308</v>
      </c>
      <c r="R2860" t="s">
        <v>8310</v>
      </c>
      <c r="S2860" s="16">
        <f t="shared" si="178"/>
        <v>41954.545081018514</v>
      </c>
      <c r="T2860" s="16">
        <f t="shared" si="179"/>
        <v>41978.477777777778</v>
      </c>
      <c r="U2860">
        <f>YEAR(Campaigns[[#This Row],[Date Created Conversion]])</f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8308</v>
      </c>
      <c r="R2861" t="s">
        <v>8310</v>
      </c>
      <c r="S2861" s="16">
        <f t="shared" si="178"/>
        <v>42233.362314814818</v>
      </c>
      <c r="T2861" s="16">
        <f t="shared" si="179"/>
        <v>42293.362314814818</v>
      </c>
      <c r="U2861">
        <f>YEAR(Campaigns[[#This Row],[Date Created Conversion]])</f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8308</v>
      </c>
      <c r="R2862" t="s">
        <v>8310</v>
      </c>
      <c r="S2862" s="16">
        <f t="shared" si="178"/>
        <v>42480.800648148142</v>
      </c>
      <c r="T2862" s="16">
        <f t="shared" si="179"/>
        <v>42540.800648148142</v>
      </c>
      <c r="U2862">
        <f>YEAR(Campaigns[[#This Row],[Date Created Conversion]])</f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8308</v>
      </c>
      <c r="R2863" t="s">
        <v>8310</v>
      </c>
      <c r="S2863" s="16">
        <f t="shared" si="178"/>
        <v>42257.590833333335</v>
      </c>
      <c r="T2863" s="16">
        <f t="shared" si="179"/>
        <v>42271.590833333335</v>
      </c>
      <c r="U2863">
        <f>YEAR(Campaigns[[#This Row],[Date Created Conversion]])</f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8308</v>
      </c>
      <c r="R2864" t="s">
        <v>8310</v>
      </c>
      <c r="S2864" s="16">
        <f t="shared" si="178"/>
        <v>41784.789687500001</v>
      </c>
      <c r="T2864" s="16">
        <f t="shared" si="179"/>
        <v>41814.789687500001</v>
      </c>
      <c r="U2864">
        <f>YEAR(Campaigns[[#This Row],[Date Created Conversion]])</f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8308</v>
      </c>
      <c r="R2865" t="s">
        <v>8310</v>
      </c>
      <c r="S2865" s="16">
        <f t="shared" si="178"/>
        <v>41831.675034722226</v>
      </c>
      <c r="T2865" s="16">
        <f t="shared" si="179"/>
        <v>41891.675034722226</v>
      </c>
      <c r="U2865">
        <f>YEAR(Campaigns[[#This Row],[Date Created Conversion]])</f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8308</v>
      </c>
      <c r="R2866" t="s">
        <v>8310</v>
      </c>
      <c r="S2866" s="16">
        <f t="shared" si="178"/>
        <v>42172.613506944443</v>
      </c>
      <c r="T2866" s="16">
        <f t="shared" si="179"/>
        <v>42202.554166666669</v>
      </c>
      <c r="U2866">
        <f>YEAR(Campaigns[[#This Row],[Date Created Conversion]])</f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8308</v>
      </c>
      <c r="R2867" t="s">
        <v>8310</v>
      </c>
      <c r="S2867" s="16">
        <f t="shared" si="178"/>
        <v>41950.114108796297</v>
      </c>
      <c r="T2867" s="16">
        <f t="shared" si="179"/>
        <v>42010.114108796297</v>
      </c>
      <c r="U2867">
        <f>YEAR(Campaigns[[#This Row],[Date Created Conversion]])</f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8308</v>
      </c>
      <c r="R2868" t="s">
        <v>8310</v>
      </c>
      <c r="S2868" s="16">
        <f t="shared" si="178"/>
        <v>42627.955104166671</v>
      </c>
      <c r="T2868" s="16">
        <f t="shared" si="179"/>
        <v>42657.916666666672</v>
      </c>
      <c r="U2868">
        <f>YEAR(Campaigns[[#This Row],[Date Created Conversion]])</f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8308</v>
      </c>
      <c r="R2869" t="s">
        <v>8310</v>
      </c>
      <c r="S2869" s="16">
        <f t="shared" si="178"/>
        <v>42531.195277777777</v>
      </c>
      <c r="T2869" s="16">
        <f t="shared" si="179"/>
        <v>42555.166666666672</v>
      </c>
      <c r="U2869">
        <f>YEAR(Campaigns[[#This Row],[Date Created Conversion]])</f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8308</v>
      </c>
      <c r="R2870" t="s">
        <v>8310</v>
      </c>
      <c r="S2870" s="16">
        <f t="shared" si="178"/>
        <v>42618.827013888891</v>
      </c>
      <c r="T2870" s="16">
        <f t="shared" si="179"/>
        <v>42648.827013888891</v>
      </c>
      <c r="U2870">
        <f>YEAR(Campaigns[[#This Row],[Date Created Conversion]])</f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8308</v>
      </c>
      <c r="R2871" t="s">
        <v>8310</v>
      </c>
      <c r="S2871" s="16">
        <f t="shared" si="178"/>
        <v>42540.593530092592</v>
      </c>
      <c r="T2871" s="16">
        <f t="shared" si="179"/>
        <v>42570.593530092592</v>
      </c>
      <c r="U2871">
        <f>YEAR(Campaigns[[#This Row],[Date Created Conversion]])</f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8308</v>
      </c>
      <c r="R2872" t="s">
        <v>8310</v>
      </c>
      <c r="S2872" s="16">
        <f t="shared" si="178"/>
        <v>41746.189409722225</v>
      </c>
      <c r="T2872" s="16">
        <f t="shared" si="179"/>
        <v>41776.189409722225</v>
      </c>
      <c r="U2872">
        <f>YEAR(Campaigns[[#This Row],[Date Created Conversion]])</f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8308</v>
      </c>
      <c r="R2873" t="s">
        <v>8310</v>
      </c>
      <c r="S2873" s="16">
        <f t="shared" si="178"/>
        <v>41974.738576388889</v>
      </c>
      <c r="T2873" s="16">
        <f t="shared" si="179"/>
        <v>41994.738576388889</v>
      </c>
      <c r="U2873">
        <f>YEAR(Campaigns[[#This Row],[Date Created Conversion]])</f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8308</v>
      </c>
      <c r="R2874" t="s">
        <v>8310</v>
      </c>
      <c r="S2874" s="16">
        <f t="shared" si="178"/>
        <v>42115.11618055556</v>
      </c>
      <c r="T2874" s="16">
        <f t="shared" si="179"/>
        <v>42175.11618055556</v>
      </c>
      <c r="U2874">
        <f>YEAR(Campaigns[[#This Row],[Date Created Conversion]])</f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8308</v>
      </c>
      <c r="R2875" t="s">
        <v>8310</v>
      </c>
      <c r="S2875" s="16">
        <f t="shared" si="178"/>
        <v>42002.817488425921</v>
      </c>
      <c r="T2875" s="16">
        <f t="shared" si="179"/>
        <v>42032.817488425921</v>
      </c>
      <c r="U2875">
        <f>YEAR(Campaigns[[#This Row],[Date Created Conversion]])</f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8308</v>
      </c>
      <c r="R2876" t="s">
        <v>8310</v>
      </c>
      <c r="S2876" s="16">
        <f t="shared" si="178"/>
        <v>42722.84474537037</v>
      </c>
      <c r="T2876" s="16">
        <f t="shared" si="179"/>
        <v>42752.84474537037</v>
      </c>
      <c r="U2876">
        <f>YEAR(Campaigns[[#This Row],[Date Created Conversion]])</f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8308</v>
      </c>
      <c r="R2877" t="s">
        <v>8310</v>
      </c>
      <c r="S2877" s="16">
        <f t="shared" si="178"/>
        <v>42465.128391203703</v>
      </c>
      <c r="T2877" s="16">
        <f t="shared" si="179"/>
        <v>42495.128391203703</v>
      </c>
      <c r="U2877">
        <f>YEAR(Campaigns[[#This Row],[Date Created Conversion]])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8308</v>
      </c>
      <c r="R2878" t="s">
        <v>8310</v>
      </c>
      <c r="S2878" s="16">
        <f t="shared" si="178"/>
        <v>42171.743969907402</v>
      </c>
      <c r="T2878" s="16">
        <f t="shared" si="179"/>
        <v>42201.743969907402</v>
      </c>
      <c r="U2878">
        <f>YEAR(Campaigns[[#This Row],[Date Created Conversion]])</f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8308</v>
      </c>
      <c r="R2879" t="s">
        <v>8310</v>
      </c>
      <c r="S2879" s="16">
        <f t="shared" si="178"/>
        <v>42672.955138888887</v>
      </c>
      <c r="T2879" s="16">
        <f t="shared" si="179"/>
        <v>42704.708333333328</v>
      </c>
      <c r="U2879">
        <f>YEAR(Campaigns[[#This Row],[Date Created Conversion]])</f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8308</v>
      </c>
      <c r="R2880" t="s">
        <v>8310</v>
      </c>
      <c r="S2880" s="16">
        <f t="shared" si="178"/>
        <v>42128.615682870368</v>
      </c>
      <c r="T2880" s="16">
        <f t="shared" si="179"/>
        <v>42188.615682870368</v>
      </c>
      <c r="U2880">
        <f>YEAR(Campaigns[[#This Row],[Date Created Conversion]])</f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8308</v>
      </c>
      <c r="R2881" t="s">
        <v>8310</v>
      </c>
      <c r="S2881" s="16">
        <f t="shared" si="178"/>
        <v>42359.725243055553</v>
      </c>
      <c r="T2881" s="16">
        <f t="shared" si="179"/>
        <v>42389.725243055553</v>
      </c>
      <c r="U2881">
        <f>YEAR(Campaigns[[#This Row],[Date Created Conversion]])</f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 2),0)</f>
        <v>96.55</v>
      </c>
      <c r="Q2882" s="10" t="s">
        <v>8308</v>
      </c>
      <c r="R2882" t="s">
        <v>8310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  <c r="U2882">
        <f>YEAR(Campaigns[[#This Row],[Date Created Conversion]])</f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8308</v>
      </c>
      <c r="R2883" t="s">
        <v>8310</v>
      </c>
      <c r="S2883" s="16">
        <f t="shared" si="182"/>
        <v>41916.597638888888</v>
      </c>
      <c r="T2883" s="16">
        <f t="shared" si="183"/>
        <v>41976.639305555553</v>
      </c>
      <c r="U2883">
        <f>YEAR(Campaigns[[#This Row],[Date Created Conversion]])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8308</v>
      </c>
      <c r="R2884" t="s">
        <v>8310</v>
      </c>
      <c r="S2884" s="16">
        <f t="shared" si="182"/>
        <v>42461.596273148149</v>
      </c>
      <c r="T2884" s="16">
        <f t="shared" si="183"/>
        <v>42491.596273148149</v>
      </c>
      <c r="U2884">
        <f>YEAR(Campaigns[[#This Row],[Date Created Conversion]])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8308</v>
      </c>
      <c r="R2885" t="s">
        <v>8310</v>
      </c>
      <c r="S2885" s="16">
        <f t="shared" si="182"/>
        <v>42370.90320601852</v>
      </c>
      <c r="T2885" s="16">
        <f t="shared" si="183"/>
        <v>42406.207638888889</v>
      </c>
      <c r="U2885">
        <f>YEAR(Campaigns[[#This Row],[Date Created Conversion]])</f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8308</v>
      </c>
      <c r="R2886" t="s">
        <v>8310</v>
      </c>
      <c r="S2886" s="16">
        <f t="shared" si="182"/>
        <v>41948.727256944447</v>
      </c>
      <c r="T2886" s="16">
        <f t="shared" si="183"/>
        <v>41978.727256944447</v>
      </c>
      <c r="U2886">
        <f>YEAR(Campaigns[[#This Row],[Date Created Conversion]])</f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8308</v>
      </c>
      <c r="R2887" t="s">
        <v>8310</v>
      </c>
      <c r="S2887" s="16">
        <f t="shared" si="182"/>
        <v>42047.07640046296</v>
      </c>
      <c r="T2887" s="16">
        <f t="shared" si="183"/>
        <v>42077.034733796296</v>
      </c>
      <c r="U2887">
        <f>YEAR(Campaigns[[#This Row],[Date Created Conversion]])</f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8308</v>
      </c>
      <c r="R2888" t="s">
        <v>8310</v>
      </c>
      <c r="S2888" s="16">
        <f t="shared" si="182"/>
        <v>42261.632916666669</v>
      </c>
      <c r="T2888" s="16">
        <f t="shared" si="183"/>
        <v>42266.165972222225</v>
      </c>
      <c r="U2888">
        <f>YEAR(Campaigns[[#This Row],[Date Created Conversion]])</f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8308</v>
      </c>
      <c r="R2889" t="s">
        <v>8310</v>
      </c>
      <c r="S2889" s="16">
        <f t="shared" si="182"/>
        <v>41985.427361111113</v>
      </c>
      <c r="T2889" s="16">
        <f t="shared" si="183"/>
        <v>42015.427361111113</v>
      </c>
      <c r="U2889">
        <f>YEAR(Campaigns[[#This Row],[Date Created Conversion]])</f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8308</v>
      </c>
      <c r="R2890" t="s">
        <v>8310</v>
      </c>
      <c r="S2890" s="16">
        <f t="shared" si="182"/>
        <v>41922.535185185188</v>
      </c>
      <c r="T2890" s="16">
        <f t="shared" si="183"/>
        <v>41930.207638888889</v>
      </c>
      <c r="U2890">
        <f>YEAR(Campaigns[[#This Row],[Date Created Conversion]])</f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8308</v>
      </c>
      <c r="R2891" t="s">
        <v>8310</v>
      </c>
      <c r="S2891" s="16">
        <f t="shared" si="182"/>
        <v>41850.863252314812</v>
      </c>
      <c r="T2891" s="16">
        <f t="shared" si="183"/>
        <v>41880.863252314812</v>
      </c>
      <c r="U2891">
        <f>YEAR(Campaigns[[#This Row],[Date Created Conversion]])</f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8308</v>
      </c>
      <c r="R2892" t="s">
        <v>8310</v>
      </c>
      <c r="S2892" s="16">
        <f t="shared" si="182"/>
        <v>41831.742962962962</v>
      </c>
      <c r="T2892" s="16">
        <f t="shared" si="183"/>
        <v>41860.125</v>
      </c>
      <c r="U2892">
        <f>YEAR(Campaigns[[#This Row],[Date Created Conversion]])</f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8308</v>
      </c>
      <c r="R2893" t="s">
        <v>8310</v>
      </c>
      <c r="S2893" s="16">
        <f t="shared" si="182"/>
        <v>42415.883425925931</v>
      </c>
      <c r="T2893" s="16">
        <f t="shared" si="183"/>
        <v>42475.84175925926</v>
      </c>
      <c r="U2893">
        <f>YEAR(Campaigns[[#This Row],[Date Created Conversion]])</f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8308</v>
      </c>
      <c r="R2894" t="s">
        <v>8310</v>
      </c>
      <c r="S2894" s="16">
        <f t="shared" si="182"/>
        <v>41869.714166666665</v>
      </c>
      <c r="T2894" s="16">
        <f t="shared" si="183"/>
        <v>41876.875</v>
      </c>
      <c r="U2894">
        <f>YEAR(Campaigns[[#This Row],[Date Created Conversion]])</f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8308</v>
      </c>
      <c r="R2895" t="s">
        <v>8310</v>
      </c>
      <c r="S2895" s="16">
        <f t="shared" si="182"/>
        <v>41953.773090277777</v>
      </c>
      <c r="T2895" s="16">
        <f t="shared" si="183"/>
        <v>42013.083333333328</v>
      </c>
      <c r="U2895">
        <f>YEAR(Campaigns[[#This Row],[Date Created Conversion]])</f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8308</v>
      </c>
      <c r="R2896" t="s">
        <v>8310</v>
      </c>
      <c r="S2896" s="16">
        <f t="shared" si="182"/>
        <v>42037.986284722225</v>
      </c>
      <c r="T2896" s="16">
        <f t="shared" si="183"/>
        <v>42097.944618055553</v>
      </c>
      <c r="U2896">
        <f>YEAR(Campaigns[[#This Row],[Date Created Conversion]])</f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8308</v>
      </c>
      <c r="R2897" t="s">
        <v>8310</v>
      </c>
      <c r="S2897" s="16">
        <f t="shared" si="182"/>
        <v>41811.555462962962</v>
      </c>
      <c r="T2897" s="16">
        <f t="shared" si="183"/>
        <v>41812.875</v>
      </c>
      <c r="U2897">
        <f>YEAR(Campaigns[[#This Row],[Date Created Conversion]])</f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8308</v>
      </c>
      <c r="R2898" t="s">
        <v>8310</v>
      </c>
      <c r="S2898" s="16">
        <f t="shared" si="182"/>
        <v>42701.908807870372</v>
      </c>
      <c r="T2898" s="16">
        <f t="shared" si="183"/>
        <v>42716.25</v>
      </c>
      <c r="U2898">
        <f>YEAR(Campaigns[[#This Row],[Date Created Conversion]])</f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8308</v>
      </c>
      <c r="R2899" t="s">
        <v>8310</v>
      </c>
      <c r="S2899" s="16">
        <f t="shared" si="182"/>
        <v>42258.646504629629</v>
      </c>
      <c r="T2899" s="16">
        <f t="shared" si="183"/>
        <v>42288.645196759258</v>
      </c>
      <c r="U2899">
        <f>YEAR(Campaigns[[#This Row],[Date Created Conversion]])</f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8308</v>
      </c>
      <c r="R2900" t="s">
        <v>8310</v>
      </c>
      <c r="S2900" s="16">
        <f t="shared" si="182"/>
        <v>42278.664965277778</v>
      </c>
      <c r="T2900" s="16">
        <f t="shared" si="183"/>
        <v>42308.664965277778</v>
      </c>
      <c r="U2900">
        <f>YEAR(Campaigns[[#This Row],[Date Created Conversion]])</f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8308</v>
      </c>
      <c r="R2901" t="s">
        <v>8310</v>
      </c>
      <c r="S2901" s="16">
        <f t="shared" si="182"/>
        <v>42515.078217592592</v>
      </c>
      <c r="T2901" s="16">
        <f t="shared" si="183"/>
        <v>42575.078217592592</v>
      </c>
      <c r="U2901">
        <f>YEAR(Campaigns[[#This Row],[Date Created Conversion]])</f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8308</v>
      </c>
      <c r="R2902" t="s">
        <v>8310</v>
      </c>
      <c r="S2902" s="16">
        <f t="shared" si="182"/>
        <v>41830.234166666669</v>
      </c>
      <c r="T2902" s="16">
        <f t="shared" si="183"/>
        <v>41860.234166666669</v>
      </c>
      <c r="U2902">
        <f>YEAR(Campaigns[[#This Row],[Date Created Conversion]])</f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8308</v>
      </c>
      <c r="R2903" t="s">
        <v>8310</v>
      </c>
      <c r="S2903" s="16">
        <f t="shared" si="182"/>
        <v>41982.904386574075</v>
      </c>
      <c r="T2903" s="16">
        <f t="shared" si="183"/>
        <v>42042.904386574075</v>
      </c>
      <c r="U2903">
        <f>YEAR(Campaigns[[#This Row],[Date Created Conversion]])</f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8308</v>
      </c>
      <c r="R2904" t="s">
        <v>8310</v>
      </c>
      <c r="S2904" s="16">
        <f t="shared" si="182"/>
        <v>42210.439768518518</v>
      </c>
      <c r="T2904" s="16">
        <f t="shared" si="183"/>
        <v>42240.439768518518</v>
      </c>
      <c r="U2904">
        <f>YEAR(Campaigns[[#This Row],[Date Created Conversion]])</f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8308</v>
      </c>
      <c r="R2905" t="s">
        <v>8310</v>
      </c>
      <c r="S2905" s="16">
        <f t="shared" si="182"/>
        <v>42196.166874999995</v>
      </c>
      <c r="T2905" s="16">
        <f t="shared" si="183"/>
        <v>42256.166874999995</v>
      </c>
      <c r="U2905">
        <f>YEAR(Campaigns[[#This Row],[Date Created Conversion]])</f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8308</v>
      </c>
      <c r="R2906" t="s">
        <v>8310</v>
      </c>
      <c r="S2906" s="16">
        <f t="shared" si="182"/>
        <v>41940.967951388891</v>
      </c>
      <c r="T2906" s="16">
        <f t="shared" si="183"/>
        <v>41952.5</v>
      </c>
      <c r="U2906">
        <f>YEAR(Campaigns[[#This Row],[Date Created Conversion]])</f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8308</v>
      </c>
      <c r="R2907" t="s">
        <v>8310</v>
      </c>
      <c r="S2907" s="16">
        <f t="shared" si="182"/>
        <v>42606.056863425925</v>
      </c>
      <c r="T2907" s="16">
        <f t="shared" si="183"/>
        <v>42620.056863425925</v>
      </c>
      <c r="U2907">
        <f>YEAR(Campaigns[[#This Row],[Date Created Conversion]])</f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8308</v>
      </c>
      <c r="R2908" t="s">
        <v>8310</v>
      </c>
      <c r="S2908" s="16">
        <f t="shared" si="182"/>
        <v>42199.648912037039</v>
      </c>
      <c r="T2908" s="16">
        <f t="shared" si="183"/>
        <v>42217.041666666672</v>
      </c>
      <c r="U2908">
        <f>YEAR(Campaigns[[#This Row],[Date Created Conversion]])</f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8308</v>
      </c>
      <c r="R2909" t="s">
        <v>8310</v>
      </c>
      <c r="S2909" s="16">
        <f t="shared" si="182"/>
        <v>42444.877743055549</v>
      </c>
      <c r="T2909" s="16">
        <f t="shared" si="183"/>
        <v>42504.877743055549</v>
      </c>
      <c r="U2909">
        <f>YEAR(Campaigns[[#This Row],[Date Created Conversion]])</f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8308</v>
      </c>
      <c r="R2910" t="s">
        <v>8310</v>
      </c>
      <c r="S2910" s="16">
        <f t="shared" si="182"/>
        <v>42499.731701388882</v>
      </c>
      <c r="T2910" s="16">
        <f t="shared" si="183"/>
        <v>42529.731701388882</v>
      </c>
      <c r="U2910">
        <f>YEAR(Campaigns[[#This Row],[Date Created Conversion]])</f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8308</v>
      </c>
      <c r="R2911" t="s">
        <v>8310</v>
      </c>
      <c r="S2911" s="16">
        <f t="shared" si="182"/>
        <v>41929.266215277778</v>
      </c>
      <c r="T2911" s="16">
        <f t="shared" si="183"/>
        <v>41968.823611111111</v>
      </c>
      <c r="U2911">
        <f>YEAR(Campaigns[[#This Row],[Date Created Conversion]])</f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8308</v>
      </c>
      <c r="R2912" t="s">
        <v>8310</v>
      </c>
      <c r="S2912" s="16">
        <f t="shared" si="182"/>
        <v>42107.841284722221</v>
      </c>
      <c r="T2912" s="16">
        <f t="shared" si="183"/>
        <v>42167.841284722221</v>
      </c>
      <c r="U2912">
        <f>YEAR(Campaigns[[#This Row],[Date Created Conversion]])</f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8308</v>
      </c>
      <c r="R2913" t="s">
        <v>8310</v>
      </c>
      <c r="S2913" s="16">
        <f t="shared" si="182"/>
        <v>42142.768819444449</v>
      </c>
      <c r="T2913" s="16">
        <f t="shared" si="183"/>
        <v>42182.768819444449</v>
      </c>
      <c r="U2913">
        <f>YEAR(Campaigns[[#This Row],[Date Created Conversion]])</f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8308</v>
      </c>
      <c r="R2914" t="s">
        <v>8310</v>
      </c>
      <c r="S2914" s="16">
        <f t="shared" si="182"/>
        <v>42354.131643518514</v>
      </c>
      <c r="T2914" s="16">
        <f t="shared" si="183"/>
        <v>42384.131643518514</v>
      </c>
      <c r="U2914">
        <f>YEAR(Campaigns[[#This Row],[Date Created Conversion]])</f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8308</v>
      </c>
      <c r="R2915" t="s">
        <v>8310</v>
      </c>
      <c r="S2915" s="16">
        <f t="shared" si="182"/>
        <v>41828.922905092593</v>
      </c>
      <c r="T2915" s="16">
        <f t="shared" si="183"/>
        <v>41888.922905092593</v>
      </c>
      <c r="U2915">
        <f>YEAR(Campaigns[[#This Row],[Date Created Conversion]])</f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8308</v>
      </c>
      <c r="R2916" t="s">
        <v>8310</v>
      </c>
      <c r="S2916" s="16">
        <f t="shared" si="182"/>
        <v>42017.907337962963</v>
      </c>
      <c r="T2916" s="16">
        <f t="shared" si="183"/>
        <v>42077.865671296298</v>
      </c>
      <c r="U2916">
        <f>YEAR(Campaigns[[#This Row],[Date Created Conversion]])</f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8308</v>
      </c>
      <c r="R2917" t="s">
        <v>8310</v>
      </c>
      <c r="S2917" s="16">
        <f t="shared" si="182"/>
        <v>42415.398032407407</v>
      </c>
      <c r="T2917" s="16">
        <f t="shared" si="183"/>
        <v>42445.356365740736</v>
      </c>
      <c r="U2917">
        <f>YEAR(Campaigns[[#This Row],[Date Created Conversion]])</f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8308</v>
      </c>
      <c r="R2918" t="s">
        <v>8310</v>
      </c>
      <c r="S2918" s="16">
        <f t="shared" si="182"/>
        <v>41755.476724537039</v>
      </c>
      <c r="T2918" s="16">
        <f t="shared" si="183"/>
        <v>41778.476724537039</v>
      </c>
      <c r="U2918">
        <f>YEAR(Campaigns[[#This Row],[Date Created Conversion]])</f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8308</v>
      </c>
      <c r="R2919" t="s">
        <v>8310</v>
      </c>
      <c r="S2919" s="16">
        <f t="shared" si="182"/>
        <v>42245.234340277777</v>
      </c>
      <c r="T2919" s="16">
        <f t="shared" si="183"/>
        <v>42263.234340277777</v>
      </c>
      <c r="U2919">
        <f>YEAR(Campaigns[[#This Row],[Date Created Conversion]])</f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8308</v>
      </c>
      <c r="R2920" t="s">
        <v>8310</v>
      </c>
      <c r="S2920" s="16">
        <f t="shared" si="182"/>
        <v>42278.629710648151</v>
      </c>
      <c r="T2920" s="16">
        <f t="shared" si="183"/>
        <v>42306.629710648151</v>
      </c>
      <c r="U2920">
        <f>YEAR(Campaigns[[#This Row],[Date Created Conversion]])</f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8308</v>
      </c>
      <c r="R2921" t="s">
        <v>8310</v>
      </c>
      <c r="S2921" s="16">
        <f t="shared" si="182"/>
        <v>41826.61954861111</v>
      </c>
      <c r="T2921" s="16">
        <f t="shared" si="183"/>
        <v>41856.61954861111</v>
      </c>
      <c r="U2921">
        <f>YEAR(Campaigns[[#This Row],[Date Created Conversion]])</f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8308</v>
      </c>
      <c r="R2922" t="s">
        <v>8310</v>
      </c>
      <c r="S2922" s="16">
        <f t="shared" si="182"/>
        <v>42058.792476851857</v>
      </c>
      <c r="T2922" s="16">
        <f t="shared" si="183"/>
        <v>42088.750810185185</v>
      </c>
      <c r="U2922">
        <f>YEAR(Campaigns[[#This Row],[Date Created Conversion]])</f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8308</v>
      </c>
      <c r="R2923" t="s">
        <v>8311</v>
      </c>
      <c r="S2923" s="16">
        <f t="shared" si="182"/>
        <v>41877.886620370373</v>
      </c>
      <c r="T2923" s="16">
        <f t="shared" si="183"/>
        <v>41907.886620370373</v>
      </c>
      <c r="U2923">
        <f>YEAR(Campaigns[[#This Row],[Date Created Conversion]])</f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8308</v>
      </c>
      <c r="R2924" t="s">
        <v>8311</v>
      </c>
      <c r="S2924" s="16">
        <f t="shared" si="182"/>
        <v>42097.874155092592</v>
      </c>
      <c r="T2924" s="16">
        <f t="shared" si="183"/>
        <v>42142.874155092592</v>
      </c>
      <c r="U2924">
        <f>YEAR(Campaigns[[#This Row],[Date Created Conversion]])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8308</v>
      </c>
      <c r="R2925" t="s">
        <v>8311</v>
      </c>
      <c r="S2925" s="16">
        <f t="shared" si="182"/>
        <v>42013.15253472222</v>
      </c>
      <c r="T2925" s="16">
        <f t="shared" si="183"/>
        <v>42028.125</v>
      </c>
      <c r="U2925">
        <f>YEAR(Campaigns[[#This Row],[Date Created Conversion]])</f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8308</v>
      </c>
      <c r="R2926" t="s">
        <v>8311</v>
      </c>
      <c r="S2926" s="16">
        <f t="shared" si="182"/>
        <v>42103.556828703702</v>
      </c>
      <c r="T2926" s="16">
        <f t="shared" si="183"/>
        <v>42133.165972222225</v>
      </c>
      <c r="U2926">
        <f>YEAR(Campaigns[[#This Row],[Date Created Conversion]])</f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8308</v>
      </c>
      <c r="R2927" t="s">
        <v>8311</v>
      </c>
      <c r="S2927" s="16">
        <f t="shared" si="182"/>
        <v>41863.584120370368</v>
      </c>
      <c r="T2927" s="16">
        <f t="shared" si="183"/>
        <v>41893.584120370368</v>
      </c>
      <c r="U2927">
        <f>YEAR(Campaigns[[#This Row],[Date Created Conversion]])</f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8308</v>
      </c>
      <c r="R2928" t="s">
        <v>8311</v>
      </c>
      <c r="S2928" s="16">
        <f t="shared" si="182"/>
        <v>42044.765960648147</v>
      </c>
      <c r="T2928" s="16">
        <f t="shared" si="183"/>
        <v>42058.765960648147</v>
      </c>
      <c r="U2928">
        <f>YEAR(Campaigns[[#This Row],[Date Created Conversion]])</f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8308</v>
      </c>
      <c r="R2929" t="s">
        <v>8311</v>
      </c>
      <c r="S2929" s="16">
        <f t="shared" si="182"/>
        <v>41806.669317129628</v>
      </c>
      <c r="T2929" s="16">
        <f t="shared" si="183"/>
        <v>41835.208333333336</v>
      </c>
      <c r="U2929">
        <f>YEAR(Campaigns[[#This Row],[Date Created Conversion]])</f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8308</v>
      </c>
      <c r="R2930" t="s">
        <v>8311</v>
      </c>
      <c r="S2930" s="16">
        <f t="shared" si="182"/>
        <v>42403.998217592598</v>
      </c>
      <c r="T2930" s="16">
        <f t="shared" si="183"/>
        <v>42433.998217592598</v>
      </c>
      <c r="U2930">
        <f>YEAR(Campaigns[[#This Row],[Date Created Conversion]])</f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8308</v>
      </c>
      <c r="R2931" t="s">
        <v>8311</v>
      </c>
      <c r="S2931" s="16">
        <f t="shared" si="182"/>
        <v>41754.564328703702</v>
      </c>
      <c r="T2931" s="16">
        <f t="shared" si="183"/>
        <v>41784.564328703702</v>
      </c>
      <c r="U2931">
        <f>YEAR(Campaigns[[#This Row],[Date Created Conversion]])</f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8308</v>
      </c>
      <c r="R2932" t="s">
        <v>8311</v>
      </c>
      <c r="S2932" s="16">
        <f t="shared" si="182"/>
        <v>42101.584074074075</v>
      </c>
      <c r="T2932" s="16">
        <f t="shared" si="183"/>
        <v>42131.584074074075</v>
      </c>
      <c r="U2932">
        <f>YEAR(Campaigns[[#This Row],[Date Created Conversion]])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8308</v>
      </c>
      <c r="R2933" t="s">
        <v>8311</v>
      </c>
      <c r="S2933" s="16">
        <f t="shared" si="182"/>
        <v>41872.291238425925</v>
      </c>
      <c r="T2933" s="16">
        <f t="shared" si="183"/>
        <v>41897.255555555559</v>
      </c>
      <c r="U2933">
        <f>YEAR(Campaigns[[#This Row],[Date Created Conversion]])</f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8308</v>
      </c>
      <c r="R2934" t="s">
        <v>8311</v>
      </c>
      <c r="S2934" s="16">
        <f t="shared" si="182"/>
        <v>42025.164780092593</v>
      </c>
      <c r="T2934" s="16">
        <f t="shared" si="183"/>
        <v>42056.458333333328</v>
      </c>
      <c r="U2934">
        <f>YEAR(Campaigns[[#This Row],[Date Created Conversion]])</f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8308</v>
      </c>
      <c r="R2935" t="s">
        <v>8311</v>
      </c>
      <c r="S2935" s="16">
        <f t="shared" si="182"/>
        <v>42495.956631944442</v>
      </c>
      <c r="T2935" s="16">
        <f t="shared" si="183"/>
        <v>42525.956631944442</v>
      </c>
      <c r="U2935">
        <f>YEAR(Campaigns[[#This Row],[Date Created Conversion]])</f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8308</v>
      </c>
      <c r="R2936" t="s">
        <v>8311</v>
      </c>
      <c r="S2936" s="16">
        <f t="shared" si="182"/>
        <v>41775.636157407411</v>
      </c>
      <c r="T2936" s="16">
        <f t="shared" si="183"/>
        <v>41805.636157407411</v>
      </c>
      <c r="U2936">
        <f>YEAR(Campaigns[[#This Row],[Date Created Conversion]])</f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8308</v>
      </c>
      <c r="R2937" t="s">
        <v>8311</v>
      </c>
      <c r="S2937" s="16">
        <f t="shared" si="182"/>
        <v>42553.583425925928</v>
      </c>
      <c r="T2937" s="16">
        <f t="shared" si="183"/>
        <v>42611.708333333328</v>
      </c>
      <c r="U2937">
        <f>YEAR(Campaigns[[#This Row],[Date Created Conversion]])</f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8308</v>
      </c>
      <c r="R2938" t="s">
        <v>8311</v>
      </c>
      <c r="S2938" s="16">
        <f t="shared" si="182"/>
        <v>41912.650729166664</v>
      </c>
      <c r="T2938" s="16">
        <f t="shared" si="183"/>
        <v>41925.207638888889</v>
      </c>
      <c r="U2938">
        <f>YEAR(Campaigns[[#This Row],[Date Created Conversion]])</f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8308</v>
      </c>
      <c r="R2939" t="s">
        <v>8311</v>
      </c>
      <c r="S2939" s="16">
        <f t="shared" si="182"/>
        <v>41803.457326388889</v>
      </c>
      <c r="T2939" s="16">
        <f t="shared" si="183"/>
        <v>41833.457326388889</v>
      </c>
      <c r="U2939">
        <f>YEAR(Campaigns[[#This Row],[Date Created Conversion]])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8308</v>
      </c>
      <c r="R2940" t="s">
        <v>8311</v>
      </c>
      <c r="S2940" s="16">
        <f t="shared" si="182"/>
        <v>42004.703865740739</v>
      </c>
      <c r="T2940" s="16">
        <f t="shared" si="183"/>
        <v>42034.703865740739</v>
      </c>
      <c r="U2940">
        <f>YEAR(Campaigns[[#This Row],[Date Created Conversion]])</f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8308</v>
      </c>
      <c r="R2941" t="s">
        <v>8311</v>
      </c>
      <c r="S2941" s="16">
        <f t="shared" si="182"/>
        <v>41845.809166666666</v>
      </c>
      <c r="T2941" s="16">
        <f t="shared" si="183"/>
        <v>41879.041666666664</v>
      </c>
      <c r="U2941">
        <f>YEAR(Campaigns[[#This Row],[Date Created Conversion]])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8308</v>
      </c>
      <c r="R2942" t="s">
        <v>8311</v>
      </c>
      <c r="S2942" s="16">
        <f t="shared" si="182"/>
        <v>41982.773356481484</v>
      </c>
      <c r="T2942" s="16">
        <f t="shared" si="183"/>
        <v>42022.773356481484</v>
      </c>
      <c r="U2942">
        <f>YEAR(Campaigns[[#This Row],[Date Created Conversion]])</f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8308</v>
      </c>
      <c r="R2943" t="s">
        <v>8309</v>
      </c>
      <c r="S2943" s="16">
        <f t="shared" si="182"/>
        <v>42034.960127314815</v>
      </c>
      <c r="T2943" s="16">
        <f t="shared" si="183"/>
        <v>42064.960127314815</v>
      </c>
      <c r="U2943">
        <f>YEAR(Campaigns[[#This Row],[Date Created Conversion]])</f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8308</v>
      </c>
      <c r="R2944" t="s">
        <v>8309</v>
      </c>
      <c r="S2944" s="16">
        <f t="shared" si="182"/>
        <v>42334.803923611107</v>
      </c>
      <c r="T2944" s="16">
        <f t="shared" si="183"/>
        <v>42354.845833333333</v>
      </c>
      <c r="U2944">
        <f>YEAR(Campaigns[[#This Row],[Date Created Conversion]])</f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8308</v>
      </c>
      <c r="R2945" t="s">
        <v>8309</v>
      </c>
      <c r="S2945" s="16">
        <f t="shared" si="182"/>
        <v>42077.129398148143</v>
      </c>
      <c r="T2945" s="16">
        <f t="shared" si="183"/>
        <v>42107.129398148143</v>
      </c>
      <c r="U2945">
        <f>YEAR(Campaigns[[#This Row],[Date Created Conversion]])</f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 2),0)</f>
        <v>100</v>
      </c>
      <c r="Q2946" s="10" t="s">
        <v>8308</v>
      </c>
      <c r="R2946" t="s">
        <v>8309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  <c r="U2946">
        <f>YEAR(Campaigns[[#This Row],[Date Created Conversion]])</f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8308</v>
      </c>
      <c r="R2947" t="s">
        <v>8309</v>
      </c>
      <c r="S2947" s="16">
        <f t="shared" si="186"/>
        <v>42118.139583333337</v>
      </c>
      <c r="T2947" s="16">
        <f t="shared" si="187"/>
        <v>42148.139583333337</v>
      </c>
      <c r="U2947">
        <f>YEAR(Campaigns[[#This Row],[Date Created Conversion]])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8308</v>
      </c>
      <c r="R2948" t="s">
        <v>8309</v>
      </c>
      <c r="S2948" s="16">
        <f t="shared" si="186"/>
        <v>42567.531157407408</v>
      </c>
      <c r="T2948" s="16">
        <f t="shared" si="187"/>
        <v>42597.531157407408</v>
      </c>
      <c r="U2948">
        <f>YEAR(Campaigns[[#This Row],[Date Created Conversion]])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8308</v>
      </c>
      <c r="R2949" t="s">
        <v>8309</v>
      </c>
      <c r="S2949" s="16">
        <f t="shared" si="186"/>
        <v>42649.562118055561</v>
      </c>
      <c r="T2949" s="16">
        <f t="shared" si="187"/>
        <v>42698.715972222228</v>
      </c>
      <c r="U2949">
        <f>YEAR(Campaigns[[#This Row],[Date Created Conversion]])</f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8308</v>
      </c>
      <c r="R2950" t="s">
        <v>8309</v>
      </c>
      <c r="S2950" s="16">
        <f t="shared" si="186"/>
        <v>42097.649224537032</v>
      </c>
      <c r="T2950" s="16">
        <f t="shared" si="187"/>
        <v>42157.649224537032</v>
      </c>
      <c r="U2950">
        <f>YEAR(Campaigns[[#This Row],[Date Created Conversion]])</f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8308</v>
      </c>
      <c r="R2951" t="s">
        <v>8309</v>
      </c>
      <c r="S2951" s="16">
        <f t="shared" si="186"/>
        <v>42297.823113425926</v>
      </c>
      <c r="T2951" s="16">
        <f t="shared" si="187"/>
        <v>42327.864780092597</v>
      </c>
      <c r="U2951">
        <f>YEAR(Campaigns[[#This Row],[Date Created Conversion]])</f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8308</v>
      </c>
      <c r="R2952" t="s">
        <v>8309</v>
      </c>
      <c r="S2952" s="16">
        <f t="shared" si="186"/>
        <v>42362.36518518519</v>
      </c>
      <c r="T2952" s="16">
        <f t="shared" si="187"/>
        <v>42392.36518518519</v>
      </c>
      <c r="U2952">
        <f>YEAR(Campaigns[[#This Row],[Date Created Conversion]])</f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8308</v>
      </c>
      <c r="R2953" t="s">
        <v>8309</v>
      </c>
      <c r="S2953" s="16">
        <f t="shared" si="186"/>
        <v>41872.802928240737</v>
      </c>
      <c r="T2953" s="16">
        <f t="shared" si="187"/>
        <v>41917.802928240737</v>
      </c>
      <c r="U2953">
        <f>YEAR(Campaigns[[#This Row],[Date Created Conversion]])</f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8308</v>
      </c>
      <c r="R2954" t="s">
        <v>8309</v>
      </c>
      <c r="S2954" s="16">
        <f t="shared" si="186"/>
        <v>42628.690266203703</v>
      </c>
      <c r="T2954" s="16">
        <f t="shared" si="187"/>
        <v>42660.166666666672</v>
      </c>
      <c r="U2954">
        <f>YEAR(Campaigns[[#This Row],[Date Created Conversion]])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8308</v>
      </c>
      <c r="R2955" t="s">
        <v>8309</v>
      </c>
      <c r="S2955" s="16">
        <f t="shared" si="186"/>
        <v>42255.791909722218</v>
      </c>
      <c r="T2955" s="16">
        <f t="shared" si="187"/>
        <v>42285.791909722218</v>
      </c>
      <c r="U2955">
        <f>YEAR(Campaigns[[#This Row],[Date Created Conversion]])</f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8308</v>
      </c>
      <c r="R2956" t="s">
        <v>8309</v>
      </c>
      <c r="S2956" s="16">
        <f t="shared" si="186"/>
        <v>42790.583368055552</v>
      </c>
      <c r="T2956" s="16">
        <f t="shared" si="187"/>
        <v>42810.541701388895</v>
      </c>
      <c r="U2956">
        <f>YEAR(Campaigns[[#This Row],[Date Created Conversion]])</f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8308</v>
      </c>
      <c r="R2957" t="s">
        <v>8309</v>
      </c>
      <c r="S2957" s="16">
        <f t="shared" si="186"/>
        <v>42141.741307870368</v>
      </c>
      <c r="T2957" s="16">
        <f t="shared" si="187"/>
        <v>42171.741307870368</v>
      </c>
      <c r="U2957">
        <f>YEAR(Campaigns[[#This Row],[Date Created Conversion]])</f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8308</v>
      </c>
      <c r="R2958" t="s">
        <v>8309</v>
      </c>
      <c r="S2958" s="16">
        <f t="shared" si="186"/>
        <v>42464.958912037036</v>
      </c>
      <c r="T2958" s="16">
        <f t="shared" si="187"/>
        <v>42494.958912037036</v>
      </c>
      <c r="U2958">
        <f>YEAR(Campaigns[[#This Row],[Date Created Conversion]])</f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8308</v>
      </c>
      <c r="R2959" t="s">
        <v>8309</v>
      </c>
      <c r="S2959" s="16">
        <f t="shared" si="186"/>
        <v>42031.011249999996</v>
      </c>
      <c r="T2959" s="16">
        <f t="shared" si="187"/>
        <v>42090.969583333332</v>
      </c>
      <c r="U2959">
        <f>YEAR(Campaigns[[#This Row],[Date Created Conversion]])</f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8308</v>
      </c>
      <c r="R2960" t="s">
        <v>8309</v>
      </c>
      <c r="S2960" s="16">
        <f t="shared" si="186"/>
        <v>42438.779131944444</v>
      </c>
      <c r="T2960" s="16">
        <f t="shared" si="187"/>
        <v>42498.73746527778</v>
      </c>
      <c r="U2960">
        <f>YEAR(Campaigns[[#This Row],[Date Created Conversion]])</f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8308</v>
      </c>
      <c r="R2961" t="s">
        <v>8309</v>
      </c>
      <c r="S2961" s="16">
        <f t="shared" si="186"/>
        <v>42498.008391203708</v>
      </c>
      <c r="T2961" s="16">
        <f t="shared" si="187"/>
        <v>42528.008391203708</v>
      </c>
      <c r="U2961">
        <f>YEAR(Campaigns[[#This Row],[Date Created Conversion]])</f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8308</v>
      </c>
      <c r="R2962" t="s">
        <v>8309</v>
      </c>
      <c r="S2962" s="16">
        <f t="shared" si="186"/>
        <v>41863.757210648146</v>
      </c>
      <c r="T2962" s="16">
        <f t="shared" si="187"/>
        <v>41893.757210648146</v>
      </c>
      <c r="U2962">
        <f>YEAR(Campaigns[[#This Row],[Date Created Conversion]])</f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8308</v>
      </c>
      <c r="R2963" t="s">
        <v>8310</v>
      </c>
      <c r="S2963" s="16">
        <f t="shared" si="186"/>
        <v>42061.212488425925</v>
      </c>
      <c r="T2963" s="16">
        <f t="shared" si="187"/>
        <v>42089.166666666672</v>
      </c>
      <c r="U2963">
        <f>YEAR(Campaigns[[#This Row],[Date Created Conversion]])</f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8308</v>
      </c>
      <c r="R2964" t="s">
        <v>8310</v>
      </c>
      <c r="S2964" s="16">
        <f t="shared" si="186"/>
        <v>42036.24428240741</v>
      </c>
      <c r="T2964" s="16">
        <f t="shared" si="187"/>
        <v>42064.290972222225</v>
      </c>
      <c r="U2964">
        <f>YEAR(Campaigns[[#This Row],[Date Created Conversion]])</f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8308</v>
      </c>
      <c r="R2965" t="s">
        <v>8310</v>
      </c>
      <c r="S2965" s="16">
        <f t="shared" si="186"/>
        <v>42157.470185185186</v>
      </c>
      <c r="T2965" s="16">
        <f t="shared" si="187"/>
        <v>42187.470185185186</v>
      </c>
      <c r="U2965">
        <f>YEAR(Campaigns[[#This Row],[Date Created Conversion]])</f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8308</v>
      </c>
      <c r="R2966" t="s">
        <v>8310</v>
      </c>
      <c r="S2966" s="16">
        <f t="shared" si="186"/>
        <v>41827.909942129627</v>
      </c>
      <c r="T2966" s="16">
        <f t="shared" si="187"/>
        <v>41857.897222222222</v>
      </c>
      <c r="U2966">
        <f>YEAR(Campaigns[[#This Row],[Date Created Conversion]])</f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8308</v>
      </c>
      <c r="R2967" t="s">
        <v>8310</v>
      </c>
      <c r="S2967" s="16">
        <f t="shared" si="186"/>
        <v>42162.729548611111</v>
      </c>
      <c r="T2967" s="16">
        <f t="shared" si="187"/>
        <v>42192.729548611111</v>
      </c>
      <c r="U2967">
        <f>YEAR(Campaigns[[#This Row],[Date Created Conversion]])</f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8308</v>
      </c>
      <c r="R2968" t="s">
        <v>8310</v>
      </c>
      <c r="S2968" s="16">
        <f t="shared" si="186"/>
        <v>42233.738564814819</v>
      </c>
      <c r="T2968" s="16">
        <f t="shared" si="187"/>
        <v>42263.738564814819</v>
      </c>
      <c r="U2968">
        <f>YEAR(Campaigns[[#This Row],[Date Created Conversion]])</f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8308</v>
      </c>
      <c r="R2969" t="s">
        <v>8310</v>
      </c>
      <c r="S2969" s="16">
        <f t="shared" si="186"/>
        <v>42042.197824074072</v>
      </c>
      <c r="T2969" s="16">
        <f t="shared" si="187"/>
        <v>42072.156157407408</v>
      </c>
      <c r="U2969">
        <f>YEAR(Campaigns[[#This Row],[Date Created Conversion]])</f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8308</v>
      </c>
      <c r="R2970" t="s">
        <v>8310</v>
      </c>
      <c r="S2970" s="16">
        <f t="shared" si="186"/>
        <v>42585.523842592593</v>
      </c>
      <c r="T2970" s="16">
        <f t="shared" si="187"/>
        <v>42599.165972222225</v>
      </c>
      <c r="U2970">
        <f>YEAR(Campaigns[[#This Row],[Date Created Conversion]])</f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8308</v>
      </c>
      <c r="R2971" t="s">
        <v>8310</v>
      </c>
      <c r="S2971" s="16">
        <f t="shared" si="186"/>
        <v>42097.786493055552</v>
      </c>
      <c r="T2971" s="16">
        <f t="shared" si="187"/>
        <v>42127.952083333337</v>
      </c>
      <c r="U2971">
        <f>YEAR(Campaigns[[#This Row],[Date Created Conversion]])</f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8308</v>
      </c>
      <c r="R2972" t="s">
        <v>8310</v>
      </c>
      <c r="S2972" s="16">
        <f t="shared" si="186"/>
        <v>41808.669571759259</v>
      </c>
      <c r="T2972" s="16">
        <f t="shared" si="187"/>
        <v>41838.669571759259</v>
      </c>
      <c r="U2972">
        <f>YEAR(Campaigns[[#This Row],[Date Created Conversion]])</f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8308</v>
      </c>
      <c r="R2973" t="s">
        <v>8310</v>
      </c>
      <c r="S2973" s="16">
        <f t="shared" si="186"/>
        <v>41852.658310185187</v>
      </c>
      <c r="T2973" s="16">
        <f t="shared" si="187"/>
        <v>41882.658310185187</v>
      </c>
      <c r="U2973">
        <f>YEAR(Campaigns[[#This Row],[Date Created Conversion]])</f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8308</v>
      </c>
      <c r="R2974" t="s">
        <v>8310</v>
      </c>
      <c r="S2974" s="16">
        <f t="shared" si="186"/>
        <v>42694.110185185185</v>
      </c>
      <c r="T2974" s="16">
        <f t="shared" si="187"/>
        <v>42709.041666666672</v>
      </c>
      <c r="U2974">
        <f>YEAR(Campaigns[[#This Row],[Date Created Conversion]])</f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8308</v>
      </c>
      <c r="R2975" t="s">
        <v>8310</v>
      </c>
      <c r="S2975" s="16">
        <f t="shared" si="186"/>
        <v>42341.818379629629</v>
      </c>
      <c r="T2975" s="16">
        <f t="shared" si="187"/>
        <v>42370.166666666672</v>
      </c>
      <c r="U2975">
        <f>YEAR(Campaigns[[#This Row],[Date Created Conversion]])</f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8308</v>
      </c>
      <c r="R2976" t="s">
        <v>8310</v>
      </c>
      <c r="S2976" s="16">
        <f t="shared" si="186"/>
        <v>41880.061006944445</v>
      </c>
      <c r="T2976" s="16">
        <f t="shared" si="187"/>
        <v>41908.065972222219</v>
      </c>
      <c r="U2976">
        <f>YEAR(Campaigns[[#This Row],[Date Created Conversion]])</f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8308</v>
      </c>
      <c r="R2977" t="s">
        <v>8310</v>
      </c>
      <c r="S2977" s="16">
        <f t="shared" si="186"/>
        <v>41941.683865740742</v>
      </c>
      <c r="T2977" s="16">
        <f t="shared" si="187"/>
        <v>41970.125</v>
      </c>
      <c r="U2977">
        <f>YEAR(Campaigns[[#This Row],[Date Created Conversion]])</f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8308</v>
      </c>
      <c r="R2978" t="s">
        <v>8310</v>
      </c>
      <c r="S2978" s="16">
        <f t="shared" si="186"/>
        <v>42425.730671296296</v>
      </c>
      <c r="T2978" s="16">
        <f t="shared" si="187"/>
        <v>42442.5</v>
      </c>
      <c r="U2978">
        <f>YEAR(Campaigns[[#This Row],[Date Created Conversion]])</f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8308</v>
      </c>
      <c r="R2979" t="s">
        <v>8310</v>
      </c>
      <c r="S2979" s="16">
        <f t="shared" si="186"/>
        <v>42026.88118055556</v>
      </c>
      <c r="T2979" s="16">
        <f t="shared" si="187"/>
        <v>42086.093055555553</v>
      </c>
      <c r="U2979">
        <f>YEAR(Campaigns[[#This Row],[Date Created Conversion]])</f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8308</v>
      </c>
      <c r="R2980" t="s">
        <v>8310</v>
      </c>
      <c r="S2980" s="16">
        <f t="shared" si="186"/>
        <v>41922.640590277777</v>
      </c>
      <c r="T2980" s="16">
        <f t="shared" si="187"/>
        <v>41932.249305555553</v>
      </c>
      <c r="U2980">
        <f>YEAR(Campaigns[[#This Row],[Date Created Conversion]])</f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8308</v>
      </c>
      <c r="R2981" t="s">
        <v>8310</v>
      </c>
      <c r="S2981" s="16">
        <f t="shared" si="186"/>
        <v>41993.824340277773</v>
      </c>
      <c r="T2981" s="16">
        <f t="shared" si="187"/>
        <v>42010.25</v>
      </c>
      <c r="U2981">
        <f>YEAR(Campaigns[[#This Row],[Date Created Conversion]])</f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8308</v>
      </c>
      <c r="R2982" t="s">
        <v>8310</v>
      </c>
      <c r="S2982" s="16">
        <f t="shared" si="186"/>
        <v>42219.915856481486</v>
      </c>
      <c r="T2982" s="16">
        <f t="shared" si="187"/>
        <v>42240.083333333328</v>
      </c>
      <c r="U2982">
        <f>YEAR(Campaigns[[#This Row],[Date Created Conversion]])</f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8308</v>
      </c>
      <c r="R2983" t="s">
        <v>8309</v>
      </c>
      <c r="S2983" s="16">
        <f t="shared" si="186"/>
        <v>42225.559675925921</v>
      </c>
      <c r="T2983" s="16">
        <f t="shared" si="187"/>
        <v>42270.559675925921</v>
      </c>
      <c r="U2983">
        <f>YEAR(Campaigns[[#This Row],[Date Created Conversion]])</f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8308</v>
      </c>
      <c r="R2984" t="s">
        <v>8309</v>
      </c>
      <c r="S2984" s="16">
        <f t="shared" si="186"/>
        <v>42381.686840277776</v>
      </c>
      <c r="T2984" s="16">
        <f t="shared" si="187"/>
        <v>42411.686840277776</v>
      </c>
      <c r="U2984">
        <f>YEAR(Campaigns[[#This Row],[Date Created Conversion]])</f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8308</v>
      </c>
      <c r="R2985" t="s">
        <v>8309</v>
      </c>
      <c r="S2985" s="16">
        <f t="shared" si="186"/>
        <v>41894.632361111115</v>
      </c>
      <c r="T2985" s="16">
        <f t="shared" si="187"/>
        <v>41954.674027777779</v>
      </c>
      <c r="U2985">
        <f>YEAR(Campaigns[[#This Row],[Date Created Conversion]])</f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8308</v>
      </c>
      <c r="R2986" t="s">
        <v>8309</v>
      </c>
      <c r="S2986" s="16">
        <f t="shared" si="186"/>
        <v>42576.278715277775</v>
      </c>
      <c r="T2986" s="16">
        <f t="shared" si="187"/>
        <v>42606.278715277775</v>
      </c>
      <c r="U2986">
        <f>YEAR(Campaigns[[#This Row],[Date Created Conversion]])</f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8308</v>
      </c>
      <c r="R2987" t="s">
        <v>8309</v>
      </c>
      <c r="S2987" s="16">
        <f t="shared" si="186"/>
        <v>42654.973703703698</v>
      </c>
      <c r="T2987" s="16">
        <f t="shared" si="187"/>
        <v>42674.166666666672</v>
      </c>
      <c r="U2987">
        <f>YEAR(Campaigns[[#This Row],[Date Created Conversion]])</f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8308</v>
      </c>
      <c r="R2988" t="s">
        <v>8309</v>
      </c>
      <c r="S2988" s="16">
        <f t="shared" si="186"/>
        <v>42431.500069444446</v>
      </c>
      <c r="T2988" s="16">
        <f t="shared" si="187"/>
        <v>42491.458402777775</v>
      </c>
      <c r="U2988">
        <f>YEAR(Campaigns[[#This Row],[Date Created Conversion]])</f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8308</v>
      </c>
      <c r="R2989" t="s">
        <v>8309</v>
      </c>
      <c r="S2989" s="16">
        <f t="shared" si="186"/>
        <v>42627.307303240741</v>
      </c>
      <c r="T2989" s="16">
        <f t="shared" si="187"/>
        <v>42656</v>
      </c>
      <c r="U2989">
        <f>YEAR(Campaigns[[#This Row],[Date Created Conversion]])</f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8308</v>
      </c>
      <c r="R2990" t="s">
        <v>8309</v>
      </c>
      <c r="S2990" s="16">
        <f t="shared" si="186"/>
        <v>42511.362048611118</v>
      </c>
      <c r="T2990" s="16">
        <f t="shared" si="187"/>
        <v>42541.362048611118</v>
      </c>
      <c r="U2990">
        <f>YEAR(Campaigns[[#This Row],[Date Created Conversion]])</f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8308</v>
      </c>
      <c r="R2991" t="s">
        <v>8309</v>
      </c>
      <c r="S2991" s="16">
        <f t="shared" si="186"/>
        <v>42337.02039351852</v>
      </c>
      <c r="T2991" s="16">
        <f t="shared" si="187"/>
        <v>42359.207638888889</v>
      </c>
      <c r="U2991">
        <f>YEAR(Campaigns[[#This Row],[Date Created Conversion]])</f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8308</v>
      </c>
      <c r="R2992" t="s">
        <v>8309</v>
      </c>
      <c r="S2992" s="16">
        <f t="shared" si="186"/>
        <v>42341.57430555555</v>
      </c>
      <c r="T2992" s="16">
        <f t="shared" si="187"/>
        <v>42376.57430555555</v>
      </c>
      <c r="U2992">
        <f>YEAR(Campaigns[[#This Row],[Date Created Conversion]])</f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8308</v>
      </c>
      <c r="R2993" t="s">
        <v>8309</v>
      </c>
      <c r="S2993" s="16">
        <f t="shared" si="186"/>
        <v>42740.837152777778</v>
      </c>
      <c r="T2993" s="16">
        <f t="shared" si="187"/>
        <v>42762.837152777778</v>
      </c>
      <c r="U2993">
        <f>YEAR(Campaigns[[#This Row],[Date Created Conversion]])</f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8308</v>
      </c>
      <c r="R2994" t="s">
        <v>8309</v>
      </c>
      <c r="S2994" s="16">
        <f t="shared" si="186"/>
        <v>42622.767476851848</v>
      </c>
      <c r="T2994" s="16">
        <f t="shared" si="187"/>
        <v>42652.767476851848</v>
      </c>
      <c r="U2994">
        <f>YEAR(Campaigns[[#This Row],[Date Created Conversion]])</f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8308</v>
      </c>
      <c r="R2995" t="s">
        <v>8309</v>
      </c>
      <c r="S2995" s="16">
        <f t="shared" si="186"/>
        <v>42390.838738425926</v>
      </c>
      <c r="T2995" s="16">
        <f t="shared" si="187"/>
        <v>42420.838738425926</v>
      </c>
      <c r="U2995">
        <f>YEAR(Campaigns[[#This Row],[Date Created Conversion]])</f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8308</v>
      </c>
      <c r="R2996" t="s">
        <v>8309</v>
      </c>
      <c r="S2996" s="16">
        <f t="shared" si="186"/>
        <v>41885.478842592594</v>
      </c>
      <c r="T2996" s="16">
        <f t="shared" si="187"/>
        <v>41915.478842592594</v>
      </c>
      <c r="U2996">
        <f>YEAR(Campaigns[[#This Row],[Date Created Conversion]])</f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8308</v>
      </c>
      <c r="R2997" t="s">
        <v>8309</v>
      </c>
      <c r="S2997" s="16">
        <f t="shared" si="186"/>
        <v>42724.665173611109</v>
      </c>
      <c r="T2997" s="16">
        <f t="shared" si="187"/>
        <v>42754.665173611109</v>
      </c>
      <c r="U2997">
        <f>YEAR(Campaigns[[#This Row],[Date Created Conversion]])</f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8308</v>
      </c>
      <c r="R2998" t="s">
        <v>8309</v>
      </c>
      <c r="S2998" s="16">
        <f t="shared" si="186"/>
        <v>42090.912500000006</v>
      </c>
      <c r="T2998" s="16">
        <f t="shared" si="187"/>
        <v>42150.912500000006</v>
      </c>
      <c r="U2998">
        <f>YEAR(Campaigns[[#This Row],[Date Created Conversion]])</f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8308</v>
      </c>
      <c r="R2999" t="s">
        <v>8309</v>
      </c>
      <c r="S2999" s="16">
        <f t="shared" si="186"/>
        <v>42775.733715277776</v>
      </c>
      <c r="T2999" s="16">
        <f t="shared" si="187"/>
        <v>42793.207638888889</v>
      </c>
      <c r="U2999">
        <f>YEAR(Campaigns[[#This Row],[Date Created Conversion]])</f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8308</v>
      </c>
      <c r="R3000" t="s">
        <v>8309</v>
      </c>
      <c r="S3000" s="16">
        <f t="shared" si="186"/>
        <v>41778.193622685183</v>
      </c>
      <c r="T3000" s="16">
        <f t="shared" si="187"/>
        <v>41806.184027777781</v>
      </c>
      <c r="U3000">
        <f>YEAR(Campaigns[[#This Row],[Date Created Conversion]])</f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8308</v>
      </c>
      <c r="R3001" t="s">
        <v>8309</v>
      </c>
      <c r="S3001" s="16">
        <f t="shared" si="186"/>
        <v>42780.740277777775</v>
      </c>
      <c r="T3001" s="16">
        <f t="shared" si="187"/>
        <v>42795.083333333328</v>
      </c>
      <c r="U3001">
        <f>YEAR(Campaigns[[#This Row],[Date Created Conversion]])</f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8308</v>
      </c>
      <c r="R3002" t="s">
        <v>8309</v>
      </c>
      <c r="S3002" s="16">
        <f t="shared" si="186"/>
        <v>42752.827199074076</v>
      </c>
      <c r="T3002" s="16">
        <f t="shared" si="187"/>
        <v>42766.75</v>
      </c>
      <c r="U3002">
        <f>YEAR(Campaigns[[#This Row],[Date Created Conversion]])</f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8308</v>
      </c>
      <c r="R3003" t="s">
        <v>8309</v>
      </c>
      <c r="S3003" s="16">
        <f t="shared" si="186"/>
        <v>42534.895625000005</v>
      </c>
      <c r="T3003" s="16">
        <f t="shared" si="187"/>
        <v>42564.895625000005</v>
      </c>
      <c r="U3003">
        <f>YEAR(Campaigns[[#This Row],[Date Created Conversion]])</f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8308</v>
      </c>
      <c r="R3004" t="s">
        <v>8309</v>
      </c>
      <c r="S3004" s="16">
        <f t="shared" si="186"/>
        <v>41239.83625</v>
      </c>
      <c r="T3004" s="16">
        <f t="shared" si="187"/>
        <v>41269.83625</v>
      </c>
      <c r="U3004">
        <f>YEAR(Campaigns[[#This Row],[Date Created Conversion]])</f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8308</v>
      </c>
      <c r="R3005" t="s">
        <v>8309</v>
      </c>
      <c r="S3005" s="16">
        <f t="shared" si="186"/>
        <v>42398.849259259259</v>
      </c>
      <c r="T3005" s="16">
        <f t="shared" si="187"/>
        <v>42430.249305555553</v>
      </c>
      <c r="U3005">
        <f>YEAR(Campaigns[[#This Row],[Date Created Conversion]])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8308</v>
      </c>
      <c r="R3006" t="s">
        <v>8309</v>
      </c>
      <c r="S3006" s="16">
        <f t="shared" si="186"/>
        <v>41928.881064814814</v>
      </c>
      <c r="T3006" s="16">
        <f t="shared" si="187"/>
        <v>41958.922731481478</v>
      </c>
      <c r="U3006">
        <f>YEAR(Campaigns[[#This Row],[Date Created Conversion]])</f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8308</v>
      </c>
      <c r="R3007" t="s">
        <v>8309</v>
      </c>
      <c r="S3007" s="16">
        <f t="shared" si="186"/>
        <v>41888.674826388888</v>
      </c>
      <c r="T3007" s="16">
        <f t="shared" si="187"/>
        <v>41918.674826388888</v>
      </c>
      <c r="U3007">
        <f>YEAR(Campaigns[[#This Row],[Date Created Conversion]])</f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8308</v>
      </c>
      <c r="R3008" t="s">
        <v>8309</v>
      </c>
      <c r="S3008" s="16">
        <f t="shared" si="186"/>
        <v>41957.756840277783</v>
      </c>
      <c r="T3008" s="16">
        <f t="shared" si="187"/>
        <v>41987.756840277783</v>
      </c>
      <c r="U3008">
        <f>YEAR(Campaigns[[#This Row],[Date Created Conversion]])</f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8308</v>
      </c>
      <c r="R3009" t="s">
        <v>8309</v>
      </c>
      <c r="S3009" s="16">
        <f t="shared" si="186"/>
        <v>42098.216238425928</v>
      </c>
      <c r="T3009" s="16">
        <f t="shared" si="187"/>
        <v>42119.216238425928</v>
      </c>
      <c r="U3009">
        <f>YEAR(Campaigns[[#This Row],[Date Created Conversion]])</f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 2),0)</f>
        <v>116.73</v>
      </c>
      <c r="Q3010" s="10" t="s">
        <v>8308</v>
      </c>
      <c r="R3010" t="s">
        <v>8309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  <c r="U3010">
        <f>YEAR(Campaigns[[#This Row],[Date Created Conversion]])</f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8308</v>
      </c>
      <c r="R3011" t="s">
        <v>8309</v>
      </c>
      <c r="S3011" s="16">
        <f t="shared" si="190"/>
        <v>41939.569907407407</v>
      </c>
      <c r="T3011" s="16">
        <f t="shared" si="191"/>
        <v>41969.611574074079</v>
      </c>
      <c r="U3011">
        <f>YEAR(Campaigns[[#This Row],[Date Created Conversion]])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8308</v>
      </c>
      <c r="R3012" t="s">
        <v>8309</v>
      </c>
      <c r="S3012" s="16">
        <f t="shared" si="190"/>
        <v>41996.832395833335</v>
      </c>
      <c r="T3012" s="16">
        <f t="shared" si="191"/>
        <v>42056.832395833335</v>
      </c>
      <c r="U3012">
        <f>YEAR(Campaigns[[#This Row],[Date Created Conversion]])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8308</v>
      </c>
      <c r="R3013" t="s">
        <v>8309</v>
      </c>
      <c r="S3013" s="16">
        <f t="shared" si="190"/>
        <v>42334.468935185185</v>
      </c>
      <c r="T3013" s="16">
        <f t="shared" si="191"/>
        <v>42361.957638888889</v>
      </c>
      <c r="U3013">
        <f>YEAR(Campaigns[[#This Row],[Date Created Conversion]])</f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8308</v>
      </c>
      <c r="R3014" t="s">
        <v>8309</v>
      </c>
      <c r="S3014" s="16">
        <f t="shared" si="190"/>
        <v>42024.702893518523</v>
      </c>
      <c r="T3014" s="16">
        <f t="shared" si="191"/>
        <v>42045.702893518523</v>
      </c>
      <c r="U3014">
        <f>YEAR(Campaigns[[#This Row],[Date Created Conversion]])</f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8308</v>
      </c>
      <c r="R3015" t="s">
        <v>8309</v>
      </c>
      <c r="S3015" s="16">
        <f t="shared" si="190"/>
        <v>42146.836215277777</v>
      </c>
      <c r="T3015" s="16">
        <f t="shared" si="191"/>
        <v>42176.836215277777</v>
      </c>
      <c r="U3015">
        <f>YEAR(Campaigns[[#This Row],[Date Created Conversion]])</f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8308</v>
      </c>
      <c r="R3016" t="s">
        <v>8309</v>
      </c>
      <c r="S3016" s="16">
        <f t="shared" si="190"/>
        <v>41920.123611111114</v>
      </c>
      <c r="T3016" s="16">
        <f t="shared" si="191"/>
        <v>41948.208333333336</v>
      </c>
      <c r="U3016">
        <f>YEAR(Campaigns[[#This Row],[Date Created Conversion]])</f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8308</v>
      </c>
      <c r="R3017" t="s">
        <v>8309</v>
      </c>
      <c r="S3017" s="16">
        <f t="shared" si="190"/>
        <v>41785.72729166667</v>
      </c>
      <c r="T3017" s="16">
        <f t="shared" si="191"/>
        <v>41801.166666666664</v>
      </c>
      <c r="U3017">
        <f>YEAR(Campaigns[[#This Row],[Date Created Conversion]])</f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8308</v>
      </c>
      <c r="R3018" t="s">
        <v>8309</v>
      </c>
      <c r="S3018" s="16">
        <f t="shared" si="190"/>
        <v>41778.548055555555</v>
      </c>
      <c r="T3018" s="16">
        <f t="shared" si="191"/>
        <v>41838.548055555555</v>
      </c>
      <c r="U3018">
        <f>YEAR(Campaigns[[#This Row],[Date Created Conversion]])</f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8308</v>
      </c>
      <c r="R3019" t="s">
        <v>8309</v>
      </c>
      <c r="S3019" s="16">
        <f t="shared" si="190"/>
        <v>41841.850034722222</v>
      </c>
      <c r="T3019" s="16">
        <f t="shared" si="191"/>
        <v>41871.850034722222</v>
      </c>
      <c r="U3019">
        <f>YEAR(Campaigns[[#This Row],[Date Created Conversion]])</f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8308</v>
      </c>
      <c r="R3020" t="s">
        <v>8309</v>
      </c>
      <c r="S3020" s="16">
        <f t="shared" si="190"/>
        <v>42163.29833333334</v>
      </c>
      <c r="T3020" s="16">
        <f t="shared" si="191"/>
        <v>42205.916666666672</v>
      </c>
      <c r="U3020">
        <f>YEAR(Campaigns[[#This Row],[Date Created Conversion]])</f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8308</v>
      </c>
      <c r="R3021" t="s">
        <v>8309</v>
      </c>
      <c r="S3021" s="16">
        <f t="shared" si="190"/>
        <v>41758.833564814813</v>
      </c>
      <c r="T3021" s="16">
        <f t="shared" si="191"/>
        <v>41786.125</v>
      </c>
      <c r="U3021">
        <f>YEAR(Campaigns[[#This Row],[Date Created Conversion]])</f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8308</v>
      </c>
      <c r="R3022" t="s">
        <v>8309</v>
      </c>
      <c r="S3022" s="16">
        <f t="shared" si="190"/>
        <v>42170.846446759257</v>
      </c>
      <c r="T3022" s="16">
        <f t="shared" si="191"/>
        <v>42230.846446759257</v>
      </c>
      <c r="U3022">
        <f>YEAR(Campaigns[[#This Row],[Date Created Conversion]])</f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8308</v>
      </c>
      <c r="R3023" t="s">
        <v>8309</v>
      </c>
      <c r="S3023" s="16">
        <f t="shared" si="190"/>
        <v>42660.618854166663</v>
      </c>
      <c r="T3023" s="16">
        <f t="shared" si="191"/>
        <v>42696.249305555553</v>
      </c>
      <c r="U3023">
        <f>YEAR(Campaigns[[#This Row],[Date Created Conversion]])</f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8308</v>
      </c>
      <c r="R3024" t="s">
        <v>8309</v>
      </c>
      <c r="S3024" s="16">
        <f t="shared" si="190"/>
        <v>42564.95380787037</v>
      </c>
      <c r="T3024" s="16">
        <f t="shared" si="191"/>
        <v>42609.95380787037</v>
      </c>
      <c r="U3024">
        <f>YEAR(Campaigns[[#This Row],[Date Created Conversion]])</f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8308</v>
      </c>
      <c r="R3025" t="s">
        <v>8309</v>
      </c>
      <c r="S3025" s="16">
        <f t="shared" si="190"/>
        <v>42121.675763888896</v>
      </c>
      <c r="T3025" s="16">
        <f t="shared" si="191"/>
        <v>42166.675763888896</v>
      </c>
      <c r="U3025">
        <f>YEAR(Campaigns[[#This Row],[Date Created Conversion]])</f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8308</v>
      </c>
      <c r="R3026" t="s">
        <v>8309</v>
      </c>
      <c r="S3026" s="16">
        <f t="shared" si="190"/>
        <v>41158.993923611109</v>
      </c>
      <c r="T3026" s="16">
        <f t="shared" si="191"/>
        <v>41188.993923611109</v>
      </c>
      <c r="U3026">
        <f>YEAR(Campaigns[[#This Row],[Date Created Conversion]])</f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8308</v>
      </c>
      <c r="R3027" t="s">
        <v>8309</v>
      </c>
      <c r="S3027" s="16">
        <f t="shared" si="190"/>
        <v>41761.509409722225</v>
      </c>
      <c r="T3027" s="16">
        <f t="shared" si="191"/>
        <v>41789.666666666664</v>
      </c>
      <c r="U3027">
        <f>YEAR(Campaigns[[#This Row],[Date Created Conversion]])</f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8308</v>
      </c>
      <c r="R3028" t="s">
        <v>8309</v>
      </c>
      <c r="S3028" s="16">
        <f t="shared" si="190"/>
        <v>42783.459398148145</v>
      </c>
      <c r="T3028" s="16">
        <f t="shared" si="191"/>
        <v>42797.459398148145</v>
      </c>
      <c r="U3028">
        <f>YEAR(Campaigns[[#This Row],[Date Created Conversion]])</f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8308</v>
      </c>
      <c r="R3029" t="s">
        <v>8309</v>
      </c>
      <c r="S3029" s="16">
        <f t="shared" si="190"/>
        <v>42053.704293981486</v>
      </c>
      <c r="T3029" s="16">
        <f t="shared" si="191"/>
        <v>42083.662627314814</v>
      </c>
      <c r="U3029">
        <f>YEAR(Campaigns[[#This Row],[Date Created Conversion]])</f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8308</v>
      </c>
      <c r="R3030" t="s">
        <v>8309</v>
      </c>
      <c r="S3030" s="16">
        <f t="shared" si="190"/>
        <v>42567.264178240745</v>
      </c>
      <c r="T3030" s="16">
        <f t="shared" si="191"/>
        <v>42597.264178240745</v>
      </c>
      <c r="U3030">
        <f>YEAR(Campaigns[[#This Row],[Date Created Conversion]])</f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8308</v>
      </c>
      <c r="R3031" t="s">
        <v>8309</v>
      </c>
      <c r="S3031" s="16">
        <f t="shared" si="190"/>
        <v>41932.708877314813</v>
      </c>
      <c r="T3031" s="16">
        <f t="shared" si="191"/>
        <v>41961.190972222219</v>
      </c>
      <c r="U3031">
        <f>YEAR(Campaigns[[#This Row],[Date Created Conversion]])</f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8308</v>
      </c>
      <c r="R3032" t="s">
        <v>8309</v>
      </c>
      <c r="S3032" s="16">
        <f t="shared" si="190"/>
        <v>42233.747349537036</v>
      </c>
      <c r="T3032" s="16">
        <f t="shared" si="191"/>
        <v>42263.747349537036</v>
      </c>
      <c r="U3032">
        <f>YEAR(Campaigns[[#This Row],[Date Created Conversion]])</f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8308</v>
      </c>
      <c r="R3033" t="s">
        <v>8309</v>
      </c>
      <c r="S3033" s="16">
        <f t="shared" si="190"/>
        <v>42597.882488425923</v>
      </c>
      <c r="T3033" s="16">
        <f t="shared" si="191"/>
        <v>42657.882488425923</v>
      </c>
      <c r="U3033">
        <f>YEAR(Campaigns[[#This Row],[Date Created Conversion]])</f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8308</v>
      </c>
      <c r="R3034" t="s">
        <v>8309</v>
      </c>
      <c r="S3034" s="16">
        <f t="shared" si="190"/>
        <v>42228.044664351852</v>
      </c>
      <c r="T3034" s="16">
        <f t="shared" si="191"/>
        <v>42258.044664351852</v>
      </c>
      <c r="U3034">
        <f>YEAR(Campaigns[[#This Row],[Date Created Conversion]])</f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8308</v>
      </c>
      <c r="R3035" t="s">
        <v>8309</v>
      </c>
      <c r="S3035" s="16">
        <f t="shared" si="190"/>
        <v>42570.110243055555</v>
      </c>
      <c r="T3035" s="16">
        <f t="shared" si="191"/>
        <v>42600.110243055555</v>
      </c>
      <c r="U3035">
        <f>YEAR(Campaigns[[#This Row],[Date Created Conversion]])</f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8308</v>
      </c>
      <c r="R3036" t="s">
        <v>8309</v>
      </c>
      <c r="S3036" s="16">
        <f t="shared" si="190"/>
        <v>42644.535358796296</v>
      </c>
      <c r="T3036" s="16">
        <f t="shared" si="191"/>
        <v>42675.165972222225</v>
      </c>
      <c r="U3036">
        <f>YEAR(Campaigns[[#This Row],[Date Created Conversion]])</f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8308</v>
      </c>
      <c r="R3037" t="s">
        <v>8309</v>
      </c>
      <c r="S3037" s="16">
        <f t="shared" si="190"/>
        <v>41368.560289351852</v>
      </c>
      <c r="T3037" s="16">
        <f t="shared" si="191"/>
        <v>41398.560289351852</v>
      </c>
      <c r="U3037">
        <f>YEAR(Campaigns[[#This Row],[Date Created Conversion]])</f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8308</v>
      </c>
      <c r="R3038" t="s">
        <v>8309</v>
      </c>
      <c r="S3038" s="16">
        <f t="shared" si="190"/>
        <v>41466.785231481481</v>
      </c>
      <c r="T3038" s="16">
        <f t="shared" si="191"/>
        <v>41502.499305555553</v>
      </c>
      <c r="U3038">
        <f>YEAR(Campaigns[[#This Row],[Date Created Conversion]])</f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8308</v>
      </c>
      <c r="R3039" t="s">
        <v>8309</v>
      </c>
      <c r="S3039" s="16">
        <f t="shared" si="190"/>
        <v>40378.893206018518</v>
      </c>
      <c r="T3039" s="16">
        <f t="shared" si="191"/>
        <v>40453.207638888889</v>
      </c>
      <c r="U3039">
        <f>YEAR(Campaigns[[#This Row],[Date Created Conversion]])</f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8308</v>
      </c>
      <c r="R3040" t="s">
        <v>8309</v>
      </c>
      <c r="S3040" s="16">
        <f t="shared" si="190"/>
        <v>42373.252280092594</v>
      </c>
      <c r="T3040" s="16">
        <f t="shared" si="191"/>
        <v>42433.252280092594</v>
      </c>
      <c r="U3040">
        <f>YEAR(Campaigns[[#This Row],[Date Created Conversion]])</f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8308</v>
      </c>
      <c r="R3041" t="s">
        <v>8309</v>
      </c>
      <c r="S3041" s="16">
        <f t="shared" si="190"/>
        <v>41610.794421296298</v>
      </c>
      <c r="T3041" s="16">
        <f t="shared" si="191"/>
        <v>41637.332638888889</v>
      </c>
      <c r="U3041">
        <f>YEAR(Campaigns[[#This Row],[Date Created Conversion]])</f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8308</v>
      </c>
      <c r="R3042" t="s">
        <v>8309</v>
      </c>
      <c r="S3042" s="16">
        <f t="shared" si="190"/>
        <v>42177.791909722218</v>
      </c>
      <c r="T3042" s="16">
        <f t="shared" si="191"/>
        <v>42181.958333333328</v>
      </c>
      <c r="U3042">
        <f>YEAR(Campaigns[[#This Row],[Date Created Conversion]])</f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8308</v>
      </c>
      <c r="R3043" t="s">
        <v>8309</v>
      </c>
      <c r="S3043" s="16">
        <f t="shared" si="190"/>
        <v>42359.868611111116</v>
      </c>
      <c r="T3043" s="16">
        <f t="shared" si="191"/>
        <v>42389.868611111116</v>
      </c>
      <c r="U3043">
        <f>YEAR(Campaigns[[#This Row],[Date Created Conversion]])</f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8308</v>
      </c>
      <c r="R3044" t="s">
        <v>8309</v>
      </c>
      <c r="S3044" s="16">
        <f t="shared" si="190"/>
        <v>42253.688043981485</v>
      </c>
      <c r="T3044" s="16">
        <f t="shared" si="191"/>
        <v>42283.688043981485</v>
      </c>
      <c r="U3044">
        <f>YEAR(Campaigns[[#This Row],[Date Created Conversion]])</f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8308</v>
      </c>
      <c r="R3045" t="s">
        <v>8309</v>
      </c>
      <c r="S3045" s="16">
        <f t="shared" si="190"/>
        <v>42083.070590277777</v>
      </c>
      <c r="T3045" s="16">
        <f t="shared" si="191"/>
        <v>42110.118055555555</v>
      </c>
      <c r="U3045">
        <f>YEAR(Campaigns[[#This Row],[Date Created Conversion]])</f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8308</v>
      </c>
      <c r="R3046" t="s">
        <v>8309</v>
      </c>
      <c r="S3046" s="16">
        <f t="shared" si="190"/>
        <v>42387.7268287037</v>
      </c>
      <c r="T3046" s="16">
        <f t="shared" si="191"/>
        <v>42402.7268287037</v>
      </c>
      <c r="U3046">
        <f>YEAR(Campaigns[[#This Row],[Date Created Conversion]])</f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8308</v>
      </c>
      <c r="R3047" t="s">
        <v>8309</v>
      </c>
      <c r="S3047" s="16">
        <f t="shared" si="190"/>
        <v>41843.155729166669</v>
      </c>
      <c r="T3047" s="16">
        <f t="shared" si="191"/>
        <v>41873.155729166669</v>
      </c>
      <c r="U3047">
        <f>YEAR(Campaigns[[#This Row],[Date Created Conversion]])</f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8308</v>
      </c>
      <c r="R3048" t="s">
        <v>8309</v>
      </c>
      <c r="S3048" s="16">
        <f t="shared" si="190"/>
        <v>41862.803078703706</v>
      </c>
      <c r="T3048" s="16">
        <f t="shared" si="191"/>
        <v>41892.202777777777</v>
      </c>
      <c r="U3048">
        <f>YEAR(Campaigns[[#This Row],[Date Created Conversion]])</f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8308</v>
      </c>
      <c r="R3049" t="s">
        <v>8309</v>
      </c>
      <c r="S3049" s="16">
        <f t="shared" si="190"/>
        <v>42443.989050925928</v>
      </c>
      <c r="T3049" s="16">
        <f t="shared" si="191"/>
        <v>42487.552777777775</v>
      </c>
      <c r="U3049">
        <f>YEAR(Campaigns[[#This Row],[Date Created Conversion]])</f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8308</v>
      </c>
      <c r="R3050" t="s">
        <v>8309</v>
      </c>
      <c r="S3050" s="16">
        <f t="shared" si="190"/>
        <v>41975.901180555549</v>
      </c>
      <c r="T3050" s="16">
        <f t="shared" si="191"/>
        <v>42004.890277777777</v>
      </c>
      <c r="U3050">
        <f>YEAR(Campaigns[[#This Row],[Date Created Conversion]])</f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8308</v>
      </c>
      <c r="R3051" t="s">
        <v>8309</v>
      </c>
      <c r="S3051" s="16">
        <f t="shared" si="190"/>
        <v>42139.014525462961</v>
      </c>
      <c r="T3051" s="16">
        <f t="shared" si="191"/>
        <v>42169.014525462961</v>
      </c>
      <c r="U3051">
        <f>YEAR(Campaigns[[#This Row],[Date Created Conversion]])</f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8308</v>
      </c>
      <c r="R3052" t="s">
        <v>8309</v>
      </c>
      <c r="S3052" s="16">
        <f t="shared" si="190"/>
        <v>42465.16851851852</v>
      </c>
      <c r="T3052" s="16">
        <f t="shared" si="191"/>
        <v>42495.16851851852</v>
      </c>
      <c r="U3052">
        <f>YEAR(Campaigns[[#This Row],[Date Created Conversion]])</f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8308</v>
      </c>
      <c r="R3053" t="s">
        <v>8309</v>
      </c>
      <c r="S3053" s="16">
        <f t="shared" si="190"/>
        <v>42744.416030092587</v>
      </c>
      <c r="T3053" s="16">
        <f t="shared" si="191"/>
        <v>42774.416030092587</v>
      </c>
      <c r="U3053">
        <f>YEAR(Campaigns[[#This Row],[Date Created Conversion]])</f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8308</v>
      </c>
      <c r="R3054" t="s">
        <v>8309</v>
      </c>
      <c r="S3054" s="16">
        <f t="shared" si="190"/>
        <v>42122.670069444444</v>
      </c>
      <c r="T3054" s="16">
        <f t="shared" si="191"/>
        <v>42152.665972222225</v>
      </c>
      <c r="U3054">
        <f>YEAR(Campaigns[[#This Row],[Date Created Conversion]])</f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8308</v>
      </c>
      <c r="R3055" t="s">
        <v>8309</v>
      </c>
      <c r="S3055" s="16">
        <f t="shared" si="190"/>
        <v>41862.761724537035</v>
      </c>
      <c r="T3055" s="16">
        <f t="shared" si="191"/>
        <v>41914.165972222225</v>
      </c>
      <c r="U3055">
        <f>YEAR(Campaigns[[#This Row],[Date Created Conversion]])</f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8308</v>
      </c>
      <c r="R3056" t="s">
        <v>8309</v>
      </c>
      <c r="S3056" s="16">
        <f t="shared" si="190"/>
        <v>42027.832800925928</v>
      </c>
      <c r="T3056" s="16">
        <f t="shared" si="191"/>
        <v>42065.044444444444</v>
      </c>
      <c r="U3056">
        <f>YEAR(Campaigns[[#This Row],[Date Created Conversion]])</f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8308</v>
      </c>
      <c r="R3057" t="s">
        <v>8309</v>
      </c>
      <c r="S3057" s="16">
        <f t="shared" si="190"/>
        <v>41953.95821759259</v>
      </c>
      <c r="T3057" s="16">
        <f t="shared" si="191"/>
        <v>42013.95821759259</v>
      </c>
      <c r="U3057">
        <f>YEAR(Campaigns[[#This Row],[Date Created Conversion]])</f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8308</v>
      </c>
      <c r="R3058" t="s">
        <v>8309</v>
      </c>
      <c r="S3058" s="16">
        <f t="shared" si="190"/>
        <v>41851.636388888888</v>
      </c>
      <c r="T3058" s="16">
        <f t="shared" si="191"/>
        <v>41911.636388888888</v>
      </c>
      <c r="U3058">
        <f>YEAR(Campaigns[[#This Row],[Date Created Conversion]])</f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8308</v>
      </c>
      <c r="R3059" t="s">
        <v>8309</v>
      </c>
      <c r="S3059" s="16">
        <f t="shared" si="190"/>
        <v>42433.650590277779</v>
      </c>
      <c r="T3059" s="16">
        <f t="shared" si="191"/>
        <v>42463.608923611115</v>
      </c>
      <c r="U3059">
        <f>YEAR(Campaigns[[#This Row],[Date Created Conversion]])</f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8308</v>
      </c>
      <c r="R3060" t="s">
        <v>8309</v>
      </c>
      <c r="S3060" s="16">
        <f t="shared" si="190"/>
        <v>42460.374305555553</v>
      </c>
      <c r="T3060" s="16">
        <f t="shared" si="191"/>
        <v>42510.374305555553</v>
      </c>
      <c r="U3060">
        <f>YEAR(Campaigns[[#This Row],[Date Created Conversion]])</f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8308</v>
      </c>
      <c r="R3061" t="s">
        <v>8309</v>
      </c>
      <c r="S3061" s="16">
        <f t="shared" si="190"/>
        <v>41829.935717592591</v>
      </c>
      <c r="T3061" s="16">
        <f t="shared" si="191"/>
        <v>41859.935717592591</v>
      </c>
      <c r="U3061">
        <f>YEAR(Campaigns[[#This Row],[Date Created Conversion]])</f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8308</v>
      </c>
      <c r="R3062" t="s">
        <v>8309</v>
      </c>
      <c r="S3062" s="16">
        <f t="shared" si="190"/>
        <v>42245.274699074071</v>
      </c>
      <c r="T3062" s="16">
        <f t="shared" si="191"/>
        <v>42275.274699074071</v>
      </c>
      <c r="U3062">
        <f>YEAR(Campaigns[[#This Row],[Date Created Conversion]])</f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8308</v>
      </c>
      <c r="R3063" t="s">
        <v>8309</v>
      </c>
      <c r="S3063" s="16">
        <f t="shared" si="190"/>
        <v>41834.784120370372</v>
      </c>
      <c r="T3063" s="16">
        <f t="shared" si="191"/>
        <v>41864.784120370372</v>
      </c>
      <c r="U3063">
        <f>YEAR(Campaigns[[#This Row],[Date Created Conversion]])</f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8308</v>
      </c>
      <c r="R3064" t="s">
        <v>8309</v>
      </c>
      <c r="S3064" s="16">
        <f t="shared" si="190"/>
        <v>42248.535787037035</v>
      </c>
      <c r="T3064" s="16">
        <f t="shared" si="191"/>
        <v>42277.75</v>
      </c>
      <c r="U3064">
        <f>YEAR(Campaigns[[#This Row],[Date Created Conversion]])</f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8308</v>
      </c>
      <c r="R3065" t="s">
        <v>8309</v>
      </c>
      <c r="S3065" s="16">
        <f t="shared" si="190"/>
        <v>42630.922893518517</v>
      </c>
      <c r="T3065" s="16">
        <f t="shared" si="191"/>
        <v>42665.922893518517</v>
      </c>
      <c r="U3065">
        <f>YEAR(Campaigns[[#This Row],[Date Created Conversion]])</f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8308</v>
      </c>
      <c r="R3066" t="s">
        <v>8309</v>
      </c>
      <c r="S3066" s="16">
        <f t="shared" si="190"/>
        <v>42299.130162037036</v>
      </c>
      <c r="T3066" s="16">
        <f t="shared" si="191"/>
        <v>42330.290972222225</v>
      </c>
      <c r="U3066">
        <f>YEAR(Campaigns[[#This Row],[Date Created Conversion]])</f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8308</v>
      </c>
      <c r="R3067" t="s">
        <v>8309</v>
      </c>
      <c r="S3067" s="16">
        <f t="shared" si="190"/>
        <v>41825.055231481485</v>
      </c>
      <c r="T3067" s="16">
        <f t="shared" si="191"/>
        <v>41850.055231481485</v>
      </c>
      <c r="U3067">
        <f>YEAR(Campaigns[[#This Row],[Date Created Conversion]])</f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8308</v>
      </c>
      <c r="R3068" t="s">
        <v>8309</v>
      </c>
      <c r="S3068" s="16">
        <f t="shared" si="190"/>
        <v>42531.228437500002</v>
      </c>
      <c r="T3068" s="16">
        <f t="shared" si="191"/>
        <v>42561.228437500002</v>
      </c>
      <c r="U3068">
        <f>YEAR(Campaigns[[#This Row],[Date Created Conversion]])</f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8308</v>
      </c>
      <c r="R3069" t="s">
        <v>8309</v>
      </c>
      <c r="S3069" s="16">
        <f t="shared" si="190"/>
        <v>42226.938414351855</v>
      </c>
      <c r="T3069" s="16">
        <f t="shared" si="191"/>
        <v>42256.938414351855</v>
      </c>
      <c r="U3069">
        <f>YEAR(Campaigns[[#This Row],[Date Created Conversion]])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8308</v>
      </c>
      <c r="R3070" t="s">
        <v>8309</v>
      </c>
      <c r="S3070" s="16">
        <f t="shared" si="190"/>
        <v>42263.691574074073</v>
      </c>
      <c r="T3070" s="16">
        <f t="shared" si="191"/>
        <v>42293.691574074073</v>
      </c>
      <c r="U3070">
        <f>YEAR(Campaigns[[#This Row],[Date Created Conversion]])</f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8308</v>
      </c>
      <c r="R3071" t="s">
        <v>8309</v>
      </c>
      <c r="S3071" s="16">
        <f t="shared" si="190"/>
        <v>41957.833726851852</v>
      </c>
      <c r="T3071" s="16">
        <f t="shared" si="191"/>
        <v>41987.833726851852</v>
      </c>
      <c r="U3071">
        <f>YEAR(Campaigns[[#This Row],[Date Created Conversion]])</f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8308</v>
      </c>
      <c r="R3072" t="s">
        <v>8309</v>
      </c>
      <c r="S3072" s="16">
        <f t="shared" si="190"/>
        <v>42690.733437499999</v>
      </c>
      <c r="T3072" s="16">
        <f t="shared" si="191"/>
        <v>42711.733437499999</v>
      </c>
      <c r="U3072">
        <f>YEAR(Campaigns[[#This Row],[Date Created Conversion]])</f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8308</v>
      </c>
      <c r="R3073" t="s">
        <v>8309</v>
      </c>
      <c r="S3073" s="16">
        <f t="shared" si="190"/>
        <v>42097.732418981483</v>
      </c>
      <c r="T3073" s="16">
        <f t="shared" si="191"/>
        <v>42115.249305555553</v>
      </c>
      <c r="U3073">
        <f>YEAR(Campaigns[[#This Row],[Date Created Conversion]])</f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 2),0)</f>
        <v>1</v>
      </c>
      <c r="Q3074" s="10" t="s">
        <v>8308</v>
      </c>
      <c r="R3074" t="s">
        <v>8309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  <c r="U3074">
        <f>YEAR(Campaigns[[#This Row],[Date Created Conversion]])</f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8308</v>
      </c>
      <c r="R3075" t="s">
        <v>8309</v>
      </c>
      <c r="S3075" s="16">
        <f t="shared" si="194"/>
        <v>42111.684027777781</v>
      </c>
      <c r="T3075" s="16">
        <f t="shared" si="195"/>
        <v>42169.804861111115</v>
      </c>
      <c r="U3075">
        <f>YEAR(Campaigns[[#This Row],[Date Created Conversion]])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8308</v>
      </c>
      <c r="R3076" t="s">
        <v>8309</v>
      </c>
      <c r="S3076" s="16">
        <f t="shared" si="194"/>
        <v>42409.571284722217</v>
      </c>
      <c r="T3076" s="16">
        <f t="shared" si="195"/>
        <v>42439.571284722217</v>
      </c>
      <c r="U3076">
        <f>YEAR(Campaigns[[#This Row],[Date Created Conversion]])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8308</v>
      </c>
      <c r="R3077" t="s">
        <v>8309</v>
      </c>
      <c r="S3077" s="16">
        <f t="shared" si="194"/>
        <v>42551.102314814809</v>
      </c>
      <c r="T3077" s="16">
        <f t="shared" si="195"/>
        <v>42601.102314814809</v>
      </c>
      <c r="U3077">
        <f>YEAR(Campaigns[[#This Row],[Date Created Conversion]])</f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8308</v>
      </c>
      <c r="R3078" t="s">
        <v>8309</v>
      </c>
      <c r="S3078" s="16">
        <f t="shared" si="194"/>
        <v>42226.651886574073</v>
      </c>
      <c r="T3078" s="16">
        <f t="shared" si="195"/>
        <v>42286.651886574073</v>
      </c>
      <c r="U3078">
        <f>YEAR(Campaigns[[#This Row],[Date Created Conversion]])</f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8308</v>
      </c>
      <c r="R3079" t="s">
        <v>8309</v>
      </c>
      <c r="S3079" s="16">
        <f t="shared" si="194"/>
        <v>42766.956921296296</v>
      </c>
      <c r="T3079" s="16">
        <f t="shared" si="195"/>
        <v>42796.956921296296</v>
      </c>
      <c r="U3079">
        <f>YEAR(Campaigns[[#This Row],[Date Created Conversion]])</f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8308</v>
      </c>
      <c r="R3080" t="s">
        <v>8309</v>
      </c>
      <c r="S3080" s="16">
        <f t="shared" si="194"/>
        <v>42031.138831018514</v>
      </c>
      <c r="T3080" s="16">
        <f t="shared" si="195"/>
        <v>42061.138831018514</v>
      </c>
      <c r="U3080">
        <f>YEAR(Campaigns[[#This Row],[Date Created Conversion]])</f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8308</v>
      </c>
      <c r="R3081" t="s">
        <v>8309</v>
      </c>
      <c r="S3081" s="16">
        <f t="shared" si="194"/>
        <v>42055.713368055556</v>
      </c>
      <c r="T3081" s="16">
        <f t="shared" si="195"/>
        <v>42085.671701388885</v>
      </c>
      <c r="U3081">
        <f>YEAR(Campaigns[[#This Row],[Date Created Conversion]])</f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8308</v>
      </c>
      <c r="R3082" t="s">
        <v>8309</v>
      </c>
      <c r="S3082" s="16">
        <f t="shared" si="194"/>
        <v>41940.028287037036</v>
      </c>
      <c r="T3082" s="16">
        <f t="shared" si="195"/>
        <v>42000.0699537037</v>
      </c>
      <c r="U3082">
        <f>YEAR(Campaigns[[#This Row],[Date Created Conversion]])</f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8308</v>
      </c>
      <c r="R3083" t="s">
        <v>8309</v>
      </c>
      <c r="S3083" s="16">
        <f t="shared" si="194"/>
        <v>42237.181608796294</v>
      </c>
      <c r="T3083" s="16">
        <f t="shared" si="195"/>
        <v>42267.181608796294</v>
      </c>
      <c r="U3083">
        <f>YEAR(Campaigns[[#This Row],[Date Created Conversion]])</f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8308</v>
      </c>
      <c r="R3084" t="s">
        <v>8309</v>
      </c>
      <c r="S3084" s="16">
        <f t="shared" si="194"/>
        <v>42293.922986111109</v>
      </c>
      <c r="T3084" s="16">
        <f t="shared" si="195"/>
        <v>42323.96465277778</v>
      </c>
      <c r="U3084">
        <f>YEAR(Campaigns[[#This Row],[Date Created Conversion]])</f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8308</v>
      </c>
      <c r="R3085" t="s">
        <v>8309</v>
      </c>
      <c r="S3085" s="16">
        <f t="shared" si="194"/>
        <v>41853.563402777778</v>
      </c>
      <c r="T3085" s="16">
        <f t="shared" si="195"/>
        <v>41883.208333333336</v>
      </c>
      <c r="U3085">
        <f>YEAR(Campaigns[[#This Row],[Date Created Conversion]])</f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8308</v>
      </c>
      <c r="R3086" t="s">
        <v>8309</v>
      </c>
      <c r="S3086" s="16">
        <f t="shared" si="194"/>
        <v>42100.723738425921</v>
      </c>
      <c r="T3086" s="16">
        <f t="shared" si="195"/>
        <v>42129.783333333333</v>
      </c>
      <c r="U3086">
        <f>YEAR(Campaigns[[#This Row],[Date Created Conversion]])</f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8308</v>
      </c>
      <c r="R3087" t="s">
        <v>8309</v>
      </c>
      <c r="S3087" s="16">
        <f t="shared" si="194"/>
        <v>42246.883784722217</v>
      </c>
      <c r="T3087" s="16">
        <f t="shared" si="195"/>
        <v>42276.883784722217</v>
      </c>
      <c r="U3087">
        <f>YEAR(Campaigns[[#This Row],[Date Created Conversion]])</f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8308</v>
      </c>
      <c r="R3088" t="s">
        <v>8309</v>
      </c>
      <c r="S3088" s="16">
        <f t="shared" si="194"/>
        <v>42173.67082175926</v>
      </c>
      <c r="T3088" s="16">
        <f t="shared" si="195"/>
        <v>42233.67082175926</v>
      </c>
      <c r="U3088">
        <f>YEAR(Campaigns[[#This Row],[Date Created Conversion]])</f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8308</v>
      </c>
      <c r="R3089" t="s">
        <v>8309</v>
      </c>
      <c r="S3089" s="16">
        <f t="shared" si="194"/>
        <v>42665.150347222225</v>
      </c>
      <c r="T3089" s="16">
        <f t="shared" si="195"/>
        <v>42725.192013888889</v>
      </c>
      <c r="U3089">
        <f>YEAR(Campaigns[[#This Row],[Date Created Conversion]])</f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8308</v>
      </c>
      <c r="R3090" t="s">
        <v>8309</v>
      </c>
      <c r="S3090" s="16">
        <f t="shared" si="194"/>
        <v>41981.57230324074</v>
      </c>
      <c r="T3090" s="16">
        <f t="shared" si="195"/>
        <v>42012.570138888885</v>
      </c>
      <c r="U3090">
        <f>YEAR(Campaigns[[#This Row],[Date Created Conversion]])</f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8308</v>
      </c>
      <c r="R3091" t="s">
        <v>8309</v>
      </c>
      <c r="S3091" s="16">
        <f t="shared" si="194"/>
        <v>42528.542627314819</v>
      </c>
      <c r="T3091" s="16">
        <f t="shared" si="195"/>
        <v>42560.082638888889</v>
      </c>
      <c r="U3091">
        <f>YEAR(Campaigns[[#This Row],[Date Created Conversion]])</f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8308</v>
      </c>
      <c r="R3092" t="s">
        <v>8309</v>
      </c>
      <c r="S3092" s="16">
        <f t="shared" si="194"/>
        <v>42065.818807870368</v>
      </c>
      <c r="T3092" s="16">
        <f t="shared" si="195"/>
        <v>42125.777141203704</v>
      </c>
      <c r="U3092">
        <f>YEAR(Campaigns[[#This Row],[Date Created Conversion]])</f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8308</v>
      </c>
      <c r="R3093" t="s">
        <v>8309</v>
      </c>
      <c r="S3093" s="16">
        <f t="shared" si="194"/>
        <v>42566.948414351849</v>
      </c>
      <c r="T3093" s="16">
        <f t="shared" si="195"/>
        <v>42596.948414351849</v>
      </c>
      <c r="U3093">
        <f>YEAR(Campaigns[[#This Row],[Date Created Conversion]])</f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8308</v>
      </c>
      <c r="R3094" t="s">
        <v>8309</v>
      </c>
      <c r="S3094" s="16">
        <f t="shared" si="194"/>
        <v>42255.619351851856</v>
      </c>
      <c r="T3094" s="16">
        <f t="shared" si="195"/>
        <v>42292.916666666672</v>
      </c>
      <c r="U3094">
        <f>YEAR(Campaigns[[#This Row],[Date Created Conversion]])</f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8308</v>
      </c>
      <c r="R3095" t="s">
        <v>8309</v>
      </c>
      <c r="S3095" s="16">
        <f t="shared" si="194"/>
        <v>41760.909039351849</v>
      </c>
      <c r="T3095" s="16">
        <f t="shared" si="195"/>
        <v>41791.165972222225</v>
      </c>
      <c r="U3095">
        <f>YEAR(Campaigns[[#This Row],[Date Created Conversion]])</f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8308</v>
      </c>
      <c r="R3096" t="s">
        <v>8309</v>
      </c>
      <c r="S3096" s="16">
        <f t="shared" si="194"/>
        <v>42207.795787037037</v>
      </c>
      <c r="T3096" s="16">
        <f t="shared" si="195"/>
        <v>42267.795787037037</v>
      </c>
      <c r="U3096">
        <f>YEAR(Campaigns[[#This Row],[Date Created Conversion]])</f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8308</v>
      </c>
      <c r="R3097" t="s">
        <v>8309</v>
      </c>
      <c r="S3097" s="16">
        <f t="shared" si="194"/>
        <v>42523.025231481486</v>
      </c>
      <c r="T3097" s="16">
        <f t="shared" si="195"/>
        <v>42583.025231481486</v>
      </c>
      <c r="U3097">
        <f>YEAR(Campaigns[[#This Row],[Date Created Conversion]])</f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8308</v>
      </c>
      <c r="R3098" t="s">
        <v>8309</v>
      </c>
      <c r="S3098" s="16">
        <f t="shared" si="194"/>
        <v>42114.825532407413</v>
      </c>
      <c r="T3098" s="16">
        <f t="shared" si="195"/>
        <v>42144.825532407413</v>
      </c>
      <c r="U3098">
        <f>YEAR(Campaigns[[#This Row],[Date Created Conversion]])</f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8308</v>
      </c>
      <c r="R3099" t="s">
        <v>8309</v>
      </c>
      <c r="S3099" s="16">
        <f t="shared" si="194"/>
        <v>42629.503483796296</v>
      </c>
      <c r="T3099" s="16">
        <f t="shared" si="195"/>
        <v>42650.583333333328</v>
      </c>
      <c r="U3099">
        <f>YEAR(Campaigns[[#This Row],[Date Created Conversion]])</f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8308</v>
      </c>
      <c r="R3100" t="s">
        <v>8309</v>
      </c>
      <c r="S3100" s="16">
        <f t="shared" si="194"/>
        <v>42359.792233796295</v>
      </c>
      <c r="T3100" s="16">
        <f t="shared" si="195"/>
        <v>42408.01180555555</v>
      </c>
      <c r="U3100">
        <f>YEAR(Campaigns[[#This Row],[Date Created Conversion]])</f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8308</v>
      </c>
      <c r="R3101" t="s">
        <v>8309</v>
      </c>
      <c r="S3101" s="16">
        <f t="shared" si="194"/>
        <v>42382.189710648148</v>
      </c>
      <c r="T3101" s="16">
        <f t="shared" si="195"/>
        <v>42412.189710648148</v>
      </c>
      <c r="U3101">
        <f>YEAR(Campaigns[[#This Row],[Date Created Conversion]])</f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8308</v>
      </c>
      <c r="R3102" t="s">
        <v>8309</v>
      </c>
      <c r="S3102" s="16">
        <f t="shared" si="194"/>
        <v>41902.622395833336</v>
      </c>
      <c r="T3102" s="16">
        <f t="shared" si="195"/>
        <v>41932.622395833336</v>
      </c>
      <c r="U3102">
        <f>YEAR(Campaigns[[#This Row],[Date Created Conversion]])</f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8308</v>
      </c>
      <c r="R3103" t="s">
        <v>8309</v>
      </c>
      <c r="S3103" s="16">
        <f t="shared" si="194"/>
        <v>42171.383530092593</v>
      </c>
      <c r="T3103" s="16">
        <f t="shared" si="195"/>
        <v>42201.330555555556</v>
      </c>
      <c r="U3103">
        <f>YEAR(Campaigns[[#This Row],[Date Created Conversion]])</f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8308</v>
      </c>
      <c r="R3104" t="s">
        <v>8309</v>
      </c>
      <c r="S3104" s="16">
        <f t="shared" si="194"/>
        <v>42555.340486111112</v>
      </c>
      <c r="T3104" s="16">
        <f t="shared" si="195"/>
        <v>42605.340486111112</v>
      </c>
      <c r="U3104">
        <f>YEAR(Campaigns[[#This Row],[Date Created Conversion]])</f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8308</v>
      </c>
      <c r="R3105" t="s">
        <v>8309</v>
      </c>
      <c r="S3105" s="16">
        <f t="shared" si="194"/>
        <v>42107.156319444446</v>
      </c>
      <c r="T3105" s="16">
        <f t="shared" si="195"/>
        <v>42167.156319444446</v>
      </c>
      <c r="U3105">
        <f>YEAR(Campaigns[[#This Row],[Date Created Conversion]])</f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8308</v>
      </c>
      <c r="R3106" t="s">
        <v>8309</v>
      </c>
      <c r="S3106" s="16">
        <f t="shared" si="194"/>
        <v>42006.908692129626</v>
      </c>
      <c r="T3106" s="16">
        <f t="shared" si="195"/>
        <v>42038.083333333328</v>
      </c>
      <c r="U3106">
        <f>YEAR(Campaigns[[#This Row],[Date Created Conversion]])</f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8308</v>
      </c>
      <c r="R3107" t="s">
        <v>8309</v>
      </c>
      <c r="S3107" s="16">
        <f t="shared" si="194"/>
        <v>41876.718935185185</v>
      </c>
      <c r="T3107" s="16">
        <f t="shared" si="195"/>
        <v>41931.208333333336</v>
      </c>
      <c r="U3107">
        <f>YEAR(Campaigns[[#This Row],[Date Created Conversion]])</f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8308</v>
      </c>
      <c r="R3108" t="s">
        <v>8309</v>
      </c>
      <c r="S3108" s="16">
        <f t="shared" si="194"/>
        <v>42241.429120370376</v>
      </c>
      <c r="T3108" s="16">
        <f t="shared" si="195"/>
        <v>42263.916666666672</v>
      </c>
      <c r="U3108">
        <f>YEAR(Campaigns[[#This Row],[Date Created Conversion]])</f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8308</v>
      </c>
      <c r="R3109" t="s">
        <v>8309</v>
      </c>
      <c r="S3109" s="16">
        <f t="shared" si="194"/>
        <v>42128.814247685179</v>
      </c>
      <c r="T3109" s="16">
        <f t="shared" si="195"/>
        <v>42135.814247685179</v>
      </c>
      <c r="U3109">
        <f>YEAR(Campaigns[[#This Row],[Date Created Conversion]])</f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8308</v>
      </c>
      <c r="R3110" t="s">
        <v>8309</v>
      </c>
      <c r="S3110" s="16">
        <f t="shared" si="194"/>
        <v>42062.680486111116</v>
      </c>
      <c r="T3110" s="16">
        <f t="shared" si="195"/>
        <v>42122.638819444444</v>
      </c>
      <c r="U3110">
        <f>YEAR(Campaigns[[#This Row],[Date Created Conversion]])</f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8308</v>
      </c>
      <c r="R3111" t="s">
        <v>8309</v>
      </c>
      <c r="S3111" s="16">
        <f t="shared" si="194"/>
        <v>41844.125115740739</v>
      </c>
      <c r="T3111" s="16">
        <f t="shared" si="195"/>
        <v>41879.125115740739</v>
      </c>
      <c r="U3111">
        <f>YEAR(Campaigns[[#This Row],[Date Created Conversion]])</f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8308</v>
      </c>
      <c r="R3112" t="s">
        <v>8309</v>
      </c>
      <c r="S3112" s="16">
        <f t="shared" si="194"/>
        <v>42745.031469907408</v>
      </c>
      <c r="T3112" s="16">
        <f t="shared" si="195"/>
        <v>42785.031469907408</v>
      </c>
      <c r="U3112">
        <f>YEAR(Campaigns[[#This Row],[Date Created Conversion]])</f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8308</v>
      </c>
      <c r="R3113" t="s">
        <v>8309</v>
      </c>
      <c r="S3113" s="16">
        <f t="shared" si="194"/>
        <v>41885.595138888886</v>
      </c>
      <c r="T3113" s="16">
        <f t="shared" si="195"/>
        <v>41916.595138888886</v>
      </c>
      <c r="U3113">
        <f>YEAR(Campaigns[[#This Row],[Date Created Conversion]])</f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8308</v>
      </c>
      <c r="R3114" t="s">
        <v>8309</v>
      </c>
      <c r="S3114" s="16">
        <f t="shared" si="194"/>
        <v>42615.121921296297</v>
      </c>
      <c r="T3114" s="16">
        <f t="shared" si="195"/>
        <v>42675.121921296297</v>
      </c>
      <c r="U3114">
        <f>YEAR(Campaigns[[#This Row],[Date Created Conversion]])</f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8308</v>
      </c>
      <c r="R3115" t="s">
        <v>8309</v>
      </c>
      <c r="S3115" s="16">
        <f t="shared" si="194"/>
        <v>42081.731273148151</v>
      </c>
      <c r="T3115" s="16">
        <f t="shared" si="195"/>
        <v>42111.731273148151</v>
      </c>
      <c r="U3115">
        <f>YEAR(Campaigns[[#This Row],[Date Created Conversion]])</f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8308</v>
      </c>
      <c r="R3116" t="s">
        <v>8309</v>
      </c>
      <c r="S3116" s="16">
        <f t="shared" si="194"/>
        <v>41843.632523148146</v>
      </c>
      <c r="T3116" s="16">
        <f t="shared" si="195"/>
        <v>41903.632523148146</v>
      </c>
      <c r="U3116">
        <f>YEAR(Campaigns[[#This Row],[Date Created Conversion]])</f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8308</v>
      </c>
      <c r="R3117" t="s">
        <v>8309</v>
      </c>
      <c r="S3117" s="16">
        <f t="shared" si="194"/>
        <v>42496.447071759263</v>
      </c>
      <c r="T3117" s="16">
        <f t="shared" si="195"/>
        <v>42526.447071759263</v>
      </c>
      <c r="U3117">
        <f>YEAR(Campaigns[[#This Row],[Date Created Conversion]])</f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8308</v>
      </c>
      <c r="R3118" t="s">
        <v>8309</v>
      </c>
      <c r="S3118" s="16">
        <f t="shared" si="194"/>
        <v>42081.515335648146</v>
      </c>
      <c r="T3118" s="16">
        <f t="shared" si="195"/>
        <v>42095.515335648146</v>
      </c>
      <c r="U3118">
        <f>YEAR(Campaigns[[#This Row],[Date Created Conversion]])</f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8308</v>
      </c>
      <c r="R3119" t="s">
        <v>8309</v>
      </c>
      <c r="S3119" s="16">
        <f t="shared" si="194"/>
        <v>42509.374537037031</v>
      </c>
      <c r="T3119" s="16">
        <f t="shared" si="195"/>
        <v>42517.55</v>
      </c>
      <c r="U3119">
        <f>YEAR(Campaigns[[#This Row],[Date Created Conversion]])</f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8308</v>
      </c>
      <c r="R3120" t="s">
        <v>8309</v>
      </c>
      <c r="S3120" s="16">
        <f t="shared" si="194"/>
        <v>42534.649571759262</v>
      </c>
      <c r="T3120" s="16">
        <f t="shared" si="195"/>
        <v>42553.649571759262</v>
      </c>
      <c r="U3120">
        <f>YEAR(Campaigns[[#This Row],[Date Created Conversion]])</f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8308</v>
      </c>
      <c r="R3121" t="s">
        <v>8309</v>
      </c>
      <c r="S3121" s="16">
        <f t="shared" si="194"/>
        <v>42060.04550925926</v>
      </c>
      <c r="T3121" s="16">
        <f t="shared" si="195"/>
        <v>42090.003842592589</v>
      </c>
      <c r="U3121">
        <f>YEAR(Campaigns[[#This Row],[Date Created Conversion]])</f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8308</v>
      </c>
      <c r="R3122" t="s">
        <v>8309</v>
      </c>
      <c r="S3122" s="16">
        <f t="shared" si="194"/>
        <v>42435.942083333335</v>
      </c>
      <c r="T3122" s="16">
        <f t="shared" si="195"/>
        <v>42495.900416666671</v>
      </c>
      <c r="U3122">
        <f>YEAR(Campaigns[[#This Row],[Date Created Conversion]])</f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8308</v>
      </c>
      <c r="R3123" t="s">
        <v>8309</v>
      </c>
      <c r="S3123" s="16">
        <f t="shared" si="194"/>
        <v>41848.679803240739</v>
      </c>
      <c r="T3123" s="16">
        <f t="shared" si="195"/>
        <v>41908.679803240739</v>
      </c>
      <c r="U3123">
        <f>YEAR(Campaigns[[#This Row],[Date Created Conversion]])</f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8308</v>
      </c>
      <c r="R3124" t="s">
        <v>8309</v>
      </c>
      <c r="S3124" s="16">
        <f t="shared" si="194"/>
        <v>42678.932083333333</v>
      </c>
      <c r="T3124" s="16">
        <f t="shared" si="195"/>
        <v>42683.973750000005</v>
      </c>
      <c r="U3124">
        <f>YEAR(Campaigns[[#This Row],[Date Created Conversion]])</f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8308</v>
      </c>
      <c r="R3125" t="s">
        <v>8309</v>
      </c>
      <c r="S3125" s="16">
        <f t="shared" si="194"/>
        <v>42530.993032407408</v>
      </c>
      <c r="T3125" s="16">
        <f t="shared" si="195"/>
        <v>42560.993032407408</v>
      </c>
      <c r="U3125">
        <f>YEAR(Campaigns[[#This Row],[Date Created Conversion]])</f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8308</v>
      </c>
      <c r="R3126" t="s">
        <v>8309</v>
      </c>
      <c r="S3126" s="16">
        <f t="shared" si="194"/>
        <v>41977.780104166668</v>
      </c>
      <c r="T3126" s="16">
        <f t="shared" si="195"/>
        <v>42037.780104166668</v>
      </c>
      <c r="U3126">
        <f>YEAR(Campaigns[[#This Row],[Date Created Conversion]])</f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8308</v>
      </c>
      <c r="R3127" t="s">
        <v>8309</v>
      </c>
      <c r="S3127" s="16">
        <f t="shared" si="194"/>
        <v>42346.20685185185</v>
      </c>
      <c r="T3127" s="16">
        <f t="shared" si="195"/>
        <v>42376.20685185185</v>
      </c>
      <c r="U3127">
        <f>YEAR(Campaigns[[#This Row],[Date Created Conversion]])</f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8308</v>
      </c>
      <c r="R3128" t="s">
        <v>8309</v>
      </c>
      <c r="S3128" s="16">
        <f t="shared" si="194"/>
        <v>42427.01807870371</v>
      </c>
      <c r="T3128" s="16">
        <f t="shared" si="195"/>
        <v>42456.976412037038</v>
      </c>
      <c r="U3128">
        <f>YEAR(Campaigns[[#This Row],[Date Created Conversion]])</f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8308</v>
      </c>
      <c r="R3129" t="s">
        <v>8309</v>
      </c>
      <c r="S3129" s="16">
        <f t="shared" si="194"/>
        <v>42034.856817129628</v>
      </c>
      <c r="T3129" s="16">
        <f t="shared" si="195"/>
        <v>42064.856817129628</v>
      </c>
      <c r="U3129">
        <f>YEAR(Campaigns[[#This Row],[Date Created Conversion]])</f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8308</v>
      </c>
      <c r="R3130" t="s">
        <v>8310</v>
      </c>
      <c r="S3130" s="16">
        <f t="shared" si="194"/>
        <v>42780.825706018513</v>
      </c>
      <c r="T3130" s="16">
        <f t="shared" si="195"/>
        <v>42810.784039351856</v>
      </c>
      <c r="U3130">
        <f>YEAR(Campaigns[[#This Row],[Date Created Conversion]])</f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8308</v>
      </c>
      <c r="R3131" t="s">
        <v>8310</v>
      </c>
      <c r="S3131" s="16">
        <f t="shared" si="194"/>
        <v>42803.842812499999</v>
      </c>
      <c r="T3131" s="16">
        <f t="shared" si="195"/>
        <v>42843.801145833335</v>
      </c>
      <c r="U3131">
        <f>YEAR(Campaigns[[#This Row],[Date Created Conversion]])</f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8308</v>
      </c>
      <c r="R3132" t="s">
        <v>8310</v>
      </c>
      <c r="S3132" s="16">
        <f t="shared" si="194"/>
        <v>42808.640231481477</v>
      </c>
      <c r="T3132" s="16">
        <f t="shared" si="195"/>
        <v>42839.207638888889</v>
      </c>
      <c r="U3132">
        <f>YEAR(Campaigns[[#This Row],[Date Created Conversion]])</f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8308</v>
      </c>
      <c r="R3133" t="s">
        <v>8310</v>
      </c>
      <c r="S3133" s="16">
        <f t="shared" si="194"/>
        <v>42803.579224537039</v>
      </c>
      <c r="T3133" s="16">
        <f t="shared" si="195"/>
        <v>42833.537557870368</v>
      </c>
      <c r="U3133">
        <f>YEAR(Campaigns[[#This Row],[Date Created Conversion]])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8308</v>
      </c>
      <c r="R3134" t="s">
        <v>8310</v>
      </c>
      <c r="S3134" s="16">
        <f t="shared" si="194"/>
        <v>42786.350231481483</v>
      </c>
      <c r="T3134" s="16">
        <f t="shared" si="195"/>
        <v>42846.308564814812</v>
      </c>
      <c r="U3134">
        <f>YEAR(Campaigns[[#This Row],[Date Created Conversion]])</f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8308</v>
      </c>
      <c r="R3135" t="s">
        <v>8310</v>
      </c>
      <c r="S3135" s="16">
        <f t="shared" si="194"/>
        <v>42788.565208333333</v>
      </c>
      <c r="T3135" s="16">
        <f t="shared" si="195"/>
        <v>42818.523541666669</v>
      </c>
      <c r="U3135">
        <f>YEAR(Campaigns[[#This Row],[Date Created Conversion]])</f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8308</v>
      </c>
      <c r="R3136" t="s">
        <v>8310</v>
      </c>
      <c r="S3136" s="16">
        <f t="shared" si="194"/>
        <v>42800.720127314817</v>
      </c>
      <c r="T3136" s="16">
        <f t="shared" si="195"/>
        <v>42821.678460648152</v>
      </c>
      <c r="U3136">
        <f>YEAR(Campaigns[[#This Row],[Date Created Conversion]])</f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8308</v>
      </c>
      <c r="R3137" t="s">
        <v>8310</v>
      </c>
      <c r="S3137" s="16">
        <f t="shared" si="194"/>
        <v>42807.151863425926</v>
      </c>
      <c r="T3137" s="16">
        <f t="shared" si="195"/>
        <v>42829.151863425926</v>
      </c>
      <c r="U3137">
        <f>YEAR(Campaigns[[#This Row],[Date Created Conversion]])</f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 2),0)</f>
        <v>29.05</v>
      </c>
      <c r="Q3138" s="10" t="s">
        <v>8308</v>
      </c>
      <c r="R3138" t="s">
        <v>8310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  <c r="U3138">
        <f>YEAR(Campaigns[[#This Row],[Date Created Conversion]])</f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8308</v>
      </c>
      <c r="R3139" t="s">
        <v>8310</v>
      </c>
      <c r="S3139" s="16">
        <f t="shared" si="198"/>
        <v>42807.885057870371</v>
      </c>
      <c r="T3139" s="16">
        <f t="shared" si="199"/>
        <v>42858.8</v>
      </c>
      <c r="U3139">
        <f>YEAR(Campaigns[[#This Row],[Date Created Conversion]])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8308</v>
      </c>
      <c r="R3140" t="s">
        <v>8310</v>
      </c>
      <c r="S3140" s="16">
        <f t="shared" si="198"/>
        <v>42809.645914351851</v>
      </c>
      <c r="T3140" s="16">
        <f t="shared" si="199"/>
        <v>42828.645914351851</v>
      </c>
      <c r="U3140">
        <f>YEAR(Campaigns[[#This Row],[Date Created Conversion]])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8308</v>
      </c>
      <c r="R3141" t="s">
        <v>8310</v>
      </c>
      <c r="S3141" s="16">
        <f t="shared" si="198"/>
        <v>42785.270370370374</v>
      </c>
      <c r="T3141" s="16">
        <f t="shared" si="199"/>
        <v>42819.189583333333</v>
      </c>
      <c r="U3141">
        <f>YEAR(Campaigns[[#This Row],[Date Created Conversion]])</f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8308</v>
      </c>
      <c r="R3142" t="s">
        <v>8310</v>
      </c>
      <c r="S3142" s="16">
        <f t="shared" si="198"/>
        <v>42802.718784722223</v>
      </c>
      <c r="T3142" s="16">
        <f t="shared" si="199"/>
        <v>42832.677118055552</v>
      </c>
      <c r="U3142">
        <f>YEAR(Campaigns[[#This Row],[Date Created Conversion]])</f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8308</v>
      </c>
      <c r="R3143" t="s">
        <v>8310</v>
      </c>
      <c r="S3143" s="16">
        <f t="shared" si="198"/>
        <v>42800.753333333334</v>
      </c>
      <c r="T3143" s="16">
        <f t="shared" si="199"/>
        <v>42841.833333333328</v>
      </c>
      <c r="U3143">
        <f>YEAR(Campaigns[[#This Row],[Date Created Conversion]])</f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8308</v>
      </c>
      <c r="R3144" t="s">
        <v>8310</v>
      </c>
      <c r="S3144" s="16">
        <f t="shared" si="198"/>
        <v>42783.513182870374</v>
      </c>
      <c r="T3144" s="16">
        <f t="shared" si="199"/>
        <v>42813.471516203703</v>
      </c>
      <c r="U3144">
        <f>YEAR(Campaigns[[#This Row],[Date Created Conversion]])</f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8308</v>
      </c>
      <c r="R3145" t="s">
        <v>8310</v>
      </c>
      <c r="S3145" s="16">
        <f t="shared" si="198"/>
        <v>42808.358287037037</v>
      </c>
      <c r="T3145" s="16">
        <f t="shared" si="199"/>
        <v>42834.358287037037</v>
      </c>
      <c r="U3145">
        <f>YEAR(Campaigns[[#This Row],[Date Created Conversion]])</f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8308</v>
      </c>
      <c r="R3146" t="s">
        <v>8310</v>
      </c>
      <c r="S3146" s="16">
        <f t="shared" si="198"/>
        <v>42796.538275462968</v>
      </c>
      <c r="T3146" s="16">
        <f t="shared" si="199"/>
        <v>42813.25</v>
      </c>
      <c r="U3146">
        <f>YEAR(Campaigns[[#This Row],[Date Created Conversion]])</f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8308</v>
      </c>
      <c r="R3147" t="s">
        <v>8310</v>
      </c>
      <c r="S3147" s="16">
        <f t="shared" si="198"/>
        <v>42762.040902777779</v>
      </c>
      <c r="T3147" s="16">
        <f t="shared" si="199"/>
        <v>42821.999236111107</v>
      </c>
      <c r="U3147">
        <f>YEAR(Campaigns[[#This Row],[Date Created Conversion]])</f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8308</v>
      </c>
      <c r="R3148" t="s">
        <v>8310</v>
      </c>
      <c r="S3148" s="16">
        <f t="shared" si="198"/>
        <v>42796.682476851856</v>
      </c>
      <c r="T3148" s="16">
        <f t="shared" si="199"/>
        <v>42841.640810185185</v>
      </c>
      <c r="U3148">
        <f>YEAR(Campaigns[[#This Row],[Date Created Conversion]])</f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8308</v>
      </c>
      <c r="R3149" t="s">
        <v>8310</v>
      </c>
      <c r="S3149" s="16">
        <f t="shared" si="198"/>
        <v>41909.969386574077</v>
      </c>
      <c r="T3149" s="16">
        <f t="shared" si="199"/>
        <v>41950.011053240742</v>
      </c>
      <c r="U3149">
        <f>YEAR(Campaigns[[#This Row],[Date Created Conversion]])</f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8308</v>
      </c>
      <c r="R3150" t="s">
        <v>8310</v>
      </c>
      <c r="S3150" s="16">
        <f t="shared" si="198"/>
        <v>41891.665324074071</v>
      </c>
      <c r="T3150" s="16">
        <f t="shared" si="199"/>
        <v>41913.166666666664</v>
      </c>
      <c r="U3150">
        <f>YEAR(Campaigns[[#This Row],[Date Created Conversion]])</f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8308</v>
      </c>
      <c r="R3151" t="s">
        <v>8310</v>
      </c>
      <c r="S3151" s="16">
        <f t="shared" si="198"/>
        <v>41226.017361111109</v>
      </c>
      <c r="T3151" s="16">
        <f t="shared" si="199"/>
        <v>41250.083333333336</v>
      </c>
      <c r="U3151">
        <f>YEAR(Campaigns[[#This Row],[Date Created Conversion]])</f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8308</v>
      </c>
      <c r="R3152" t="s">
        <v>8310</v>
      </c>
      <c r="S3152" s="16">
        <f t="shared" si="198"/>
        <v>40478.263923611114</v>
      </c>
      <c r="T3152" s="16">
        <f t="shared" si="199"/>
        <v>40568.166666666664</v>
      </c>
      <c r="U3152">
        <f>YEAR(Campaigns[[#This Row],[Date Created Conversion]])</f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8308</v>
      </c>
      <c r="R3153" t="s">
        <v>8310</v>
      </c>
      <c r="S3153" s="16">
        <f t="shared" si="198"/>
        <v>41862.83997685185</v>
      </c>
      <c r="T3153" s="16">
        <f t="shared" si="199"/>
        <v>41892.83997685185</v>
      </c>
      <c r="U3153">
        <f>YEAR(Campaigns[[#This Row],[Date Created Conversion]])</f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8308</v>
      </c>
      <c r="R3154" t="s">
        <v>8310</v>
      </c>
      <c r="S3154" s="16">
        <f t="shared" si="198"/>
        <v>41550.867673611108</v>
      </c>
      <c r="T3154" s="16">
        <f t="shared" si="199"/>
        <v>41580.867673611108</v>
      </c>
      <c r="U3154">
        <f>YEAR(Campaigns[[#This Row],[Date Created Conversion]])</f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8308</v>
      </c>
      <c r="R3155" t="s">
        <v>8310</v>
      </c>
      <c r="S3155" s="16">
        <f t="shared" si="198"/>
        <v>40633.154363425929</v>
      </c>
      <c r="T3155" s="16">
        <f t="shared" si="199"/>
        <v>40664.207638888889</v>
      </c>
      <c r="U3155">
        <f>YEAR(Campaigns[[#This Row],[Date Created Conversion]])</f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8308</v>
      </c>
      <c r="R3156" t="s">
        <v>8310</v>
      </c>
      <c r="S3156" s="16">
        <f t="shared" si="198"/>
        <v>40970.875671296293</v>
      </c>
      <c r="T3156" s="16">
        <f t="shared" si="199"/>
        <v>41000.834004629629</v>
      </c>
      <c r="U3156">
        <f>YEAR(Campaigns[[#This Row],[Date Created Conversion]])</f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8308</v>
      </c>
      <c r="R3157" t="s">
        <v>8310</v>
      </c>
      <c r="S3157" s="16">
        <f t="shared" si="198"/>
        <v>41233.499131944445</v>
      </c>
      <c r="T3157" s="16">
        <f t="shared" si="199"/>
        <v>41263.499131944445</v>
      </c>
      <c r="U3157">
        <f>YEAR(Campaigns[[#This Row],[Date Created Conversion]])</f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8308</v>
      </c>
      <c r="R3158" t="s">
        <v>8310</v>
      </c>
      <c r="S3158" s="16">
        <f t="shared" si="198"/>
        <v>41026.953055555554</v>
      </c>
      <c r="T3158" s="16">
        <f t="shared" si="199"/>
        <v>41061.953055555554</v>
      </c>
      <c r="U3158">
        <f>YEAR(Campaigns[[#This Row],[Date Created Conversion]])</f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8308</v>
      </c>
      <c r="R3159" t="s">
        <v>8310</v>
      </c>
      <c r="S3159" s="16">
        <f t="shared" si="198"/>
        <v>41829.788252314815</v>
      </c>
      <c r="T3159" s="16">
        <f t="shared" si="199"/>
        <v>41839.208333333336</v>
      </c>
      <c r="U3159">
        <f>YEAR(Campaigns[[#This Row],[Date Created Conversion]])</f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8308</v>
      </c>
      <c r="R3160" t="s">
        <v>8310</v>
      </c>
      <c r="S3160" s="16">
        <f t="shared" si="198"/>
        <v>41447.839722222219</v>
      </c>
      <c r="T3160" s="16">
        <f t="shared" si="199"/>
        <v>41477.839722222219</v>
      </c>
      <c r="U3160">
        <f>YEAR(Campaigns[[#This Row],[Date Created Conversion]])</f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8308</v>
      </c>
      <c r="R3161" t="s">
        <v>8310</v>
      </c>
      <c r="S3161" s="16">
        <f t="shared" si="198"/>
        <v>40884.066678240742</v>
      </c>
      <c r="T3161" s="16">
        <f t="shared" si="199"/>
        <v>40926.958333333336</v>
      </c>
      <c r="U3161">
        <f>YEAR(Campaigns[[#This Row],[Date Created Conversion]])</f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8308</v>
      </c>
      <c r="R3162" t="s">
        <v>8310</v>
      </c>
      <c r="S3162" s="16">
        <f t="shared" si="198"/>
        <v>41841.26489583333</v>
      </c>
      <c r="T3162" s="16">
        <f t="shared" si="199"/>
        <v>41864.207638888889</v>
      </c>
      <c r="U3162">
        <f>YEAR(Campaigns[[#This Row],[Date Created Conversion]])</f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8308</v>
      </c>
      <c r="R3163" t="s">
        <v>8310</v>
      </c>
      <c r="S3163" s="16">
        <f t="shared" si="198"/>
        <v>41897.536134259259</v>
      </c>
      <c r="T3163" s="16">
        <f t="shared" si="199"/>
        <v>41927.536134259259</v>
      </c>
      <c r="U3163">
        <f>YEAR(Campaigns[[#This Row],[Date Created Conversion]])</f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8308</v>
      </c>
      <c r="R3164" t="s">
        <v>8310</v>
      </c>
      <c r="S3164" s="16">
        <f t="shared" si="198"/>
        <v>41799.685902777775</v>
      </c>
      <c r="T3164" s="16">
        <f t="shared" si="199"/>
        <v>41827.083333333336</v>
      </c>
      <c r="U3164">
        <f>YEAR(Campaigns[[#This Row],[Date Created Conversion]])</f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8308</v>
      </c>
      <c r="R3165" t="s">
        <v>8310</v>
      </c>
      <c r="S3165" s="16">
        <f t="shared" si="198"/>
        <v>41775.753761574073</v>
      </c>
      <c r="T3165" s="16">
        <f t="shared" si="199"/>
        <v>41805.753761574073</v>
      </c>
      <c r="U3165">
        <f>YEAR(Campaigns[[#This Row],[Date Created Conversion]])</f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8308</v>
      </c>
      <c r="R3166" t="s">
        <v>8310</v>
      </c>
      <c r="S3166" s="16">
        <f t="shared" si="198"/>
        <v>41766.80572916667</v>
      </c>
      <c r="T3166" s="16">
        <f t="shared" si="199"/>
        <v>41799.80572916667</v>
      </c>
      <c r="U3166">
        <f>YEAR(Campaigns[[#This Row],[Date Created Conversion]])</f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8308</v>
      </c>
      <c r="R3167" t="s">
        <v>8310</v>
      </c>
      <c r="S3167" s="16">
        <f t="shared" si="198"/>
        <v>40644.159259259257</v>
      </c>
      <c r="T3167" s="16">
        <f t="shared" si="199"/>
        <v>40666.165972222225</v>
      </c>
      <c r="U3167">
        <f>YEAR(Campaigns[[#This Row],[Date Created Conversion]])</f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8308</v>
      </c>
      <c r="R3168" t="s">
        <v>8310</v>
      </c>
      <c r="S3168" s="16">
        <f t="shared" si="198"/>
        <v>41940.69158564815</v>
      </c>
      <c r="T3168" s="16">
        <f t="shared" si="199"/>
        <v>41969.332638888889</v>
      </c>
      <c r="U3168">
        <f>YEAR(Campaigns[[#This Row],[Date Created Conversion]])</f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8308</v>
      </c>
      <c r="R3169" t="s">
        <v>8310</v>
      </c>
      <c r="S3169" s="16">
        <f t="shared" si="198"/>
        <v>41839.175706018519</v>
      </c>
      <c r="T3169" s="16">
        <f t="shared" si="199"/>
        <v>41853.175706018519</v>
      </c>
      <c r="U3169">
        <f>YEAR(Campaigns[[#This Row],[Date Created Conversion]])</f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8308</v>
      </c>
      <c r="R3170" t="s">
        <v>8310</v>
      </c>
      <c r="S3170" s="16">
        <f t="shared" si="198"/>
        <v>41772.105937500004</v>
      </c>
      <c r="T3170" s="16">
        <f t="shared" si="199"/>
        <v>41803.916666666664</v>
      </c>
      <c r="U3170">
        <f>YEAR(Campaigns[[#This Row],[Date Created Conversion]])</f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8308</v>
      </c>
      <c r="R3171" t="s">
        <v>8310</v>
      </c>
      <c r="S3171" s="16">
        <f t="shared" si="198"/>
        <v>41591.737974537034</v>
      </c>
      <c r="T3171" s="16">
        <f t="shared" si="199"/>
        <v>41621.207638888889</v>
      </c>
      <c r="U3171">
        <f>YEAR(Campaigns[[#This Row],[Date Created Conversion]])</f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8308</v>
      </c>
      <c r="R3172" t="s">
        <v>8310</v>
      </c>
      <c r="S3172" s="16">
        <f t="shared" si="198"/>
        <v>41789.080370370371</v>
      </c>
      <c r="T3172" s="16">
        <f t="shared" si="199"/>
        <v>41822.166666666664</v>
      </c>
      <c r="U3172">
        <f>YEAR(Campaigns[[#This Row],[Date Created Conversion]])</f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8308</v>
      </c>
      <c r="R3173" t="s">
        <v>8310</v>
      </c>
      <c r="S3173" s="16">
        <f t="shared" si="198"/>
        <v>42466.608310185184</v>
      </c>
      <c r="T3173" s="16">
        <f t="shared" si="199"/>
        <v>42496.608310185184</v>
      </c>
      <c r="U3173">
        <f>YEAR(Campaigns[[#This Row],[Date Created Conversion]])</f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8308</v>
      </c>
      <c r="R3174" t="s">
        <v>8310</v>
      </c>
      <c r="S3174" s="16">
        <f t="shared" si="198"/>
        <v>40923.729953703703</v>
      </c>
      <c r="T3174" s="16">
        <f t="shared" si="199"/>
        <v>40953.729953703703</v>
      </c>
      <c r="U3174">
        <f>YEAR(Campaigns[[#This Row],[Date Created Conversion]])</f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8308</v>
      </c>
      <c r="R3175" t="s">
        <v>8310</v>
      </c>
      <c r="S3175" s="16">
        <f t="shared" si="198"/>
        <v>41878.878379629627</v>
      </c>
      <c r="T3175" s="16">
        <f t="shared" si="199"/>
        <v>41908.878379629627</v>
      </c>
      <c r="U3175">
        <f>YEAR(Campaigns[[#This Row],[Date Created Conversion]])</f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8308</v>
      </c>
      <c r="R3176" t="s">
        <v>8310</v>
      </c>
      <c r="S3176" s="16">
        <f t="shared" si="198"/>
        <v>41862.864675925928</v>
      </c>
      <c r="T3176" s="16">
        <f t="shared" si="199"/>
        <v>41876.864675925928</v>
      </c>
      <c r="U3176">
        <f>YEAR(Campaigns[[#This Row],[Date Created Conversion]])</f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8308</v>
      </c>
      <c r="R3177" t="s">
        <v>8310</v>
      </c>
      <c r="S3177" s="16">
        <f t="shared" si="198"/>
        <v>40531.886886574073</v>
      </c>
      <c r="T3177" s="16">
        <f t="shared" si="199"/>
        <v>40591.886886574073</v>
      </c>
      <c r="U3177">
        <f>YEAR(Campaigns[[#This Row],[Date Created Conversion]])</f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8308</v>
      </c>
      <c r="R3178" t="s">
        <v>8310</v>
      </c>
      <c r="S3178" s="16">
        <f t="shared" si="198"/>
        <v>41477.930914351848</v>
      </c>
      <c r="T3178" s="16">
        <f t="shared" si="199"/>
        <v>41504.625</v>
      </c>
      <c r="U3178">
        <f>YEAR(Campaigns[[#This Row],[Date Created Conversion]])</f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8308</v>
      </c>
      <c r="R3179" t="s">
        <v>8310</v>
      </c>
      <c r="S3179" s="16">
        <f t="shared" si="198"/>
        <v>41781.666770833333</v>
      </c>
      <c r="T3179" s="16">
        <f t="shared" si="199"/>
        <v>41811.666770833333</v>
      </c>
      <c r="U3179">
        <f>YEAR(Campaigns[[#This Row],[Date Created Conversion]])</f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8308</v>
      </c>
      <c r="R3180" t="s">
        <v>8310</v>
      </c>
      <c r="S3180" s="16">
        <f t="shared" si="198"/>
        <v>41806.605034722219</v>
      </c>
      <c r="T3180" s="16">
        <f t="shared" si="199"/>
        <v>41836.605034722219</v>
      </c>
      <c r="U3180">
        <f>YEAR(Campaigns[[#This Row],[Date Created Conversion]])</f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8308</v>
      </c>
      <c r="R3181" t="s">
        <v>8310</v>
      </c>
      <c r="S3181" s="16">
        <f t="shared" si="198"/>
        <v>41375.702210648145</v>
      </c>
      <c r="T3181" s="16">
        <f t="shared" si="199"/>
        <v>41400.702210648145</v>
      </c>
      <c r="U3181">
        <f>YEAR(Campaigns[[#This Row],[Date Created Conversion]])</f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8308</v>
      </c>
      <c r="R3182" t="s">
        <v>8310</v>
      </c>
      <c r="S3182" s="16">
        <f t="shared" si="198"/>
        <v>41780.412604166668</v>
      </c>
      <c r="T3182" s="16">
        <f t="shared" si="199"/>
        <v>41810.412604166668</v>
      </c>
      <c r="U3182">
        <f>YEAR(Campaigns[[#This Row],[Date Created Conversion]])</f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8308</v>
      </c>
      <c r="R3183" t="s">
        <v>8310</v>
      </c>
      <c r="S3183" s="16">
        <f t="shared" si="198"/>
        <v>41779.310034722221</v>
      </c>
      <c r="T3183" s="16">
        <f t="shared" si="199"/>
        <v>41805.666666666664</v>
      </c>
      <c r="U3183">
        <f>YEAR(Campaigns[[#This Row],[Date Created Conversion]])</f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8308</v>
      </c>
      <c r="R3184" t="s">
        <v>8310</v>
      </c>
      <c r="S3184" s="16">
        <f t="shared" si="198"/>
        <v>40883.949317129627</v>
      </c>
      <c r="T3184" s="16">
        <f t="shared" si="199"/>
        <v>40939.708333333336</v>
      </c>
      <c r="U3184">
        <f>YEAR(Campaigns[[#This Row],[Date Created Conversion]])</f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8308</v>
      </c>
      <c r="R3185" t="s">
        <v>8310</v>
      </c>
      <c r="S3185" s="16">
        <f t="shared" si="198"/>
        <v>41491.79478009259</v>
      </c>
      <c r="T3185" s="16">
        <f t="shared" si="199"/>
        <v>41509.79478009259</v>
      </c>
      <c r="U3185">
        <f>YEAR(Campaigns[[#This Row],[Date Created Conversion]])</f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8308</v>
      </c>
      <c r="R3186" t="s">
        <v>8310</v>
      </c>
      <c r="S3186" s="16">
        <f t="shared" si="198"/>
        <v>41791.993414351848</v>
      </c>
      <c r="T3186" s="16">
        <f t="shared" si="199"/>
        <v>41821.993414351848</v>
      </c>
      <c r="U3186">
        <f>YEAR(Campaigns[[#This Row],[Date Created Conversion]])</f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8308</v>
      </c>
      <c r="R3187" t="s">
        <v>8310</v>
      </c>
      <c r="S3187" s="16">
        <f t="shared" si="198"/>
        <v>41829.977326388893</v>
      </c>
      <c r="T3187" s="16">
        <f t="shared" si="199"/>
        <v>41836.977326388893</v>
      </c>
      <c r="U3187">
        <f>YEAR(Campaigns[[#This Row],[Date Created Conversion]])</f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8308</v>
      </c>
      <c r="R3188" t="s">
        <v>8310</v>
      </c>
      <c r="S3188" s="16">
        <f t="shared" si="198"/>
        <v>41868.924050925925</v>
      </c>
      <c r="T3188" s="16">
        <f t="shared" si="199"/>
        <v>41898.875</v>
      </c>
      <c r="U3188">
        <f>YEAR(Campaigns[[#This Row],[Date Created Conversion]])</f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8308</v>
      </c>
      <c r="R3189" t="s">
        <v>8310</v>
      </c>
      <c r="S3189" s="16">
        <f t="shared" si="198"/>
        <v>41835.666354166664</v>
      </c>
      <c r="T3189" s="16">
        <f t="shared" si="199"/>
        <v>41855.666354166664</v>
      </c>
      <c r="U3189">
        <f>YEAR(Campaigns[[#This Row],[Date Created Conversion]])</f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8308</v>
      </c>
      <c r="R3190" t="s">
        <v>8311</v>
      </c>
      <c r="S3190" s="16">
        <f t="shared" si="198"/>
        <v>42144.415532407409</v>
      </c>
      <c r="T3190" s="16">
        <f t="shared" si="199"/>
        <v>42165.415532407409</v>
      </c>
      <c r="U3190">
        <f>YEAR(Campaigns[[#This Row],[Date Created Conversion]])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8308</v>
      </c>
      <c r="R3191" t="s">
        <v>8311</v>
      </c>
      <c r="S3191" s="16">
        <f t="shared" si="198"/>
        <v>42118.346435185187</v>
      </c>
      <c r="T3191" s="16">
        <f t="shared" si="199"/>
        <v>42148.346435185187</v>
      </c>
      <c r="U3191">
        <f>YEAR(Campaigns[[#This Row],[Date Created Conversion]])</f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8308</v>
      </c>
      <c r="R3192" t="s">
        <v>8311</v>
      </c>
      <c r="S3192" s="16">
        <f t="shared" si="198"/>
        <v>42683.151331018518</v>
      </c>
      <c r="T3192" s="16">
        <f t="shared" si="199"/>
        <v>42713.192997685182</v>
      </c>
      <c r="U3192">
        <f>YEAR(Campaigns[[#This Row],[Date Created Conversion]])</f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8308</v>
      </c>
      <c r="R3193" t="s">
        <v>8311</v>
      </c>
      <c r="S3193" s="16">
        <f t="shared" si="198"/>
        <v>42538.755428240736</v>
      </c>
      <c r="T3193" s="16">
        <f t="shared" si="199"/>
        <v>42598.755428240736</v>
      </c>
      <c r="U3193">
        <f>YEAR(Campaigns[[#This Row],[Date Created Conversion]])</f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8308</v>
      </c>
      <c r="R3194" t="s">
        <v>8311</v>
      </c>
      <c r="S3194" s="16">
        <f t="shared" si="198"/>
        <v>42018.94049768518</v>
      </c>
      <c r="T3194" s="16">
        <f t="shared" si="199"/>
        <v>42063.916666666672</v>
      </c>
      <c r="U3194">
        <f>YEAR(Campaigns[[#This Row],[Date Created Conversion]])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8308</v>
      </c>
      <c r="R3195" t="s">
        <v>8311</v>
      </c>
      <c r="S3195" s="16">
        <f t="shared" si="198"/>
        <v>42010.968240740738</v>
      </c>
      <c r="T3195" s="16">
        <f t="shared" si="199"/>
        <v>42055.968240740738</v>
      </c>
      <c r="U3195">
        <f>YEAR(Campaigns[[#This Row],[Date Created Conversion]])</f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8308</v>
      </c>
      <c r="R3196" t="s">
        <v>8311</v>
      </c>
      <c r="S3196" s="16">
        <f t="shared" si="198"/>
        <v>42182.062476851846</v>
      </c>
      <c r="T3196" s="16">
        <f t="shared" si="199"/>
        <v>42212.062476851846</v>
      </c>
      <c r="U3196">
        <f>YEAR(Campaigns[[#This Row],[Date Created Conversion]])</f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8308</v>
      </c>
      <c r="R3197" t="s">
        <v>8311</v>
      </c>
      <c r="S3197" s="16">
        <f t="shared" si="198"/>
        <v>42017.594236111108</v>
      </c>
      <c r="T3197" s="16">
        <f t="shared" si="199"/>
        <v>42047.594236111108</v>
      </c>
      <c r="U3197">
        <f>YEAR(Campaigns[[#This Row],[Date Created Conversion]])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8308</v>
      </c>
      <c r="R3198" t="s">
        <v>8311</v>
      </c>
      <c r="S3198" s="16">
        <f t="shared" si="198"/>
        <v>42157.598090277781</v>
      </c>
      <c r="T3198" s="16">
        <f t="shared" si="199"/>
        <v>42217.583333333328</v>
      </c>
      <c r="U3198">
        <f>YEAR(Campaigns[[#This Row],[Date Created Conversion]])</f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8308</v>
      </c>
      <c r="R3199" t="s">
        <v>8311</v>
      </c>
      <c r="S3199" s="16">
        <f t="shared" si="198"/>
        <v>42009.493263888886</v>
      </c>
      <c r="T3199" s="16">
        <f t="shared" si="199"/>
        <v>42039.493263888886</v>
      </c>
      <c r="U3199">
        <f>YEAR(Campaigns[[#This Row],[Date Created Conversion]])</f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8308</v>
      </c>
      <c r="R3200" t="s">
        <v>8311</v>
      </c>
      <c r="S3200" s="16">
        <f t="shared" si="198"/>
        <v>42013.424502314811</v>
      </c>
      <c r="T3200" s="16">
        <f t="shared" si="199"/>
        <v>42051.424502314811</v>
      </c>
      <c r="U3200">
        <f>YEAR(Campaigns[[#This Row],[Date Created Conversion]])</f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8308</v>
      </c>
      <c r="R3201" t="s">
        <v>8311</v>
      </c>
      <c r="S3201" s="16">
        <f t="shared" si="198"/>
        <v>41858.761782407404</v>
      </c>
      <c r="T3201" s="16">
        <f t="shared" si="199"/>
        <v>41888.875</v>
      </c>
      <c r="U3201">
        <f>YEAR(Campaigns[[#This Row],[Date Created Conversion]])</f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 2),0)</f>
        <v>1</v>
      </c>
      <c r="Q3202" s="10" t="s">
        <v>8308</v>
      </c>
      <c r="R3202" t="s">
        <v>8311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  <c r="U3202">
        <f>YEAR(Campaigns[[#This Row],[Date Created Conversion]])</f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8308</v>
      </c>
      <c r="R3203" t="s">
        <v>8311</v>
      </c>
      <c r="S3203" s="16">
        <f t="shared" si="202"/>
        <v>41861.767094907409</v>
      </c>
      <c r="T3203" s="16">
        <f t="shared" si="203"/>
        <v>41882.767094907409</v>
      </c>
      <c r="U3203">
        <f>YEAR(Campaigns[[#This Row],[Date Created Conversion]])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8308</v>
      </c>
      <c r="R3204" t="s">
        <v>8311</v>
      </c>
      <c r="S3204" s="16">
        <f t="shared" si="202"/>
        <v>42293.853541666671</v>
      </c>
      <c r="T3204" s="16">
        <f t="shared" si="203"/>
        <v>42352.249305555553</v>
      </c>
      <c r="U3204">
        <f>YEAR(Campaigns[[#This Row],[Date Created Conversion]])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8308</v>
      </c>
      <c r="R3205" t="s">
        <v>8311</v>
      </c>
      <c r="S3205" s="16">
        <f t="shared" si="202"/>
        <v>42242.988680555558</v>
      </c>
      <c r="T3205" s="16">
        <f t="shared" si="203"/>
        <v>42272.988680555558</v>
      </c>
      <c r="U3205">
        <f>YEAR(Campaigns[[#This Row],[Date Created Conversion]])</f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8308</v>
      </c>
      <c r="R3206" t="s">
        <v>8311</v>
      </c>
      <c r="S3206" s="16">
        <f t="shared" si="202"/>
        <v>42172.686099537037</v>
      </c>
      <c r="T3206" s="16">
        <f t="shared" si="203"/>
        <v>42202.676388888889</v>
      </c>
      <c r="U3206">
        <f>YEAR(Campaigns[[#This Row],[Date Created Conversion]])</f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8308</v>
      </c>
      <c r="R3207" t="s">
        <v>8311</v>
      </c>
      <c r="S3207" s="16">
        <f t="shared" si="202"/>
        <v>42095.374675925923</v>
      </c>
      <c r="T3207" s="16">
        <f t="shared" si="203"/>
        <v>42125.374675925923</v>
      </c>
      <c r="U3207">
        <f>YEAR(Campaigns[[#This Row],[Date Created Conversion]])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8308</v>
      </c>
      <c r="R3208" t="s">
        <v>8311</v>
      </c>
      <c r="S3208" s="16">
        <f t="shared" si="202"/>
        <v>42236.276053240741</v>
      </c>
      <c r="T3208" s="16">
        <f t="shared" si="203"/>
        <v>42266.276053240741</v>
      </c>
      <c r="U3208">
        <f>YEAR(Campaigns[[#This Row],[Date Created Conversion]])</f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8308</v>
      </c>
      <c r="R3209" t="s">
        <v>8311</v>
      </c>
      <c r="S3209" s="16">
        <f t="shared" si="202"/>
        <v>42057.277858796297</v>
      </c>
      <c r="T3209" s="16">
        <f t="shared" si="203"/>
        <v>42117.236192129625</v>
      </c>
      <c r="U3209">
        <f>YEAR(Campaigns[[#This Row],[Date Created Conversion]])</f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8308</v>
      </c>
      <c r="R3210" t="s">
        <v>8310</v>
      </c>
      <c r="S3210" s="16">
        <f t="shared" si="202"/>
        <v>41827.605057870373</v>
      </c>
      <c r="T3210" s="16">
        <f t="shared" si="203"/>
        <v>41848.605057870373</v>
      </c>
      <c r="U3210">
        <f>YEAR(Campaigns[[#This Row],[Date Created Conversion]])</f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8308</v>
      </c>
      <c r="R3211" t="s">
        <v>8310</v>
      </c>
      <c r="S3211" s="16">
        <f t="shared" si="202"/>
        <v>41778.637245370373</v>
      </c>
      <c r="T3211" s="16">
        <f t="shared" si="203"/>
        <v>41810.958333333336</v>
      </c>
      <c r="U3211">
        <f>YEAR(Campaigns[[#This Row],[Date Created Conversion]])</f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8308</v>
      </c>
      <c r="R3212" t="s">
        <v>8310</v>
      </c>
      <c r="S3212" s="16">
        <f t="shared" si="202"/>
        <v>41013.936562499999</v>
      </c>
      <c r="T3212" s="16">
        <f t="shared" si="203"/>
        <v>41061.165972222225</v>
      </c>
      <c r="U3212">
        <f>YEAR(Campaigns[[#This Row],[Date Created Conversion]])</f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8308</v>
      </c>
      <c r="R3213" t="s">
        <v>8310</v>
      </c>
      <c r="S3213" s="16">
        <f t="shared" si="202"/>
        <v>41834.586574074077</v>
      </c>
      <c r="T3213" s="16">
        <f t="shared" si="203"/>
        <v>41866.083333333336</v>
      </c>
      <c r="U3213">
        <f>YEAR(Campaigns[[#This Row],[Date Created Conversion]])</f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8308</v>
      </c>
      <c r="R3214" t="s">
        <v>8310</v>
      </c>
      <c r="S3214" s="16">
        <f t="shared" si="202"/>
        <v>41829.795729166668</v>
      </c>
      <c r="T3214" s="16">
        <f t="shared" si="203"/>
        <v>41859.795729166668</v>
      </c>
      <c r="U3214">
        <f>YEAR(Campaigns[[#This Row],[Date Created Conversion]])</f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8308</v>
      </c>
      <c r="R3215" t="s">
        <v>8310</v>
      </c>
      <c r="S3215" s="16">
        <f t="shared" si="202"/>
        <v>42171.763414351852</v>
      </c>
      <c r="T3215" s="16">
        <f t="shared" si="203"/>
        <v>42211.763414351852</v>
      </c>
      <c r="U3215">
        <f>YEAR(Campaigns[[#This Row],[Date Created Conversion]])</f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8308</v>
      </c>
      <c r="R3216" t="s">
        <v>8310</v>
      </c>
      <c r="S3216" s="16">
        <f t="shared" si="202"/>
        <v>42337.792511574073</v>
      </c>
      <c r="T3216" s="16">
        <f t="shared" si="203"/>
        <v>42374.996527777781</v>
      </c>
      <c r="U3216">
        <f>YEAR(Campaigns[[#This Row],[Date Created Conversion]])</f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8308</v>
      </c>
      <c r="R3217" t="s">
        <v>8310</v>
      </c>
      <c r="S3217" s="16">
        <f t="shared" si="202"/>
        <v>42219.665173611109</v>
      </c>
      <c r="T3217" s="16">
        <f t="shared" si="203"/>
        <v>42257.165972222225</v>
      </c>
      <c r="U3217">
        <f>YEAR(Campaigns[[#This Row],[Date Created Conversion]])</f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8308</v>
      </c>
      <c r="R3218" t="s">
        <v>8310</v>
      </c>
      <c r="S3218" s="16">
        <f t="shared" si="202"/>
        <v>42165.462627314817</v>
      </c>
      <c r="T3218" s="16">
        <f t="shared" si="203"/>
        <v>42196.604166666672</v>
      </c>
      <c r="U3218">
        <f>YEAR(Campaigns[[#This Row],[Date Created Conversion]])</f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8308</v>
      </c>
      <c r="R3219" t="s">
        <v>8310</v>
      </c>
      <c r="S3219" s="16">
        <f t="shared" si="202"/>
        <v>42648.546111111107</v>
      </c>
      <c r="T3219" s="16">
        <f t="shared" si="203"/>
        <v>42678.546111111107</v>
      </c>
      <c r="U3219">
        <f>YEAR(Campaigns[[#This Row],[Date Created Conversion]])</f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8308</v>
      </c>
      <c r="R3220" t="s">
        <v>8310</v>
      </c>
      <c r="S3220" s="16">
        <f t="shared" si="202"/>
        <v>41971.002152777779</v>
      </c>
      <c r="T3220" s="16">
        <f t="shared" si="203"/>
        <v>42004</v>
      </c>
      <c r="U3220">
        <f>YEAR(Campaigns[[#This Row],[Date Created Conversion]])</f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8308</v>
      </c>
      <c r="R3221" t="s">
        <v>8310</v>
      </c>
      <c r="S3221" s="16">
        <f t="shared" si="202"/>
        <v>42050.983182870375</v>
      </c>
      <c r="T3221" s="16">
        <f t="shared" si="203"/>
        <v>42085.941516203704</v>
      </c>
      <c r="U3221">
        <f>YEAR(Campaigns[[#This Row],[Date Created Conversion]])</f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8308</v>
      </c>
      <c r="R3222" t="s">
        <v>8310</v>
      </c>
      <c r="S3222" s="16">
        <f t="shared" si="202"/>
        <v>42772.833379629628</v>
      </c>
      <c r="T3222" s="16">
        <f t="shared" si="203"/>
        <v>42806.875</v>
      </c>
      <c r="U3222">
        <f>YEAR(Campaigns[[#This Row],[Date Created Conversion]])</f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8308</v>
      </c>
      <c r="R3223" t="s">
        <v>8310</v>
      </c>
      <c r="S3223" s="16">
        <f t="shared" si="202"/>
        <v>42155.696793981479</v>
      </c>
      <c r="T3223" s="16">
        <f t="shared" si="203"/>
        <v>42190.696793981479</v>
      </c>
      <c r="U3223">
        <f>YEAR(Campaigns[[#This Row],[Date Created Conversion]])</f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8308</v>
      </c>
      <c r="R3224" t="s">
        <v>8310</v>
      </c>
      <c r="S3224" s="16">
        <f t="shared" si="202"/>
        <v>42270.582141203704</v>
      </c>
      <c r="T3224" s="16">
        <f t="shared" si="203"/>
        <v>42301.895138888889</v>
      </c>
      <c r="U3224">
        <f>YEAR(Campaigns[[#This Row],[Date Created Conversion]])</f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8308</v>
      </c>
      <c r="R3225" t="s">
        <v>8310</v>
      </c>
      <c r="S3225" s="16">
        <f t="shared" si="202"/>
        <v>42206.835370370376</v>
      </c>
      <c r="T3225" s="16">
        <f t="shared" si="203"/>
        <v>42236.835370370376</v>
      </c>
      <c r="U3225">
        <f>YEAR(Campaigns[[#This Row],[Date Created Conversion]])</f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8308</v>
      </c>
      <c r="R3226" t="s">
        <v>8310</v>
      </c>
      <c r="S3226" s="16">
        <f t="shared" si="202"/>
        <v>42697.850844907407</v>
      </c>
      <c r="T3226" s="16">
        <f t="shared" si="203"/>
        <v>42745.208333333328</v>
      </c>
      <c r="U3226">
        <f>YEAR(Campaigns[[#This Row],[Date Created Conversion]])</f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8308</v>
      </c>
      <c r="R3227" t="s">
        <v>8310</v>
      </c>
      <c r="S3227" s="16">
        <f t="shared" si="202"/>
        <v>42503.559467592597</v>
      </c>
      <c r="T3227" s="16">
        <f t="shared" si="203"/>
        <v>42524.875</v>
      </c>
      <c r="U3227">
        <f>YEAR(Campaigns[[#This Row],[Date Created Conversion]])</f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8308</v>
      </c>
      <c r="R3228" t="s">
        <v>8310</v>
      </c>
      <c r="S3228" s="16">
        <f t="shared" si="202"/>
        <v>42277.583472222221</v>
      </c>
      <c r="T3228" s="16">
        <f t="shared" si="203"/>
        <v>42307.583472222221</v>
      </c>
      <c r="U3228">
        <f>YEAR(Campaigns[[#This Row],[Date Created Conversion]])</f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8308</v>
      </c>
      <c r="R3229" t="s">
        <v>8310</v>
      </c>
      <c r="S3229" s="16">
        <f t="shared" si="202"/>
        <v>42722.882361111115</v>
      </c>
      <c r="T3229" s="16">
        <f t="shared" si="203"/>
        <v>42752.882361111115</v>
      </c>
      <c r="U3229">
        <f>YEAR(Campaigns[[#This Row],[Date Created Conversion]])</f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8308</v>
      </c>
      <c r="R3230" t="s">
        <v>8310</v>
      </c>
      <c r="S3230" s="16">
        <f t="shared" si="202"/>
        <v>42323.70930555556</v>
      </c>
      <c r="T3230" s="16">
        <f t="shared" si="203"/>
        <v>42355.207638888889</v>
      </c>
      <c r="U3230">
        <f>YEAR(Campaigns[[#This Row],[Date Created Conversion]])</f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8308</v>
      </c>
      <c r="R3231" t="s">
        <v>8310</v>
      </c>
      <c r="S3231" s="16">
        <f t="shared" si="202"/>
        <v>41933.291643518518</v>
      </c>
      <c r="T3231" s="16">
        <f t="shared" si="203"/>
        <v>41963.333310185189</v>
      </c>
      <c r="U3231">
        <f>YEAR(Campaigns[[#This Row],[Date Created Conversion]])</f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8308</v>
      </c>
      <c r="R3232" t="s">
        <v>8310</v>
      </c>
      <c r="S3232" s="16">
        <f t="shared" si="202"/>
        <v>41898.168125000004</v>
      </c>
      <c r="T3232" s="16">
        <f t="shared" si="203"/>
        <v>41913.165972222225</v>
      </c>
      <c r="U3232">
        <f>YEAR(Campaigns[[#This Row],[Date Created Conversion]])</f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8308</v>
      </c>
      <c r="R3233" t="s">
        <v>8310</v>
      </c>
      <c r="S3233" s="16">
        <f t="shared" si="202"/>
        <v>42446.943831018521</v>
      </c>
      <c r="T3233" s="16">
        <f t="shared" si="203"/>
        <v>42476.943831018521</v>
      </c>
      <c r="U3233">
        <f>YEAR(Campaigns[[#This Row],[Date Created Conversion]])</f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8308</v>
      </c>
      <c r="R3234" t="s">
        <v>8310</v>
      </c>
      <c r="S3234" s="16">
        <f t="shared" si="202"/>
        <v>42463.81385416667</v>
      </c>
      <c r="T3234" s="16">
        <f t="shared" si="203"/>
        <v>42494.165972222225</v>
      </c>
      <c r="U3234">
        <f>YEAR(Campaigns[[#This Row],[Date Created Conversion]])</f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8308</v>
      </c>
      <c r="R3235" t="s">
        <v>8310</v>
      </c>
      <c r="S3235" s="16">
        <f t="shared" si="202"/>
        <v>42766.805034722223</v>
      </c>
      <c r="T3235" s="16">
        <f t="shared" si="203"/>
        <v>42796.805034722223</v>
      </c>
      <c r="U3235">
        <f>YEAR(Campaigns[[#This Row],[Date Created Conversion]])</f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8308</v>
      </c>
      <c r="R3236" t="s">
        <v>8310</v>
      </c>
      <c r="S3236" s="16">
        <f t="shared" si="202"/>
        <v>42734.789444444439</v>
      </c>
      <c r="T3236" s="16">
        <f t="shared" si="203"/>
        <v>42767.979861111111</v>
      </c>
      <c r="U3236">
        <f>YEAR(Campaigns[[#This Row],[Date Created Conversion]])</f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8308</v>
      </c>
      <c r="R3237" t="s">
        <v>8310</v>
      </c>
      <c r="S3237" s="16">
        <f t="shared" si="202"/>
        <v>42522.347812499997</v>
      </c>
      <c r="T3237" s="16">
        <f t="shared" si="203"/>
        <v>42552.347812499997</v>
      </c>
      <c r="U3237">
        <f>YEAR(Campaigns[[#This Row],[Date Created Conversion]])</f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8308</v>
      </c>
      <c r="R3238" t="s">
        <v>8310</v>
      </c>
      <c r="S3238" s="16">
        <f t="shared" si="202"/>
        <v>42702.917048611111</v>
      </c>
      <c r="T3238" s="16">
        <f t="shared" si="203"/>
        <v>42732.917048611111</v>
      </c>
      <c r="U3238">
        <f>YEAR(Campaigns[[#This Row],[Date Created Conversion]])</f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8308</v>
      </c>
      <c r="R3239" t="s">
        <v>8310</v>
      </c>
      <c r="S3239" s="16">
        <f t="shared" si="202"/>
        <v>42252.474351851852</v>
      </c>
      <c r="T3239" s="16">
        <f t="shared" si="203"/>
        <v>42276.165972222225</v>
      </c>
      <c r="U3239">
        <f>YEAR(Campaigns[[#This Row],[Date Created Conversion]])</f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8308</v>
      </c>
      <c r="R3240" t="s">
        <v>8310</v>
      </c>
      <c r="S3240" s="16">
        <f t="shared" si="202"/>
        <v>42156.510393518518</v>
      </c>
      <c r="T3240" s="16">
        <f t="shared" si="203"/>
        <v>42186.510393518518</v>
      </c>
      <c r="U3240">
        <f>YEAR(Campaigns[[#This Row],[Date Created Conversion]])</f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8308</v>
      </c>
      <c r="R3241" t="s">
        <v>8310</v>
      </c>
      <c r="S3241" s="16">
        <f t="shared" si="202"/>
        <v>42278.089039351849</v>
      </c>
      <c r="T3241" s="16">
        <f t="shared" si="203"/>
        <v>42302.999305555553</v>
      </c>
      <c r="U3241">
        <f>YEAR(Campaigns[[#This Row],[Date Created Conversion]])</f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8308</v>
      </c>
      <c r="R3242" t="s">
        <v>8310</v>
      </c>
      <c r="S3242" s="16">
        <f t="shared" si="202"/>
        <v>42754.693842592591</v>
      </c>
      <c r="T3242" s="16">
        <f t="shared" si="203"/>
        <v>42782.958333333328</v>
      </c>
      <c r="U3242">
        <f>YEAR(Campaigns[[#This Row],[Date Created Conversion]])</f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8308</v>
      </c>
      <c r="R3243" t="s">
        <v>8310</v>
      </c>
      <c r="S3243" s="16">
        <f t="shared" si="202"/>
        <v>41893.324884259258</v>
      </c>
      <c r="T3243" s="16">
        <f t="shared" si="203"/>
        <v>41926.290972222225</v>
      </c>
      <c r="U3243">
        <f>YEAR(Campaigns[[#This Row],[Date Created Conversion]])</f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8308</v>
      </c>
      <c r="R3244" t="s">
        <v>8310</v>
      </c>
      <c r="S3244" s="16">
        <f t="shared" si="202"/>
        <v>41871.755694444444</v>
      </c>
      <c r="T3244" s="16">
        <f t="shared" si="203"/>
        <v>41901.755694444444</v>
      </c>
      <c r="U3244">
        <f>YEAR(Campaigns[[#This Row],[Date Created Conversion]])</f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8308</v>
      </c>
      <c r="R3245" t="s">
        <v>8310</v>
      </c>
      <c r="S3245" s="16">
        <f t="shared" si="202"/>
        <v>42262.096782407403</v>
      </c>
      <c r="T3245" s="16">
        <f t="shared" si="203"/>
        <v>42286</v>
      </c>
      <c r="U3245">
        <f>YEAR(Campaigns[[#This Row],[Date Created Conversion]])</f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8308</v>
      </c>
      <c r="R3246" t="s">
        <v>8310</v>
      </c>
      <c r="S3246" s="16">
        <f t="shared" si="202"/>
        <v>42675.694236111114</v>
      </c>
      <c r="T3246" s="16">
        <f t="shared" si="203"/>
        <v>42705.735902777778</v>
      </c>
      <c r="U3246">
        <f>YEAR(Campaigns[[#This Row],[Date Created Conversion]])</f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8308</v>
      </c>
      <c r="R3247" t="s">
        <v>8310</v>
      </c>
      <c r="S3247" s="16">
        <f t="shared" si="202"/>
        <v>42135.60020833333</v>
      </c>
      <c r="T3247" s="16">
        <f t="shared" si="203"/>
        <v>42167.083333333328</v>
      </c>
      <c r="U3247">
        <f>YEAR(Campaigns[[#This Row],[Date Created Conversion]])</f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8308</v>
      </c>
      <c r="R3248" t="s">
        <v>8310</v>
      </c>
      <c r="S3248" s="16">
        <f t="shared" si="202"/>
        <v>42230.472222222219</v>
      </c>
      <c r="T3248" s="16">
        <f t="shared" si="203"/>
        <v>42259.165972222225</v>
      </c>
      <c r="U3248">
        <f>YEAR(Campaigns[[#This Row],[Date Created Conversion]])</f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8308</v>
      </c>
      <c r="R3249" t="s">
        <v>8310</v>
      </c>
      <c r="S3249" s="16">
        <f t="shared" si="202"/>
        <v>42167.434166666666</v>
      </c>
      <c r="T3249" s="16">
        <f t="shared" si="203"/>
        <v>42197.434166666666</v>
      </c>
      <c r="U3249">
        <f>YEAR(Campaigns[[#This Row],[Date Created Conversion]])</f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8308</v>
      </c>
      <c r="R3250" t="s">
        <v>8310</v>
      </c>
      <c r="S3250" s="16">
        <f t="shared" si="202"/>
        <v>42068.888391203705</v>
      </c>
      <c r="T3250" s="16">
        <f t="shared" si="203"/>
        <v>42098.846724537041</v>
      </c>
      <c r="U3250">
        <f>YEAR(Campaigns[[#This Row],[Date Created Conversion]])</f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8308</v>
      </c>
      <c r="R3251" t="s">
        <v>8310</v>
      </c>
      <c r="S3251" s="16">
        <f t="shared" si="202"/>
        <v>42145.746689814812</v>
      </c>
      <c r="T3251" s="16">
        <f t="shared" si="203"/>
        <v>42175.746689814812</v>
      </c>
      <c r="U3251">
        <f>YEAR(Campaigns[[#This Row],[Date Created Conversion]])</f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8308</v>
      </c>
      <c r="R3252" t="s">
        <v>8310</v>
      </c>
      <c r="S3252" s="16">
        <f t="shared" si="202"/>
        <v>41918.742175925923</v>
      </c>
      <c r="T3252" s="16">
        <f t="shared" si="203"/>
        <v>41948.783842592595</v>
      </c>
      <c r="U3252">
        <f>YEAR(Campaigns[[#This Row],[Date Created Conversion]])</f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8308</v>
      </c>
      <c r="R3253" t="s">
        <v>8310</v>
      </c>
      <c r="S3253" s="16">
        <f t="shared" si="202"/>
        <v>42146.731087962966</v>
      </c>
      <c r="T3253" s="16">
        <f t="shared" si="203"/>
        <v>42176.731087962966</v>
      </c>
      <c r="U3253">
        <f>YEAR(Campaigns[[#This Row],[Date Created Conversion]])</f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8308</v>
      </c>
      <c r="R3254" t="s">
        <v>8310</v>
      </c>
      <c r="S3254" s="16">
        <f t="shared" si="202"/>
        <v>42590.472685185188</v>
      </c>
      <c r="T3254" s="16">
        <f t="shared" si="203"/>
        <v>42620.472685185188</v>
      </c>
      <c r="U3254">
        <f>YEAR(Campaigns[[#This Row],[Date Created Conversion]])</f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8308</v>
      </c>
      <c r="R3255" t="s">
        <v>8310</v>
      </c>
      <c r="S3255" s="16">
        <f t="shared" si="202"/>
        <v>42602.576712962968</v>
      </c>
      <c r="T3255" s="16">
        <f t="shared" si="203"/>
        <v>42621.15625</v>
      </c>
      <c r="U3255">
        <f>YEAR(Campaigns[[#This Row],[Date Created Conversion]])</f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8308</v>
      </c>
      <c r="R3256" t="s">
        <v>8310</v>
      </c>
      <c r="S3256" s="16">
        <f t="shared" si="202"/>
        <v>42059.085752314815</v>
      </c>
      <c r="T3256" s="16">
        <f t="shared" si="203"/>
        <v>42089.044085648144</v>
      </c>
      <c r="U3256">
        <f>YEAR(Campaigns[[#This Row],[Date Created Conversion]])</f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8308</v>
      </c>
      <c r="R3257" t="s">
        <v>8310</v>
      </c>
      <c r="S3257" s="16">
        <f t="shared" si="202"/>
        <v>41889.768229166664</v>
      </c>
      <c r="T3257" s="16">
        <f t="shared" si="203"/>
        <v>41919.768229166664</v>
      </c>
      <c r="U3257">
        <f>YEAR(Campaigns[[#This Row],[Date Created Conversion]])</f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8308</v>
      </c>
      <c r="R3258" t="s">
        <v>8310</v>
      </c>
      <c r="S3258" s="16">
        <f t="shared" si="202"/>
        <v>42144.573807870373</v>
      </c>
      <c r="T3258" s="16">
        <f t="shared" si="203"/>
        <v>42166.165972222225</v>
      </c>
      <c r="U3258">
        <f>YEAR(Campaigns[[#This Row],[Date Created Conversion]])</f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8308</v>
      </c>
      <c r="R3259" t="s">
        <v>8310</v>
      </c>
      <c r="S3259" s="16">
        <f t="shared" si="202"/>
        <v>42758.559629629628</v>
      </c>
      <c r="T3259" s="16">
        <f t="shared" si="203"/>
        <v>42788.559629629628</v>
      </c>
      <c r="U3259">
        <f>YEAR(Campaigns[[#This Row],[Date Created Conversion]])</f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8308</v>
      </c>
      <c r="R3260" t="s">
        <v>8310</v>
      </c>
      <c r="S3260" s="16">
        <f t="shared" si="202"/>
        <v>41982.887280092589</v>
      </c>
      <c r="T3260" s="16">
        <f t="shared" si="203"/>
        <v>42012.887280092589</v>
      </c>
      <c r="U3260">
        <f>YEAR(Campaigns[[#This Row],[Date Created Conversion]])</f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8308</v>
      </c>
      <c r="R3261" t="s">
        <v>8310</v>
      </c>
      <c r="S3261" s="16">
        <f t="shared" si="202"/>
        <v>42614.760937500003</v>
      </c>
      <c r="T3261" s="16">
        <f t="shared" si="203"/>
        <v>42644.165972222225</v>
      </c>
      <c r="U3261">
        <f>YEAR(Campaigns[[#This Row],[Date Created Conversion]])</f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8308</v>
      </c>
      <c r="R3262" t="s">
        <v>8310</v>
      </c>
      <c r="S3262" s="16">
        <f t="shared" si="202"/>
        <v>42303.672662037032</v>
      </c>
      <c r="T3262" s="16">
        <f t="shared" si="203"/>
        <v>42338.714328703703</v>
      </c>
      <c r="U3262">
        <f>YEAR(Campaigns[[#This Row],[Date Created Conversion]])</f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8308</v>
      </c>
      <c r="R3263" t="s">
        <v>8310</v>
      </c>
      <c r="S3263" s="16">
        <f t="shared" si="202"/>
        <v>42171.725416666668</v>
      </c>
      <c r="T3263" s="16">
        <f t="shared" si="203"/>
        <v>42201.725416666668</v>
      </c>
      <c r="U3263">
        <f>YEAR(Campaigns[[#This Row],[Date Created Conversion]])</f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8308</v>
      </c>
      <c r="R3264" t="s">
        <v>8310</v>
      </c>
      <c r="S3264" s="16">
        <f t="shared" si="202"/>
        <v>41964.315532407403</v>
      </c>
      <c r="T3264" s="16">
        <f t="shared" si="203"/>
        <v>41995.166666666672</v>
      </c>
      <c r="U3264">
        <f>YEAR(Campaigns[[#This Row],[Date Created Conversion]])</f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8308</v>
      </c>
      <c r="R3265" t="s">
        <v>8310</v>
      </c>
      <c r="S3265" s="16">
        <f t="shared" si="202"/>
        <v>42284.516064814816</v>
      </c>
      <c r="T3265" s="16">
        <f t="shared" si="203"/>
        <v>42307.875</v>
      </c>
      <c r="U3265">
        <f>YEAR(Campaigns[[#This Row],[Date Created Conversion]])</f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 2),0)</f>
        <v>52.55</v>
      </c>
      <c r="Q3266" s="10" t="s">
        <v>8308</v>
      </c>
      <c r="R3266" t="s">
        <v>8310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  <c r="U3266">
        <f>YEAR(Campaigns[[#This Row],[Date Created Conversion]])</f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8308</v>
      </c>
      <c r="R3267" t="s">
        <v>8310</v>
      </c>
      <c r="S3267" s="16">
        <f t="shared" si="206"/>
        <v>42311.711979166663</v>
      </c>
      <c r="T3267" s="16">
        <f t="shared" si="207"/>
        <v>42341.708333333328</v>
      </c>
      <c r="U3267">
        <f>YEAR(Campaigns[[#This Row],[Date Created Conversion]])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8308</v>
      </c>
      <c r="R3268" t="s">
        <v>8310</v>
      </c>
      <c r="S3268" s="16">
        <f t="shared" si="206"/>
        <v>42136.536134259266</v>
      </c>
      <c r="T3268" s="16">
        <f t="shared" si="207"/>
        <v>42167.875</v>
      </c>
      <c r="U3268">
        <f>YEAR(Campaigns[[#This Row],[Date Created Conversion]])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8308</v>
      </c>
      <c r="R3269" t="s">
        <v>8310</v>
      </c>
      <c r="S3269" s="16">
        <f t="shared" si="206"/>
        <v>42172.757638888885</v>
      </c>
      <c r="T3269" s="16">
        <f t="shared" si="207"/>
        <v>42202.757638888885</v>
      </c>
      <c r="U3269">
        <f>YEAR(Campaigns[[#This Row],[Date Created Conversion]])</f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8308</v>
      </c>
      <c r="R3270" t="s">
        <v>8310</v>
      </c>
      <c r="S3270" s="16">
        <f t="shared" si="206"/>
        <v>42590.90425925926</v>
      </c>
      <c r="T3270" s="16">
        <f t="shared" si="207"/>
        <v>42606.90425925926</v>
      </c>
      <c r="U3270">
        <f>YEAR(Campaigns[[#This Row],[Date Created Conversion]])</f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8308</v>
      </c>
      <c r="R3271" t="s">
        <v>8310</v>
      </c>
      <c r="S3271" s="16">
        <f t="shared" si="206"/>
        <v>42137.395798611105</v>
      </c>
      <c r="T3271" s="16">
        <f t="shared" si="207"/>
        <v>42171.458333333328</v>
      </c>
      <c r="U3271">
        <f>YEAR(Campaigns[[#This Row],[Date Created Conversion]])</f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8308</v>
      </c>
      <c r="R3272" t="s">
        <v>8310</v>
      </c>
      <c r="S3272" s="16">
        <f t="shared" si="206"/>
        <v>42167.533159722225</v>
      </c>
      <c r="T3272" s="16">
        <f t="shared" si="207"/>
        <v>42197.533159722225</v>
      </c>
      <c r="U3272">
        <f>YEAR(Campaigns[[#This Row],[Date Created Conversion]])</f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8308</v>
      </c>
      <c r="R3273" t="s">
        <v>8310</v>
      </c>
      <c r="S3273" s="16">
        <f t="shared" si="206"/>
        <v>41915.437210648146</v>
      </c>
      <c r="T3273" s="16">
        <f t="shared" si="207"/>
        <v>41945.478877314818</v>
      </c>
      <c r="U3273">
        <f>YEAR(Campaigns[[#This Row],[Date Created Conversion]])</f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8308</v>
      </c>
      <c r="R3274" t="s">
        <v>8310</v>
      </c>
      <c r="S3274" s="16">
        <f t="shared" si="206"/>
        <v>42284.500104166669</v>
      </c>
      <c r="T3274" s="16">
        <f t="shared" si="207"/>
        <v>42314.541770833333</v>
      </c>
      <c r="U3274">
        <f>YEAR(Campaigns[[#This Row],[Date Created Conversion]])</f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8308</v>
      </c>
      <c r="R3275" t="s">
        <v>8310</v>
      </c>
      <c r="S3275" s="16">
        <f t="shared" si="206"/>
        <v>42611.801412037035</v>
      </c>
      <c r="T3275" s="16">
        <f t="shared" si="207"/>
        <v>42627.791666666672</v>
      </c>
      <c r="U3275">
        <f>YEAR(Campaigns[[#This Row],[Date Created Conversion]])</f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8308</v>
      </c>
      <c r="R3276" t="s">
        <v>8310</v>
      </c>
      <c r="S3276" s="16">
        <f t="shared" si="206"/>
        <v>42400.704537037032</v>
      </c>
      <c r="T3276" s="16">
        <f t="shared" si="207"/>
        <v>42444.875</v>
      </c>
      <c r="U3276">
        <f>YEAR(Campaigns[[#This Row],[Date Created Conversion]])</f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8308</v>
      </c>
      <c r="R3277" t="s">
        <v>8310</v>
      </c>
      <c r="S3277" s="16">
        <f t="shared" si="206"/>
        <v>42017.88045138889</v>
      </c>
      <c r="T3277" s="16">
        <f t="shared" si="207"/>
        <v>42044.1875</v>
      </c>
      <c r="U3277">
        <f>YEAR(Campaigns[[#This Row],[Date Created Conversion]])</f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8308</v>
      </c>
      <c r="R3278" t="s">
        <v>8310</v>
      </c>
      <c r="S3278" s="16">
        <f t="shared" si="206"/>
        <v>42426.949988425928</v>
      </c>
      <c r="T3278" s="16">
        <f t="shared" si="207"/>
        <v>42461.165972222225</v>
      </c>
      <c r="U3278">
        <f>YEAR(Campaigns[[#This Row],[Date Created Conversion]])</f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8308</v>
      </c>
      <c r="R3279" t="s">
        <v>8310</v>
      </c>
      <c r="S3279" s="16">
        <f t="shared" si="206"/>
        <v>41931.682939814818</v>
      </c>
      <c r="T3279" s="16">
        <f t="shared" si="207"/>
        <v>41961.724606481483</v>
      </c>
      <c r="U3279">
        <f>YEAR(Campaigns[[#This Row],[Date Created Conversion]])</f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8308</v>
      </c>
      <c r="R3280" t="s">
        <v>8310</v>
      </c>
      <c r="S3280" s="16">
        <f t="shared" si="206"/>
        <v>42124.848414351851</v>
      </c>
      <c r="T3280" s="16">
        <f t="shared" si="207"/>
        <v>42154.848414351851</v>
      </c>
      <c r="U3280">
        <f>YEAR(Campaigns[[#This Row],[Date Created Conversion]])</f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8308</v>
      </c>
      <c r="R3281" t="s">
        <v>8310</v>
      </c>
      <c r="S3281" s="16">
        <f t="shared" si="206"/>
        <v>42431.102534722217</v>
      </c>
      <c r="T3281" s="16">
        <f t="shared" si="207"/>
        <v>42461.06086805556</v>
      </c>
      <c r="U3281">
        <f>YEAR(Campaigns[[#This Row],[Date Created Conversion]])</f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8308</v>
      </c>
      <c r="R3282" t="s">
        <v>8310</v>
      </c>
      <c r="S3282" s="16">
        <f t="shared" si="206"/>
        <v>42121.756921296299</v>
      </c>
      <c r="T3282" s="16">
        <f t="shared" si="207"/>
        <v>42156.208333333328</v>
      </c>
      <c r="U3282">
        <f>YEAR(Campaigns[[#This Row],[Date Created Conversion]])</f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8308</v>
      </c>
      <c r="R3283" t="s">
        <v>8310</v>
      </c>
      <c r="S3283" s="16">
        <f t="shared" si="206"/>
        <v>42219.019733796296</v>
      </c>
      <c r="T3283" s="16">
        <f t="shared" si="207"/>
        <v>42249.019733796296</v>
      </c>
      <c r="U3283">
        <f>YEAR(Campaigns[[#This Row],[Date Created Conversion]])</f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8308</v>
      </c>
      <c r="R3284" t="s">
        <v>8310</v>
      </c>
      <c r="S3284" s="16">
        <f t="shared" si="206"/>
        <v>42445.19430555556</v>
      </c>
      <c r="T3284" s="16">
        <f t="shared" si="207"/>
        <v>42489.19430555556</v>
      </c>
      <c r="U3284">
        <f>YEAR(Campaigns[[#This Row],[Date Created Conversion]])</f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8308</v>
      </c>
      <c r="R3285" t="s">
        <v>8310</v>
      </c>
      <c r="S3285" s="16">
        <f t="shared" si="206"/>
        <v>42379.74418981481</v>
      </c>
      <c r="T3285" s="16">
        <f t="shared" si="207"/>
        <v>42410.875</v>
      </c>
      <c r="U3285">
        <f>YEAR(Campaigns[[#This Row],[Date Created Conversion]])</f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8308</v>
      </c>
      <c r="R3286" t="s">
        <v>8310</v>
      </c>
      <c r="S3286" s="16">
        <f t="shared" si="206"/>
        <v>42380.884872685187</v>
      </c>
      <c r="T3286" s="16">
        <f t="shared" si="207"/>
        <v>42398.249305555553</v>
      </c>
      <c r="U3286">
        <f>YEAR(Campaigns[[#This Row],[Date Created Conversion]])</f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8308</v>
      </c>
      <c r="R3287" t="s">
        <v>8310</v>
      </c>
      <c r="S3287" s="16">
        <f t="shared" si="206"/>
        <v>42762.942430555559</v>
      </c>
      <c r="T3287" s="16">
        <f t="shared" si="207"/>
        <v>42794.208333333328</v>
      </c>
      <c r="U3287">
        <f>YEAR(Campaigns[[#This Row],[Date Created Conversion]])</f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8308</v>
      </c>
      <c r="R3288" t="s">
        <v>8310</v>
      </c>
      <c r="S3288" s="16">
        <f t="shared" si="206"/>
        <v>42567.840069444443</v>
      </c>
      <c r="T3288" s="16">
        <f t="shared" si="207"/>
        <v>42597.840069444443</v>
      </c>
      <c r="U3288">
        <f>YEAR(Campaigns[[#This Row],[Date Created Conversion]])</f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8308</v>
      </c>
      <c r="R3289" t="s">
        <v>8310</v>
      </c>
      <c r="S3289" s="16">
        <f t="shared" si="206"/>
        <v>42311.750324074077</v>
      </c>
      <c r="T3289" s="16">
        <f t="shared" si="207"/>
        <v>42336.750324074077</v>
      </c>
      <c r="U3289">
        <f>YEAR(Campaigns[[#This Row],[Date Created Conversion]])</f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8308</v>
      </c>
      <c r="R3290" t="s">
        <v>8310</v>
      </c>
      <c r="S3290" s="16">
        <f t="shared" si="206"/>
        <v>42505.774479166663</v>
      </c>
      <c r="T3290" s="16">
        <f t="shared" si="207"/>
        <v>42541.958333333328</v>
      </c>
      <c r="U3290">
        <f>YEAR(Campaigns[[#This Row],[Date Created Conversion]])</f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8308</v>
      </c>
      <c r="R3291" t="s">
        <v>8310</v>
      </c>
      <c r="S3291" s="16">
        <f t="shared" si="206"/>
        <v>42758.368078703701</v>
      </c>
      <c r="T3291" s="16">
        <f t="shared" si="207"/>
        <v>42786.368078703701</v>
      </c>
      <c r="U3291">
        <f>YEAR(Campaigns[[#This Row],[Date Created Conversion]])</f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8308</v>
      </c>
      <c r="R3292" t="s">
        <v>8310</v>
      </c>
      <c r="S3292" s="16">
        <f t="shared" si="206"/>
        <v>42775.51494212963</v>
      </c>
      <c r="T3292" s="16">
        <f t="shared" si="207"/>
        <v>42805.51494212963</v>
      </c>
      <c r="U3292">
        <f>YEAR(Campaigns[[#This Row],[Date Created Conversion]])</f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8308</v>
      </c>
      <c r="R3293" t="s">
        <v>8310</v>
      </c>
      <c r="S3293" s="16">
        <f t="shared" si="206"/>
        <v>42232.702546296292</v>
      </c>
      <c r="T3293" s="16">
        <f t="shared" si="207"/>
        <v>42264.165972222225</v>
      </c>
      <c r="U3293">
        <f>YEAR(Campaigns[[#This Row],[Date Created Conversion]])</f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8308</v>
      </c>
      <c r="R3294" t="s">
        <v>8310</v>
      </c>
      <c r="S3294" s="16">
        <f t="shared" si="206"/>
        <v>42282.770231481481</v>
      </c>
      <c r="T3294" s="16">
        <f t="shared" si="207"/>
        <v>42342.811898148153</v>
      </c>
      <c r="U3294">
        <f>YEAR(Campaigns[[#This Row],[Date Created Conversion]])</f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8308</v>
      </c>
      <c r="R3295" t="s">
        <v>8310</v>
      </c>
      <c r="S3295" s="16">
        <f t="shared" si="206"/>
        <v>42768.425370370373</v>
      </c>
      <c r="T3295" s="16">
        <f t="shared" si="207"/>
        <v>42798.425370370373</v>
      </c>
      <c r="U3295">
        <f>YEAR(Campaigns[[#This Row],[Date Created Conversion]])</f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8308</v>
      </c>
      <c r="R3296" t="s">
        <v>8310</v>
      </c>
      <c r="S3296" s="16">
        <f t="shared" si="206"/>
        <v>42141.541134259256</v>
      </c>
      <c r="T3296" s="16">
        <f t="shared" si="207"/>
        <v>42171.541134259256</v>
      </c>
      <c r="U3296">
        <f>YEAR(Campaigns[[#This Row],[Date Created Conversion]])</f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8308</v>
      </c>
      <c r="R3297" t="s">
        <v>8310</v>
      </c>
      <c r="S3297" s="16">
        <f t="shared" si="206"/>
        <v>42609.442465277782</v>
      </c>
      <c r="T3297" s="16">
        <f t="shared" si="207"/>
        <v>42639.442465277782</v>
      </c>
      <c r="U3297">
        <f>YEAR(Campaigns[[#This Row],[Date Created Conversion]])</f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8308</v>
      </c>
      <c r="R3298" t="s">
        <v>8310</v>
      </c>
      <c r="S3298" s="16">
        <f t="shared" si="206"/>
        <v>42309.756620370375</v>
      </c>
      <c r="T3298" s="16">
        <f t="shared" si="207"/>
        <v>42330.916666666672</v>
      </c>
      <c r="U3298">
        <f>YEAR(Campaigns[[#This Row],[Date Created Conversion]])</f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8308</v>
      </c>
      <c r="R3299" t="s">
        <v>8310</v>
      </c>
      <c r="S3299" s="16">
        <f t="shared" si="206"/>
        <v>42193.771481481483</v>
      </c>
      <c r="T3299" s="16">
        <f t="shared" si="207"/>
        <v>42212.957638888889</v>
      </c>
      <c r="U3299">
        <f>YEAR(Campaigns[[#This Row],[Date Created Conversion]])</f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8308</v>
      </c>
      <c r="R3300" t="s">
        <v>8310</v>
      </c>
      <c r="S3300" s="16">
        <f t="shared" si="206"/>
        <v>42239.957962962959</v>
      </c>
      <c r="T3300" s="16">
        <f t="shared" si="207"/>
        <v>42260</v>
      </c>
      <c r="U3300">
        <f>YEAR(Campaigns[[#This Row],[Date Created Conversion]])</f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8308</v>
      </c>
      <c r="R3301" t="s">
        <v>8310</v>
      </c>
      <c r="S3301" s="16">
        <f t="shared" si="206"/>
        <v>42261.917395833334</v>
      </c>
      <c r="T3301" s="16">
        <f t="shared" si="207"/>
        <v>42291.917395833334</v>
      </c>
      <c r="U3301">
        <f>YEAR(Campaigns[[#This Row],[Date Created Conversion]])</f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8308</v>
      </c>
      <c r="R3302" t="s">
        <v>8310</v>
      </c>
      <c r="S3302" s="16">
        <f t="shared" si="206"/>
        <v>42102.743773148148</v>
      </c>
      <c r="T3302" s="16">
        <f t="shared" si="207"/>
        <v>42123.743773148148</v>
      </c>
      <c r="U3302">
        <f>YEAR(Campaigns[[#This Row],[Date Created Conversion]])</f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8308</v>
      </c>
      <c r="R3303" t="s">
        <v>8310</v>
      </c>
      <c r="S3303" s="16">
        <f t="shared" si="206"/>
        <v>42538.73583333334</v>
      </c>
      <c r="T3303" s="16">
        <f t="shared" si="207"/>
        <v>42583.290972222225</v>
      </c>
      <c r="U3303">
        <f>YEAR(Campaigns[[#This Row],[Date Created Conversion]])</f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8308</v>
      </c>
      <c r="R3304" t="s">
        <v>8310</v>
      </c>
      <c r="S3304" s="16">
        <f t="shared" si="206"/>
        <v>42681.35157407407</v>
      </c>
      <c r="T3304" s="16">
        <f t="shared" si="207"/>
        <v>42711.35157407407</v>
      </c>
      <c r="U3304">
        <f>YEAR(Campaigns[[#This Row],[Date Created Conversion]])</f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8308</v>
      </c>
      <c r="R3305" t="s">
        <v>8310</v>
      </c>
      <c r="S3305" s="16">
        <f t="shared" si="206"/>
        <v>42056.65143518518</v>
      </c>
      <c r="T3305" s="16">
        <f t="shared" si="207"/>
        <v>42091.609768518523</v>
      </c>
      <c r="U3305">
        <f>YEAR(Campaigns[[#This Row],[Date Created Conversion]])</f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8308</v>
      </c>
      <c r="R3306" t="s">
        <v>8310</v>
      </c>
      <c r="S3306" s="16">
        <f t="shared" si="206"/>
        <v>42696.624444444446</v>
      </c>
      <c r="T3306" s="16">
        <f t="shared" si="207"/>
        <v>42726.624444444446</v>
      </c>
      <c r="U3306">
        <f>YEAR(Campaigns[[#This Row],[Date Created Conversion]])</f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8308</v>
      </c>
      <c r="R3307" t="s">
        <v>8310</v>
      </c>
      <c r="S3307" s="16">
        <f t="shared" si="206"/>
        <v>42186.855879629627</v>
      </c>
      <c r="T3307" s="16">
        <f t="shared" si="207"/>
        <v>42216.855879629627</v>
      </c>
      <c r="U3307">
        <f>YEAR(Campaigns[[#This Row],[Date Created Conversion]])</f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8308</v>
      </c>
      <c r="R3308" t="s">
        <v>8310</v>
      </c>
      <c r="S3308" s="16">
        <f t="shared" si="206"/>
        <v>42493.219236111108</v>
      </c>
      <c r="T3308" s="16">
        <f t="shared" si="207"/>
        <v>42531.125</v>
      </c>
      <c r="U3308">
        <f>YEAR(Campaigns[[#This Row],[Date Created Conversion]])</f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8308</v>
      </c>
      <c r="R3309" t="s">
        <v>8310</v>
      </c>
      <c r="S3309" s="16">
        <f t="shared" si="206"/>
        <v>42475.057164351849</v>
      </c>
      <c r="T3309" s="16">
        <f t="shared" si="207"/>
        <v>42505.057164351849</v>
      </c>
      <c r="U3309">
        <f>YEAR(Campaigns[[#This Row],[Date Created Conversion]])</f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8308</v>
      </c>
      <c r="R3310" t="s">
        <v>8310</v>
      </c>
      <c r="S3310" s="16">
        <f t="shared" si="206"/>
        <v>42452.876909722225</v>
      </c>
      <c r="T3310" s="16">
        <f t="shared" si="207"/>
        <v>42473.876909722225</v>
      </c>
      <c r="U3310">
        <f>YEAR(Campaigns[[#This Row],[Date Created Conversion]])</f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8308</v>
      </c>
      <c r="R3311" t="s">
        <v>8310</v>
      </c>
      <c r="S3311" s="16">
        <f t="shared" si="206"/>
        <v>42628.650208333333</v>
      </c>
      <c r="T3311" s="16">
        <f t="shared" si="207"/>
        <v>42659.650208333333</v>
      </c>
      <c r="U3311">
        <f>YEAR(Campaigns[[#This Row],[Date Created Conversion]])</f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8308</v>
      </c>
      <c r="R3312" t="s">
        <v>8310</v>
      </c>
      <c r="S3312" s="16">
        <f t="shared" si="206"/>
        <v>42253.928530092591</v>
      </c>
      <c r="T3312" s="16">
        <f t="shared" si="207"/>
        <v>42283.928530092591</v>
      </c>
      <c r="U3312">
        <f>YEAR(Campaigns[[#This Row],[Date Created Conversion]])</f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8308</v>
      </c>
      <c r="R3313" t="s">
        <v>8310</v>
      </c>
      <c r="S3313" s="16">
        <f t="shared" si="206"/>
        <v>42264.29178240741</v>
      </c>
      <c r="T3313" s="16">
        <f t="shared" si="207"/>
        <v>42294.29178240741</v>
      </c>
      <c r="U3313">
        <f>YEAR(Campaigns[[#This Row],[Date Created Conversion]])</f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8308</v>
      </c>
      <c r="R3314" t="s">
        <v>8310</v>
      </c>
      <c r="S3314" s="16">
        <f t="shared" si="206"/>
        <v>42664.809560185182</v>
      </c>
      <c r="T3314" s="16">
        <f t="shared" si="207"/>
        <v>42685.916666666672</v>
      </c>
      <c r="U3314">
        <f>YEAR(Campaigns[[#This Row],[Date Created Conversion]])</f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8308</v>
      </c>
      <c r="R3315" t="s">
        <v>8310</v>
      </c>
      <c r="S3315" s="16">
        <f t="shared" si="206"/>
        <v>42382.244409722218</v>
      </c>
      <c r="T3315" s="16">
        <f t="shared" si="207"/>
        <v>42396.041666666672</v>
      </c>
      <c r="U3315">
        <f>YEAR(Campaigns[[#This Row],[Date Created Conversion]])</f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8308</v>
      </c>
      <c r="R3316" t="s">
        <v>8310</v>
      </c>
      <c r="S3316" s="16">
        <f t="shared" si="206"/>
        <v>42105.267488425925</v>
      </c>
      <c r="T3316" s="16">
        <f t="shared" si="207"/>
        <v>42132.836805555555</v>
      </c>
      <c r="U3316">
        <f>YEAR(Campaigns[[#This Row],[Date Created Conversion]])</f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8308</v>
      </c>
      <c r="R3317" t="s">
        <v>8310</v>
      </c>
      <c r="S3317" s="16">
        <f t="shared" si="206"/>
        <v>42466.303715277783</v>
      </c>
      <c r="T3317" s="16">
        <f t="shared" si="207"/>
        <v>42496.303715277783</v>
      </c>
      <c r="U3317">
        <f>YEAR(Campaigns[[#This Row],[Date Created Conversion]])</f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8308</v>
      </c>
      <c r="R3318" t="s">
        <v>8310</v>
      </c>
      <c r="S3318" s="16">
        <f t="shared" si="206"/>
        <v>41826.871238425927</v>
      </c>
      <c r="T3318" s="16">
        <f t="shared" si="207"/>
        <v>41859.57916666667</v>
      </c>
      <c r="U3318">
        <f>YEAR(Campaigns[[#This Row],[Date Created Conversion]])</f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8308</v>
      </c>
      <c r="R3319" t="s">
        <v>8310</v>
      </c>
      <c r="S3319" s="16">
        <f t="shared" si="206"/>
        <v>42499.039629629624</v>
      </c>
      <c r="T3319" s="16">
        <f t="shared" si="207"/>
        <v>42529.039629629624</v>
      </c>
      <c r="U3319">
        <f>YEAR(Campaigns[[#This Row],[Date Created Conversion]])</f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8308</v>
      </c>
      <c r="R3320" t="s">
        <v>8310</v>
      </c>
      <c r="S3320" s="16">
        <f t="shared" si="206"/>
        <v>42431.302002314813</v>
      </c>
      <c r="T3320" s="16">
        <f t="shared" si="207"/>
        <v>42471.104166666672</v>
      </c>
      <c r="U3320">
        <f>YEAR(Campaigns[[#This Row],[Date Created Conversion]])</f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8308</v>
      </c>
      <c r="R3321" t="s">
        <v>8310</v>
      </c>
      <c r="S3321" s="16">
        <f t="shared" si="206"/>
        <v>41990.585486111115</v>
      </c>
      <c r="T3321" s="16">
        <f t="shared" si="207"/>
        <v>42035.585486111115</v>
      </c>
      <c r="U3321">
        <f>YEAR(Campaigns[[#This Row],[Date Created Conversion]])</f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8308</v>
      </c>
      <c r="R3322" t="s">
        <v>8310</v>
      </c>
      <c r="S3322" s="16">
        <f t="shared" si="206"/>
        <v>42513.045798611114</v>
      </c>
      <c r="T3322" s="16">
        <f t="shared" si="207"/>
        <v>42543.045798611114</v>
      </c>
      <c r="U3322">
        <f>YEAR(Campaigns[[#This Row],[Date Created Conversion]])</f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8308</v>
      </c>
      <c r="R3323" t="s">
        <v>8310</v>
      </c>
      <c r="S3323" s="16">
        <f t="shared" si="206"/>
        <v>41914.100289351853</v>
      </c>
      <c r="T3323" s="16">
        <f t="shared" si="207"/>
        <v>41928.165972222225</v>
      </c>
      <c r="U3323">
        <f>YEAR(Campaigns[[#This Row],[Date Created Conversion]])</f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8308</v>
      </c>
      <c r="R3324" t="s">
        <v>8310</v>
      </c>
      <c r="S3324" s="16">
        <f t="shared" si="206"/>
        <v>42521.010370370372</v>
      </c>
      <c r="T3324" s="16">
        <f t="shared" si="207"/>
        <v>42543.163194444445</v>
      </c>
      <c r="U3324">
        <f>YEAR(Campaigns[[#This Row],[Date Created Conversion]])</f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8308</v>
      </c>
      <c r="R3325" t="s">
        <v>8310</v>
      </c>
      <c r="S3325" s="16">
        <f t="shared" si="206"/>
        <v>42608.36583333333</v>
      </c>
      <c r="T3325" s="16">
        <f t="shared" si="207"/>
        <v>42638.36583333333</v>
      </c>
      <c r="U3325">
        <f>YEAR(Campaigns[[#This Row],[Date Created Conversion]])</f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8308</v>
      </c>
      <c r="R3326" t="s">
        <v>8310</v>
      </c>
      <c r="S3326" s="16">
        <f t="shared" si="206"/>
        <v>42512.58321759259</v>
      </c>
      <c r="T3326" s="16">
        <f t="shared" si="207"/>
        <v>42526.58321759259</v>
      </c>
      <c r="U3326">
        <f>YEAR(Campaigns[[#This Row],[Date Created Conversion]])</f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8308</v>
      </c>
      <c r="R3327" t="s">
        <v>8310</v>
      </c>
      <c r="S3327" s="16">
        <f t="shared" si="206"/>
        <v>42064.785613425927</v>
      </c>
      <c r="T3327" s="16">
        <f t="shared" si="207"/>
        <v>42099.743946759263</v>
      </c>
      <c r="U3327">
        <f>YEAR(Campaigns[[#This Row],[Date Created Conversion]])</f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8308</v>
      </c>
      <c r="R3328" t="s">
        <v>8310</v>
      </c>
      <c r="S3328" s="16">
        <f t="shared" si="206"/>
        <v>42041.714178240742</v>
      </c>
      <c r="T3328" s="16">
        <f t="shared" si="207"/>
        <v>42071.67251157407</v>
      </c>
      <c r="U3328">
        <f>YEAR(Campaigns[[#This Row],[Date Created Conversion]])</f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8308</v>
      </c>
      <c r="R3329" t="s">
        <v>8310</v>
      </c>
      <c r="S3329" s="16">
        <f t="shared" si="206"/>
        <v>42468.374606481477</v>
      </c>
      <c r="T3329" s="16">
        <f t="shared" si="207"/>
        <v>42498.374606481477</v>
      </c>
      <c r="U3329">
        <f>YEAR(Campaigns[[#This Row],[Date Created Conversion]])</f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 2),0)</f>
        <v>292.77999999999997</v>
      </c>
      <c r="Q3330" s="10" t="s">
        <v>8308</v>
      </c>
      <c r="R3330" t="s">
        <v>8310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  <c r="U3330">
        <f>YEAR(Campaigns[[#This Row],[Date Created Conversion]])</f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8308</v>
      </c>
      <c r="R3331" t="s">
        <v>8310</v>
      </c>
      <c r="S3331" s="16">
        <f t="shared" si="210"/>
        <v>41837.323009259257</v>
      </c>
      <c r="T3331" s="16">
        <f t="shared" si="211"/>
        <v>41847.958333333336</v>
      </c>
      <c r="U3331">
        <f>YEAR(Campaigns[[#This Row],[Date Created Conversion]])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8308</v>
      </c>
      <c r="R3332" t="s">
        <v>8310</v>
      </c>
      <c r="S3332" s="16">
        <f t="shared" si="210"/>
        <v>42065.887361111112</v>
      </c>
      <c r="T3332" s="16">
        <f t="shared" si="211"/>
        <v>42095.845694444448</v>
      </c>
      <c r="U3332">
        <f>YEAR(Campaigns[[#This Row],[Date Created Conversion]])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8308</v>
      </c>
      <c r="R3333" t="s">
        <v>8310</v>
      </c>
      <c r="S3333" s="16">
        <f t="shared" si="210"/>
        <v>42248.697754629626</v>
      </c>
      <c r="T3333" s="16">
        <f t="shared" si="211"/>
        <v>42283.697754629626</v>
      </c>
      <c r="U3333">
        <f>YEAR(Campaigns[[#This Row],[Date Created Conversion]])</f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8308</v>
      </c>
      <c r="R3334" t="s">
        <v>8310</v>
      </c>
      <c r="S3334" s="16">
        <f t="shared" si="210"/>
        <v>41809.860300925924</v>
      </c>
      <c r="T3334" s="16">
        <f t="shared" si="211"/>
        <v>41839.860300925924</v>
      </c>
      <c r="U3334">
        <f>YEAR(Campaigns[[#This Row],[Date Created Conversion]])</f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8308</v>
      </c>
      <c r="R3335" t="s">
        <v>8310</v>
      </c>
      <c r="S3335" s="16">
        <f t="shared" si="210"/>
        <v>42148.676851851851</v>
      </c>
      <c r="T3335" s="16">
        <f t="shared" si="211"/>
        <v>42170.676851851851</v>
      </c>
      <c r="U3335">
        <f>YEAR(Campaigns[[#This Row],[Date Created Conversion]])</f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8308</v>
      </c>
      <c r="R3336" t="s">
        <v>8310</v>
      </c>
      <c r="S3336" s="16">
        <f t="shared" si="210"/>
        <v>42185.521087962959</v>
      </c>
      <c r="T3336" s="16">
        <f t="shared" si="211"/>
        <v>42215.521087962959</v>
      </c>
      <c r="U3336">
        <f>YEAR(Campaigns[[#This Row],[Date Created Conversion]])</f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8308</v>
      </c>
      <c r="R3337" t="s">
        <v>8310</v>
      </c>
      <c r="S3337" s="16">
        <f t="shared" si="210"/>
        <v>41827.674143518518</v>
      </c>
      <c r="T3337" s="16">
        <f t="shared" si="211"/>
        <v>41854.958333333336</v>
      </c>
      <c r="U3337">
        <f>YEAR(Campaigns[[#This Row],[Date Created Conversion]])</f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8308</v>
      </c>
      <c r="R3338" t="s">
        <v>8310</v>
      </c>
      <c r="S3338" s="16">
        <f t="shared" si="210"/>
        <v>42437.398680555561</v>
      </c>
      <c r="T3338" s="16">
        <f t="shared" si="211"/>
        <v>42465.35701388889</v>
      </c>
      <c r="U3338">
        <f>YEAR(Campaigns[[#This Row],[Date Created Conversion]])</f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8308</v>
      </c>
      <c r="R3339" t="s">
        <v>8310</v>
      </c>
      <c r="S3339" s="16">
        <f t="shared" si="210"/>
        <v>41901.282025462962</v>
      </c>
      <c r="T3339" s="16">
        <f t="shared" si="211"/>
        <v>41922.875</v>
      </c>
      <c r="U3339">
        <f>YEAR(Campaigns[[#This Row],[Date Created Conversion]])</f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8308</v>
      </c>
      <c r="R3340" t="s">
        <v>8310</v>
      </c>
      <c r="S3340" s="16">
        <f t="shared" si="210"/>
        <v>42769.574999999997</v>
      </c>
      <c r="T3340" s="16">
        <f t="shared" si="211"/>
        <v>42790.574999999997</v>
      </c>
      <c r="U3340">
        <f>YEAR(Campaigns[[#This Row],[Date Created Conversion]])</f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8308</v>
      </c>
      <c r="R3341" t="s">
        <v>8310</v>
      </c>
      <c r="S3341" s="16">
        <f t="shared" si="210"/>
        <v>42549.665717592594</v>
      </c>
      <c r="T3341" s="16">
        <f t="shared" si="211"/>
        <v>42579.665717592594</v>
      </c>
      <c r="U3341">
        <f>YEAR(Campaigns[[#This Row],[Date Created Conversion]])</f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8308</v>
      </c>
      <c r="R3342" t="s">
        <v>8310</v>
      </c>
      <c r="S3342" s="16">
        <f t="shared" si="210"/>
        <v>42685.974004629628</v>
      </c>
      <c r="T3342" s="16">
        <f t="shared" si="211"/>
        <v>42710.974004629628</v>
      </c>
      <c r="U3342">
        <f>YEAR(Campaigns[[#This Row],[Date Created Conversion]])</f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8308</v>
      </c>
      <c r="R3343" t="s">
        <v>8310</v>
      </c>
      <c r="S3343" s="16">
        <f t="shared" si="210"/>
        <v>42510.798854166671</v>
      </c>
      <c r="T3343" s="16">
        <f t="shared" si="211"/>
        <v>42533.708333333328</v>
      </c>
      <c r="U3343">
        <f>YEAR(Campaigns[[#This Row],[Date Created Conversion]])</f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8308</v>
      </c>
      <c r="R3344" t="s">
        <v>8310</v>
      </c>
      <c r="S3344" s="16">
        <f t="shared" si="210"/>
        <v>42062.296412037031</v>
      </c>
      <c r="T3344" s="16">
        <f t="shared" si="211"/>
        <v>42095.207638888889</v>
      </c>
      <c r="U3344">
        <f>YEAR(Campaigns[[#This Row],[Date Created Conversion]])</f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8308</v>
      </c>
      <c r="R3345" t="s">
        <v>8310</v>
      </c>
      <c r="S3345" s="16">
        <f t="shared" si="210"/>
        <v>42452.916481481487</v>
      </c>
      <c r="T3345" s="16">
        <f t="shared" si="211"/>
        <v>42473.554166666669</v>
      </c>
      <c r="U3345">
        <f>YEAR(Campaigns[[#This Row],[Date Created Conversion]])</f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8308</v>
      </c>
      <c r="R3346" t="s">
        <v>8310</v>
      </c>
      <c r="S3346" s="16">
        <f t="shared" si="210"/>
        <v>41851.200150462959</v>
      </c>
      <c r="T3346" s="16">
        <f t="shared" si="211"/>
        <v>41881.200150462959</v>
      </c>
      <c r="U3346">
        <f>YEAR(Campaigns[[#This Row],[Date Created Conversion]])</f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8308</v>
      </c>
      <c r="R3347" t="s">
        <v>8310</v>
      </c>
      <c r="S3347" s="16">
        <f t="shared" si="210"/>
        <v>42053.106111111112</v>
      </c>
      <c r="T3347" s="16">
        <f t="shared" si="211"/>
        <v>42112.025694444441</v>
      </c>
      <c r="U3347">
        <f>YEAR(Campaigns[[#This Row],[Date Created Conversion]])</f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8308</v>
      </c>
      <c r="R3348" t="s">
        <v>8310</v>
      </c>
      <c r="S3348" s="16">
        <f t="shared" si="210"/>
        <v>42054.024421296301</v>
      </c>
      <c r="T3348" s="16">
        <f t="shared" si="211"/>
        <v>42061.024421296301</v>
      </c>
      <c r="U3348">
        <f>YEAR(Campaigns[[#This Row],[Date Created Conversion]])</f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8308</v>
      </c>
      <c r="R3349" t="s">
        <v>8310</v>
      </c>
      <c r="S3349" s="16">
        <f t="shared" si="210"/>
        <v>42484.551550925928</v>
      </c>
      <c r="T3349" s="16">
        <f t="shared" si="211"/>
        <v>42498.875</v>
      </c>
      <c r="U3349">
        <f>YEAR(Campaigns[[#This Row],[Date Created Conversion]])</f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8308</v>
      </c>
      <c r="R3350" t="s">
        <v>8310</v>
      </c>
      <c r="S3350" s="16">
        <f t="shared" si="210"/>
        <v>42466.558796296296</v>
      </c>
      <c r="T3350" s="16">
        <f t="shared" si="211"/>
        <v>42490.165972222225</v>
      </c>
      <c r="U3350">
        <f>YEAR(Campaigns[[#This Row],[Date Created Conversion]])</f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8308</v>
      </c>
      <c r="R3351" t="s">
        <v>8310</v>
      </c>
      <c r="S3351" s="16">
        <f t="shared" si="210"/>
        <v>42513.110787037032</v>
      </c>
      <c r="T3351" s="16">
        <f t="shared" si="211"/>
        <v>42534.708333333328</v>
      </c>
      <c r="U3351">
        <f>YEAR(Campaigns[[#This Row],[Date Created Conversion]])</f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8308</v>
      </c>
      <c r="R3352" t="s">
        <v>8310</v>
      </c>
      <c r="S3352" s="16">
        <f t="shared" si="210"/>
        <v>42302.701516203699</v>
      </c>
      <c r="T3352" s="16">
        <f t="shared" si="211"/>
        <v>42337.958333333328</v>
      </c>
      <c r="U3352">
        <f>YEAR(Campaigns[[#This Row],[Date Created Conversion]])</f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8308</v>
      </c>
      <c r="R3353" t="s">
        <v>8310</v>
      </c>
      <c r="S3353" s="16">
        <f t="shared" si="210"/>
        <v>41806.395428240743</v>
      </c>
      <c r="T3353" s="16">
        <f t="shared" si="211"/>
        <v>41843.458333333336</v>
      </c>
      <c r="U3353">
        <f>YEAR(Campaigns[[#This Row],[Date Created Conversion]])</f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8308</v>
      </c>
      <c r="R3354" t="s">
        <v>8310</v>
      </c>
      <c r="S3354" s="16">
        <f t="shared" si="210"/>
        <v>42495.992800925931</v>
      </c>
      <c r="T3354" s="16">
        <f t="shared" si="211"/>
        <v>42552.958333333328</v>
      </c>
      <c r="U3354">
        <f>YEAR(Campaigns[[#This Row],[Date Created Conversion]])</f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8308</v>
      </c>
      <c r="R3355" t="s">
        <v>8310</v>
      </c>
      <c r="S3355" s="16">
        <f t="shared" si="210"/>
        <v>42479.432291666672</v>
      </c>
      <c r="T3355" s="16">
        <f t="shared" si="211"/>
        <v>42492.958333333328</v>
      </c>
      <c r="U3355">
        <f>YEAR(Campaigns[[#This Row],[Date Created Conversion]])</f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8308</v>
      </c>
      <c r="R3356" t="s">
        <v>8310</v>
      </c>
      <c r="S3356" s="16">
        <f t="shared" si="210"/>
        <v>42270.7269212963</v>
      </c>
      <c r="T3356" s="16">
        <f t="shared" si="211"/>
        <v>42306.167361111111</v>
      </c>
      <c r="U3356">
        <f>YEAR(Campaigns[[#This Row],[Date Created Conversion]])</f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8308</v>
      </c>
      <c r="R3357" t="s">
        <v>8310</v>
      </c>
      <c r="S3357" s="16">
        <f t="shared" si="210"/>
        <v>42489.619525462964</v>
      </c>
      <c r="T3357" s="16">
        <f t="shared" si="211"/>
        <v>42500.470138888893</v>
      </c>
      <c r="U3357">
        <f>YEAR(Campaigns[[#This Row],[Date Created Conversion]])</f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8308</v>
      </c>
      <c r="R3358" t="s">
        <v>8310</v>
      </c>
      <c r="S3358" s="16">
        <f t="shared" si="210"/>
        <v>42536.815648148149</v>
      </c>
      <c r="T3358" s="16">
        <f t="shared" si="211"/>
        <v>42566.815648148149</v>
      </c>
      <c r="U3358">
        <f>YEAR(Campaigns[[#This Row],[Date Created Conversion]])</f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8308</v>
      </c>
      <c r="R3359" t="s">
        <v>8310</v>
      </c>
      <c r="S3359" s="16">
        <f t="shared" si="210"/>
        <v>41822.417939814812</v>
      </c>
      <c r="T3359" s="16">
        <f t="shared" si="211"/>
        <v>41852.417939814812</v>
      </c>
      <c r="U3359">
        <f>YEAR(Campaigns[[#This Row],[Date Created Conversion]])</f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8308</v>
      </c>
      <c r="R3360" t="s">
        <v>8310</v>
      </c>
      <c r="S3360" s="16">
        <f t="shared" si="210"/>
        <v>41932.311099537037</v>
      </c>
      <c r="T3360" s="16">
        <f t="shared" si="211"/>
        <v>41962.352766203709</v>
      </c>
      <c r="U3360">
        <f>YEAR(Campaigns[[#This Row],[Date Created Conversion]])</f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8308</v>
      </c>
      <c r="R3361" t="s">
        <v>8310</v>
      </c>
      <c r="S3361" s="16">
        <f t="shared" si="210"/>
        <v>42746.057106481487</v>
      </c>
      <c r="T3361" s="16">
        <f t="shared" si="211"/>
        <v>42791.057106481487</v>
      </c>
      <c r="U3361">
        <f>YEAR(Campaigns[[#This Row],[Date Created Conversion]])</f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8308</v>
      </c>
      <c r="R3362" t="s">
        <v>8310</v>
      </c>
      <c r="S3362" s="16">
        <f t="shared" si="210"/>
        <v>42697.082673611112</v>
      </c>
      <c r="T3362" s="16">
        <f t="shared" si="211"/>
        <v>42718.665972222225</v>
      </c>
      <c r="U3362">
        <f>YEAR(Campaigns[[#This Row],[Date Created Conversion]])</f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8308</v>
      </c>
      <c r="R3363" t="s">
        <v>8310</v>
      </c>
      <c r="S3363" s="16">
        <f t="shared" si="210"/>
        <v>41866.025347222225</v>
      </c>
      <c r="T3363" s="16">
        <f t="shared" si="211"/>
        <v>41883.665972222225</v>
      </c>
      <c r="U3363">
        <f>YEAR(Campaigns[[#This Row],[Date Created Conversion]])</f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8308</v>
      </c>
      <c r="R3364" t="s">
        <v>8310</v>
      </c>
      <c r="S3364" s="16">
        <f t="shared" si="210"/>
        <v>42056.091631944444</v>
      </c>
      <c r="T3364" s="16">
        <f t="shared" si="211"/>
        <v>42070.204861111109</v>
      </c>
      <c r="U3364">
        <f>YEAR(Campaigns[[#This Row],[Date Created Conversion]])</f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8308</v>
      </c>
      <c r="R3365" t="s">
        <v>8310</v>
      </c>
      <c r="S3365" s="16">
        <f t="shared" si="210"/>
        <v>41851.771354166667</v>
      </c>
      <c r="T3365" s="16">
        <f t="shared" si="211"/>
        <v>41870.666666666664</v>
      </c>
      <c r="U3365">
        <f>YEAR(Campaigns[[#This Row],[Date Created Conversion]])</f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8308</v>
      </c>
      <c r="R3366" t="s">
        <v>8310</v>
      </c>
      <c r="S3366" s="16">
        <f t="shared" si="210"/>
        <v>42422.977418981478</v>
      </c>
      <c r="T3366" s="16">
        <f t="shared" si="211"/>
        <v>42444.875</v>
      </c>
      <c r="U3366">
        <f>YEAR(Campaigns[[#This Row],[Date Created Conversion]])</f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8308</v>
      </c>
      <c r="R3367" t="s">
        <v>8310</v>
      </c>
      <c r="S3367" s="16">
        <f t="shared" si="210"/>
        <v>42321.101759259262</v>
      </c>
      <c r="T3367" s="16">
        <f t="shared" si="211"/>
        <v>42351.101759259262</v>
      </c>
      <c r="U3367">
        <f>YEAR(Campaigns[[#This Row],[Date Created Conversion]])</f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8308</v>
      </c>
      <c r="R3368" t="s">
        <v>8310</v>
      </c>
      <c r="S3368" s="16">
        <f t="shared" si="210"/>
        <v>42107.067557870367</v>
      </c>
      <c r="T3368" s="16">
        <f t="shared" si="211"/>
        <v>42137.067557870367</v>
      </c>
      <c r="U3368">
        <f>YEAR(Campaigns[[#This Row],[Date Created Conversion]])</f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8308</v>
      </c>
      <c r="R3369" t="s">
        <v>8310</v>
      </c>
      <c r="S3369" s="16">
        <f t="shared" si="210"/>
        <v>42192.933958333335</v>
      </c>
      <c r="T3369" s="16">
        <f t="shared" si="211"/>
        <v>42217.933958333335</v>
      </c>
      <c r="U3369">
        <f>YEAR(Campaigns[[#This Row],[Date Created Conversion]])</f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8308</v>
      </c>
      <c r="R3370" t="s">
        <v>8310</v>
      </c>
      <c r="S3370" s="16">
        <f t="shared" si="210"/>
        <v>41969.199756944443</v>
      </c>
      <c r="T3370" s="16">
        <f t="shared" si="211"/>
        <v>42005.208333333328</v>
      </c>
      <c r="U3370">
        <f>YEAR(Campaigns[[#This Row],[Date Created Conversion]])</f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8308</v>
      </c>
      <c r="R3371" t="s">
        <v>8310</v>
      </c>
      <c r="S3371" s="16">
        <f t="shared" si="210"/>
        <v>42690.041435185187</v>
      </c>
      <c r="T3371" s="16">
        <f t="shared" si="211"/>
        <v>42750.041435185187</v>
      </c>
      <c r="U3371">
        <f>YEAR(Campaigns[[#This Row],[Date Created Conversion]])</f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8308</v>
      </c>
      <c r="R3372" t="s">
        <v>8310</v>
      </c>
      <c r="S3372" s="16">
        <f t="shared" si="210"/>
        <v>42690.334317129629</v>
      </c>
      <c r="T3372" s="16">
        <f t="shared" si="211"/>
        <v>42721.333333333328</v>
      </c>
      <c r="U3372">
        <f>YEAR(Campaigns[[#This Row],[Date Created Conversion]])</f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8308</v>
      </c>
      <c r="R3373" t="s">
        <v>8310</v>
      </c>
      <c r="S3373" s="16">
        <f t="shared" si="210"/>
        <v>42312.874594907407</v>
      </c>
      <c r="T3373" s="16">
        <f t="shared" si="211"/>
        <v>42340.874594907407</v>
      </c>
      <c r="U3373">
        <f>YEAR(Campaigns[[#This Row],[Date Created Conversion]])</f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8308</v>
      </c>
      <c r="R3374" t="s">
        <v>8310</v>
      </c>
      <c r="S3374" s="16">
        <f t="shared" si="210"/>
        <v>41855.548101851848</v>
      </c>
      <c r="T3374" s="16">
        <f t="shared" si="211"/>
        <v>41876.207638888889</v>
      </c>
      <c r="U3374">
        <f>YEAR(Campaigns[[#This Row],[Date Created Conversion]])</f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8308</v>
      </c>
      <c r="R3375" t="s">
        <v>8310</v>
      </c>
      <c r="S3375" s="16">
        <f t="shared" si="210"/>
        <v>42179.854629629626</v>
      </c>
      <c r="T3375" s="16">
        <f t="shared" si="211"/>
        <v>42203.666666666672</v>
      </c>
      <c r="U3375">
        <f>YEAR(Campaigns[[#This Row],[Date Created Conversion]])</f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8308</v>
      </c>
      <c r="R3376" t="s">
        <v>8310</v>
      </c>
      <c r="S3376" s="16">
        <f t="shared" si="210"/>
        <v>42275.731666666667</v>
      </c>
      <c r="T3376" s="16">
        <f t="shared" si="211"/>
        <v>42305.731666666667</v>
      </c>
      <c r="U3376">
        <f>YEAR(Campaigns[[#This Row],[Date Created Conversion]])</f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8308</v>
      </c>
      <c r="R3377" t="s">
        <v>8310</v>
      </c>
      <c r="S3377" s="16">
        <f t="shared" si="210"/>
        <v>41765.610798611109</v>
      </c>
      <c r="T3377" s="16">
        <f t="shared" si="211"/>
        <v>41777.610798611109</v>
      </c>
      <c r="U3377">
        <f>YEAR(Campaigns[[#This Row],[Date Created Conversion]])</f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8308</v>
      </c>
      <c r="R3378" t="s">
        <v>8310</v>
      </c>
      <c r="S3378" s="16">
        <f t="shared" si="210"/>
        <v>42059.701319444444</v>
      </c>
      <c r="T3378" s="16">
        <f t="shared" si="211"/>
        <v>42119.659652777773</v>
      </c>
      <c r="U3378">
        <f>YEAR(Campaigns[[#This Row],[Date Created Conversion]])</f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8308</v>
      </c>
      <c r="R3379" t="s">
        <v>8310</v>
      </c>
      <c r="S3379" s="16">
        <f t="shared" si="210"/>
        <v>42053.732627314821</v>
      </c>
      <c r="T3379" s="16">
        <f t="shared" si="211"/>
        <v>42083.705555555556</v>
      </c>
      <c r="U3379">
        <f>YEAR(Campaigns[[#This Row],[Date Created Conversion]])</f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8308</v>
      </c>
      <c r="R3380" t="s">
        <v>8310</v>
      </c>
      <c r="S3380" s="16">
        <f t="shared" si="210"/>
        <v>41858.355393518519</v>
      </c>
      <c r="T3380" s="16">
        <f t="shared" si="211"/>
        <v>41882.547222222223</v>
      </c>
      <c r="U3380">
        <f>YEAR(Campaigns[[#This Row],[Date Created Conversion]])</f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8308</v>
      </c>
      <c r="R3381" t="s">
        <v>8310</v>
      </c>
      <c r="S3381" s="16">
        <f t="shared" si="210"/>
        <v>42225.513888888891</v>
      </c>
      <c r="T3381" s="16">
        <f t="shared" si="211"/>
        <v>42242.958333333328</v>
      </c>
      <c r="U3381">
        <f>YEAR(Campaigns[[#This Row],[Date Created Conversion]])</f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8308</v>
      </c>
      <c r="R3382" t="s">
        <v>8310</v>
      </c>
      <c r="S3382" s="16">
        <f t="shared" si="210"/>
        <v>41937.95344907407</v>
      </c>
      <c r="T3382" s="16">
        <f t="shared" si="211"/>
        <v>41972.995115740734</v>
      </c>
      <c r="U3382">
        <f>YEAR(Campaigns[[#This Row],[Date Created Conversion]])</f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8308</v>
      </c>
      <c r="R3383" t="s">
        <v>8310</v>
      </c>
      <c r="S3383" s="16">
        <f t="shared" si="210"/>
        <v>42044.184988425928</v>
      </c>
      <c r="T3383" s="16">
        <f t="shared" si="211"/>
        <v>42074.143321759257</v>
      </c>
      <c r="U3383">
        <f>YEAR(Campaigns[[#This Row],[Date Created Conversion]])</f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8308</v>
      </c>
      <c r="R3384" t="s">
        <v>8310</v>
      </c>
      <c r="S3384" s="16">
        <f t="shared" si="210"/>
        <v>42559.431203703702</v>
      </c>
      <c r="T3384" s="16">
        <f t="shared" si="211"/>
        <v>42583.957638888889</v>
      </c>
      <c r="U3384">
        <f>YEAR(Campaigns[[#This Row],[Date Created Conversion]])</f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8308</v>
      </c>
      <c r="R3385" t="s">
        <v>8310</v>
      </c>
      <c r="S3385" s="16">
        <f t="shared" si="210"/>
        <v>42524.782638888893</v>
      </c>
      <c r="T3385" s="16">
        <f t="shared" si="211"/>
        <v>42544.782638888893</v>
      </c>
      <c r="U3385">
        <f>YEAR(Campaigns[[#This Row],[Date Created Conversion]])</f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8308</v>
      </c>
      <c r="R3386" t="s">
        <v>8310</v>
      </c>
      <c r="S3386" s="16">
        <f t="shared" si="210"/>
        <v>42292.087592592594</v>
      </c>
      <c r="T3386" s="16">
        <f t="shared" si="211"/>
        <v>42329.125</v>
      </c>
      <c r="U3386">
        <f>YEAR(Campaigns[[#This Row],[Date Created Conversion]])</f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8308</v>
      </c>
      <c r="R3387" t="s">
        <v>8310</v>
      </c>
      <c r="S3387" s="16">
        <f t="shared" si="210"/>
        <v>41953.8675</v>
      </c>
      <c r="T3387" s="16">
        <f t="shared" si="211"/>
        <v>41983.8675</v>
      </c>
      <c r="U3387">
        <f>YEAR(Campaigns[[#This Row],[Date Created Conversion]])</f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8308</v>
      </c>
      <c r="R3388" t="s">
        <v>8310</v>
      </c>
      <c r="S3388" s="16">
        <f t="shared" si="210"/>
        <v>41946.644745370373</v>
      </c>
      <c r="T3388" s="16">
        <f t="shared" si="211"/>
        <v>41976.644745370373</v>
      </c>
      <c r="U3388">
        <f>YEAR(Campaigns[[#This Row],[Date Created Conversion]])</f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8308</v>
      </c>
      <c r="R3389" t="s">
        <v>8310</v>
      </c>
      <c r="S3389" s="16">
        <f t="shared" si="210"/>
        <v>41947.762592592589</v>
      </c>
      <c r="T3389" s="16">
        <f t="shared" si="211"/>
        <v>41987.762592592597</v>
      </c>
      <c r="U3389">
        <f>YEAR(Campaigns[[#This Row],[Date Created Conversion]])</f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8308</v>
      </c>
      <c r="R3390" t="s">
        <v>8310</v>
      </c>
      <c r="S3390" s="16">
        <f t="shared" si="210"/>
        <v>42143.461122685185</v>
      </c>
      <c r="T3390" s="16">
        <f t="shared" si="211"/>
        <v>42173.461122685185</v>
      </c>
      <c r="U3390">
        <f>YEAR(Campaigns[[#This Row],[Date Created Conversion]])</f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8308</v>
      </c>
      <c r="R3391" t="s">
        <v>8310</v>
      </c>
      <c r="S3391" s="16">
        <f t="shared" si="210"/>
        <v>42494.563449074078</v>
      </c>
      <c r="T3391" s="16">
        <f t="shared" si="211"/>
        <v>42524.563449074078</v>
      </c>
      <c r="U3391">
        <f>YEAR(Campaigns[[#This Row],[Date Created Conversion]])</f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8308</v>
      </c>
      <c r="R3392" t="s">
        <v>8310</v>
      </c>
      <c r="S3392" s="16">
        <f t="shared" si="210"/>
        <v>41815.774826388886</v>
      </c>
      <c r="T3392" s="16">
        <f t="shared" si="211"/>
        <v>41830.774826388886</v>
      </c>
      <c r="U3392">
        <f>YEAR(Campaigns[[#This Row],[Date Created Conversion]])</f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8308</v>
      </c>
      <c r="R3393" t="s">
        <v>8310</v>
      </c>
      <c r="S3393" s="16">
        <f t="shared" si="210"/>
        <v>41830.545694444445</v>
      </c>
      <c r="T3393" s="16">
        <f t="shared" si="211"/>
        <v>41859.936111111114</v>
      </c>
      <c r="U3393">
        <f>YEAR(Campaigns[[#This Row],[Date Created Conversion]])</f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 2),0)</f>
        <v>41.67</v>
      </c>
      <c r="Q3394" s="10" t="s">
        <v>8308</v>
      </c>
      <c r="R3394" t="s">
        <v>8310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  <c r="U3394">
        <f>YEAR(Campaigns[[#This Row],[Date Created Conversion]])</f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8308</v>
      </c>
      <c r="R3395" t="s">
        <v>8310</v>
      </c>
      <c r="S3395" s="16">
        <f t="shared" si="214"/>
        <v>41923.921643518523</v>
      </c>
      <c r="T3395" s="16">
        <f t="shared" si="215"/>
        <v>41949.031944444447</v>
      </c>
      <c r="U3395">
        <f>YEAR(Campaigns[[#This Row],[Date Created Conversion]])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8308</v>
      </c>
      <c r="R3396" t="s">
        <v>8310</v>
      </c>
      <c r="S3396" s="16">
        <f t="shared" si="214"/>
        <v>41817.59542824074</v>
      </c>
      <c r="T3396" s="16">
        <f t="shared" si="215"/>
        <v>41847.59542824074</v>
      </c>
      <c r="U3396">
        <f>YEAR(Campaigns[[#This Row],[Date Created Conversion]])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8308</v>
      </c>
      <c r="R3397" t="s">
        <v>8310</v>
      </c>
      <c r="S3397" s="16">
        <f t="shared" si="214"/>
        <v>42140.712314814817</v>
      </c>
      <c r="T3397" s="16">
        <f t="shared" si="215"/>
        <v>42154.756944444445</v>
      </c>
      <c r="U3397">
        <f>YEAR(Campaigns[[#This Row],[Date Created Conversion]])</f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8308</v>
      </c>
      <c r="R3398" t="s">
        <v>8310</v>
      </c>
      <c r="S3398" s="16">
        <f t="shared" si="214"/>
        <v>41764.44663194444</v>
      </c>
      <c r="T3398" s="16">
        <f t="shared" si="215"/>
        <v>41791.165972222225</v>
      </c>
      <c r="U3398">
        <f>YEAR(Campaigns[[#This Row],[Date Created Conversion]])</f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8308</v>
      </c>
      <c r="R3399" t="s">
        <v>8310</v>
      </c>
      <c r="S3399" s="16">
        <f t="shared" si="214"/>
        <v>42378.478344907402</v>
      </c>
      <c r="T3399" s="16">
        <f t="shared" si="215"/>
        <v>42418.916666666672</v>
      </c>
      <c r="U3399">
        <f>YEAR(Campaigns[[#This Row],[Date Created Conversion]])</f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8308</v>
      </c>
      <c r="R3400" t="s">
        <v>8310</v>
      </c>
      <c r="S3400" s="16">
        <f t="shared" si="214"/>
        <v>41941.75203703704</v>
      </c>
      <c r="T3400" s="16">
        <f t="shared" si="215"/>
        <v>41964.708333333328</v>
      </c>
      <c r="U3400">
        <f>YEAR(Campaigns[[#This Row],[Date Created Conversion]])</f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8308</v>
      </c>
      <c r="R3401" t="s">
        <v>8310</v>
      </c>
      <c r="S3401" s="16">
        <f t="shared" si="214"/>
        <v>42026.920428240745</v>
      </c>
      <c r="T3401" s="16">
        <f t="shared" si="215"/>
        <v>42056.920428240745</v>
      </c>
      <c r="U3401">
        <f>YEAR(Campaigns[[#This Row],[Date Created Conversion]])</f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8308</v>
      </c>
      <c r="R3402" t="s">
        <v>8310</v>
      </c>
      <c r="S3402" s="16">
        <f t="shared" si="214"/>
        <v>41834.953865740739</v>
      </c>
      <c r="T3402" s="16">
        <f t="shared" si="215"/>
        <v>41879.953865740739</v>
      </c>
      <c r="U3402">
        <f>YEAR(Campaigns[[#This Row],[Date Created Conversion]])</f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8308</v>
      </c>
      <c r="R3403" t="s">
        <v>8310</v>
      </c>
      <c r="S3403" s="16">
        <f t="shared" si="214"/>
        <v>42193.723912037036</v>
      </c>
      <c r="T3403" s="16">
        <f t="shared" si="215"/>
        <v>42223.723912037036</v>
      </c>
      <c r="U3403">
        <f>YEAR(Campaigns[[#This Row],[Date Created Conversion]])</f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8308</v>
      </c>
      <c r="R3404" t="s">
        <v>8310</v>
      </c>
      <c r="S3404" s="16">
        <f t="shared" si="214"/>
        <v>42290.61855324074</v>
      </c>
      <c r="T3404" s="16">
        <f t="shared" si="215"/>
        <v>42320.104861111111</v>
      </c>
      <c r="U3404">
        <f>YEAR(Campaigns[[#This Row],[Date Created Conversion]])</f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8308</v>
      </c>
      <c r="R3405" t="s">
        <v>8310</v>
      </c>
      <c r="S3405" s="16">
        <f t="shared" si="214"/>
        <v>42150.462083333332</v>
      </c>
      <c r="T3405" s="16">
        <f t="shared" si="215"/>
        <v>42180.462083333332</v>
      </c>
      <c r="U3405">
        <f>YEAR(Campaigns[[#This Row],[Date Created Conversion]])</f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8308</v>
      </c>
      <c r="R3406" t="s">
        <v>8310</v>
      </c>
      <c r="S3406" s="16">
        <f t="shared" si="214"/>
        <v>42152.503495370373</v>
      </c>
      <c r="T3406" s="16">
        <f t="shared" si="215"/>
        <v>42172.503495370373</v>
      </c>
      <c r="U3406">
        <f>YEAR(Campaigns[[#This Row],[Date Created Conversion]])</f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8308</v>
      </c>
      <c r="R3407" t="s">
        <v>8310</v>
      </c>
      <c r="S3407" s="16">
        <f t="shared" si="214"/>
        <v>42410.017199074078</v>
      </c>
      <c r="T3407" s="16">
        <f t="shared" si="215"/>
        <v>42430.999305555553</v>
      </c>
      <c r="U3407">
        <f>YEAR(Campaigns[[#This Row],[Date Created Conversion]])</f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8308</v>
      </c>
      <c r="R3408" t="s">
        <v>8310</v>
      </c>
      <c r="S3408" s="16">
        <f t="shared" si="214"/>
        <v>41791.492777777778</v>
      </c>
      <c r="T3408" s="16">
        <f t="shared" si="215"/>
        <v>41836.492777777778</v>
      </c>
      <c r="U3408">
        <f>YEAR(Campaigns[[#This Row],[Date Created Conversion]])</f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8308</v>
      </c>
      <c r="R3409" t="s">
        <v>8310</v>
      </c>
      <c r="S3409" s="16">
        <f t="shared" si="214"/>
        <v>41796.422326388885</v>
      </c>
      <c r="T3409" s="16">
        <f t="shared" si="215"/>
        <v>41826.422326388885</v>
      </c>
      <c r="U3409">
        <f>YEAR(Campaigns[[#This Row],[Date Created Conversion]])</f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8308</v>
      </c>
      <c r="R3410" t="s">
        <v>8310</v>
      </c>
      <c r="S3410" s="16">
        <f t="shared" si="214"/>
        <v>41808.991944444446</v>
      </c>
      <c r="T3410" s="16">
        <f t="shared" si="215"/>
        <v>41838.991944444446</v>
      </c>
      <c r="U3410">
        <f>YEAR(Campaigns[[#This Row],[Date Created Conversion]])</f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8308</v>
      </c>
      <c r="R3411" t="s">
        <v>8310</v>
      </c>
      <c r="S3411" s="16">
        <f t="shared" si="214"/>
        <v>42544.814328703709</v>
      </c>
      <c r="T3411" s="16">
        <f t="shared" si="215"/>
        <v>42582.873611111107</v>
      </c>
      <c r="U3411">
        <f>YEAR(Campaigns[[#This Row],[Date Created Conversion]])</f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8308</v>
      </c>
      <c r="R3412" t="s">
        <v>8310</v>
      </c>
      <c r="S3412" s="16">
        <f t="shared" si="214"/>
        <v>42500.041550925926</v>
      </c>
      <c r="T3412" s="16">
        <f t="shared" si="215"/>
        <v>42527.291666666672</v>
      </c>
      <c r="U3412">
        <f>YEAR(Campaigns[[#This Row],[Date Created Conversion]])</f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8308</v>
      </c>
      <c r="R3413" t="s">
        <v>8310</v>
      </c>
      <c r="S3413" s="16">
        <f t="shared" si="214"/>
        <v>42265.022824074069</v>
      </c>
      <c r="T3413" s="16">
        <f t="shared" si="215"/>
        <v>42285.022824074069</v>
      </c>
      <c r="U3413">
        <f>YEAR(Campaigns[[#This Row],[Date Created Conversion]])</f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8308</v>
      </c>
      <c r="R3414" t="s">
        <v>8310</v>
      </c>
      <c r="S3414" s="16">
        <f t="shared" si="214"/>
        <v>41879.959050925929</v>
      </c>
      <c r="T3414" s="16">
        <f t="shared" si="215"/>
        <v>41909.959050925929</v>
      </c>
      <c r="U3414">
        <f>YEAR(Campaigns[[#This Row],[Date Created Conversion]])</f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8308</v>
      </c>
      <c r="R3415" t="s">
        <v>8310</v>
      </c>
      <c r="S3415" s="16">
        <f t="shared" si="214"/>
        <v>42053.733078703706</v>
      </c>
      <c r="T3415" s="16">
        <f t="shared" si="215"/>
        <v>42063.207638888889</v>
      </c>
      <c r="U3415">
        <f>YEAR(Campaigns[[#This Row],[Date Created Conversion]])</f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8308</v>
      </c>
      <c r="R3416" t="s">
        <v>8310</v>
      </c>
      <c r="S3416" s="16">
        <f t="shared" si="214"/>
        <v>42675.832465277781</v>
      </c>
      <c r="T3416" s="16">
        <f t="shared" si="215"/>
        <v>42705.332638888889</v>
      </c>
      <c r="U3416">
        <f>YEAR(Campaigns[[#This Row],[Date Created Conversion]])</f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8308</v>
      </c>
      <c r="R3417" t="s">
        <v>8310</v>
      </c>
      <c r="S3417" s="16">
        <f t="shared" si="214"/>
        <v>42467.144166666665</v>
      </c>
      <c r="T3417" s="16">
        <f t="shared" si="215"/>
        <v>42477.979166666672</v>
      </c>
      <c r="U3417">
        <f>YEAR(Campaigns[[#This Row],[Date Created Conversion]])</f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8308</v>
      </c>
      <c r="R3418" t="s">
        <v>8310</v>
      </c>
      <c r="S3418" s="16">
        <f t="shared" si="214"/>
        <v>42089.412557870368</v>
      </c>
      <c r="T3418" s="16">
        <f t="shared" si="215"/>
        <v>42117.770833333328</v>
      </c>
      <c r="U3418">
        <f>YEAR(Campaigns[[#This Row],[Date Created Conversion]])</f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8308</v>
      </c>
      <c r="R3419" t="s">
        <v>8310</v>
      </c>
      <c r="S3419" s="16">
        <f t="shared" si="214"/>
        <v>41894.91375</v>
      </c>
      <c r="T3419" s="16">
        <f t="shared" si="215"/>
        <v>41938.029861111114</v>
      </c>
      <c r="U3419">
        <f>YEAR(Campaigns[[#This Row],[Date Created Conversion]])</f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8308</v>
      </c>
      <c r="R3420" t="s">
        <v>8310</v>
      </c>
      <c r="S3420" s="16">
        <f t="shared" si="214"/>
        <v>41752.83457175926</v>
      </c>
      <c r="T3420" s="16">
        <f t="shared" si="215"/>
        <v>41782.83457175926</v>
      </c>
      <c r="U3420">
        <f>YEAR(Campaigns[[#This Row],[Date Created Conversion]])</f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8308</v>
      </c>
      <c r="R3421" t="s">
        <v>8310</v>
      </c>
      <c r="S3421" s="16">
        <f t="shared" si="214"/>
        <v>42448.821585648147</v>
      </c>
      <c r="T3421" s="16">
        <f t="shared" si="215"/>
        <v>42466.895833333328</v>
      </c>
      <c r="U3421">
        <f>YEAR(Campaigns[[#This Row],[Date Created Conversion]])</f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8308</v>
      </c>
      <c r="R3422" t="s">
        <v>8310</v>
      </c>
      <c r="S3422" s="16">
        <f t="shared" si="214"/>
        <v>42405.090300925927</v>
      </c>
      <c r="T3422" s="16">
        <f t="shared" si="215"/>
        <v>42414</v>
      </c>
      <c r="U3422">
        <f>YEAR(Campaigns[[#This Row],[Date Created Conversion]])</f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8308</v>
      </c>
      <c r="R3423" t="s">
        <v>8310</v>
      </c>
      <c r="S3423" s="16">
        <f t="shared" si="214"/>
        <v>42037.791238425925</v>
      </c>
      <c r="T3423" s="16">
        <f t="shared" si="215"/>
        <v>42067.791238425925</v>
      </c>
      <c r="U3423">
        <f>YEAR(Campaigns[[#This Row],[Date Created Conversion]])</f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8308</v>
      </c>
      <c r="R3424" t="s">
        <v>8310</v>
      </c>
      <c r="S3424" s="16">
        <f t="shared" si="214"/>
        <v>42323.562222222223</v>
      </c>
      <c r="T3424" s="16">
        <f t="shared" si="215"/>
        <v>42352</v>
      </c>
      <c r="U3424">
        <f>YEAR(Campaigns[[#This Row],[Date Created Conversion]])</f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8308</v>
      </c>
      <c r="R3425" t="s">
        <v>8310</v>
      </c>
      <c r="S3425" s="16">
        <f t="shared" si="214"/>
        <v>42088.911354166667</v>
      </c>
      <c r="T3425" s="16">
        <f t="shared" si="215"/>
        <v>42118.911354166667</v>
      </c>
      <c r="U3425">
        <f>YEAR(Campaigns[[#This Row],[Date Created Conversion]])</f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8308</v>
      </c>
      <c r="R3426" t="s">
        <v>8310</v>
      </c>
      <c r="S3426" s="16">
        <f t="shared" si="214"/>
        <v>42018.676898148144</v>
      </c>
      <c r="T3426" s="16">
        <f t="shared" si="215"/>
        <v>42040.290972222225</v>
      </c>
      <c r="U3426">
        <f>YEAR(Campaigns[[#This Row],[Date Created Conversion]])</f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8308</v>
      </c>
      <c r="R3427" t="s">
        <v>8310</v>
      </c>
      <c r="S3427" s="16">
        <f t="shared" si="214"/>
        <v>41884.617314814815</v>
      </c>
      <c r="T3427" s="16">
        <f t="shared" si="215"/>
        <v>41916.617314814815</v>
      </c>
      <c r="U3427">
        <f>YEAR(Campaigns[[#This Row],[Date Created Conversion]])</f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8308</v>
      </c>
      <c r="R3428" t="s">
        <v>8310</v>
      </c>
      <c r="S3428" s="16">
        <f t="shared" si="214"/>
        <v>41884.056747685187</v>
      </c>
      <c r="T3428" s="16">
        <f t="shared" si="215"/>
        <v>41903.083333333336</v>
      </c>
      <c r="U3428">
        <f>YEAR(Campaigns[[#This Row],[Date Created Conversion]])</f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8308</v>
      </c>
      <c r="R3429" t="s">
        <v>8310</v>
      </c>
      <c r="S3429" s="16">
        <f t="shared" si="214"/>
        <v>41792.645277777774</v>
      </c>
      <c r="T3429" s="16">
        <f t="shared" si="215"/>
        <v>41822.645277777774</v>
      </c>
      <c r="U3429">
        <f>YEAR(Campaigns[[#This Row],[Date Created Conversion]])</f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8308</v>
      </c>
      <c r="R3430" t="s">
        <v>8310</v>
      </c>
      <c r="S3430" s="16">
        <f t="shared" si="214"/>
        <v>42038.720451388886</v>
      </c>
      <c r="T3430" s="16">
        <f t="shared" si="215"/>
        <v>42063.708333333328</v>
      </c>
      <c r="U3430">
        <f>YEAR(Campaigns[[#This Row],[Date Created Conversion]])</f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8308</v>
      </c>
      <c r="R3431" t="s">
        <v>8310</v>
      </c>
      <c r="S3431" s="16">
        <f t="shared" si="214"/>
        <v>42662.021539351852</v>
      </c>
      <c r="T3431" s="16">
        <f t="shared" si="215"/>
        <v>42676.021539351852</v>
      </c>
      <c r="U3431">
        <f>YEAR(Campaigns[[#This Row],[Date Created Conversion]])</f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8308</v>
      </c>
      <c r="R3432" t="s">
        <v>8310</v>
      </c>
      <c r="S3432" s="16">
        <f t="shared" si="214"/>
        <v>41820.945613425924</v>
      </c>
      <c r="T3432" s="16">
        <f t="shared" si="215"/>
        <v>41850.945613425924</v>
      </c>
      <c r="U3432">
        <f>YEAR(Campaigns[[#This Row],[Date Created Conversion]])</f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8308</v>
      </c>
      <c r="R3433" t="s">
        <v>8310</v>
      </c>
      <c r="S3433" s="16">
        <f t="shared" si="214"/>
        <v>41839.730937500004</v>
      </c>
      <c r="T3433" s="16">
        <f t="shared" si="215"/>
        <v>41869.730937500004</v>
      </c>
      <c r="U3433">
        <f>YEAR(Campaigns[[#This Row],[Date Created Conversion]])</f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8308</v>
      </c>
      <c r="R3434" t="s">
        <v>8310</v>
      </c>
      <c r="S3434" s="16">
        <f t="shared" si="214"/>
        <v>42380.581180555557</v>
      </c>
      <c r="T3434" s="16">
        <f t="shared" si="215"/>
        <v>42405.916666666672</v>
      </c>
      <c r="U3434">
        <f>YEAR(Campaigns[[#This Row],[Date Created Conversion]])</f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8308</v>
      </c>
      <c r="R3435" t="s">
        <v>8310</v>
      </c>
      <c r="S3435" s="16">
        <f t="shared" si="214"/>
        <v>41776.063136574077</v>
      </c>
      <c r="T3435" s="16">
        <f t="shared" si="215"/>
        <v>41807.125</v>
      </c>
      <c r="U3435">
        <f>YEAR(Campaigns[[#This Row],[Date Created Conversion]])</f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8308</v>
      </c>
      <c r="R3436" t="s">
        <v>8310</v>
      </c>
      <c r="S3436" s="16">
        <f t="shared" si="214"/>
        <v>41800.380428240744</v>
      </c>
      <c r="T3436" s="16">
        <f t="shared" si="215"/>
        <v>41830.380428240744</v>
      </c>
      <c r="U3436">
        <f>YEAR(Campaigns[[#This Row],[Date Created Conversion]])</f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8308</v>
      </c>
      <c r="R3437" t="s">
        <v>8310</v>
      </c>
      <c r="S3437" s="16">
        <f t="shared" si="214"/>
        <v>42572.61681712963</v>
      </c>
      <c r="T3437" s="16">
        <f t="shared" si="215"/>
        <v>42589.125</v>
      </c>
      <c r="U3437">
        <f>YEAR(Campaigns[[#This Row],[Date Created Conversion]])</f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8308</v>
      </c>
      <c r="R3438" t="s">
        <v>8310</v>
      </c>
      <c r="S3438" s="16">
        <f t="shared" si="214"/>
        <v>41851.541585648149</v>
      </c>
      <c r="T3438" s="16">
        <f t="shared" si="215"/>
        <v>41872.686111111114</v>
      </c>
      <c r="U3438">
        <f>YEAR(Campaigns[[#This Row],[Date Created Conversion]])</f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8308</v>
      </c>
      <c r="R3439" t="s">
        <v>8310</v>
      </c>
      <c r="S3439" s="16">
        <f t="shared" si="214"/>
        <v>42205.710879629631</v>
      </c>
      <c r="T3439" s="16">
        <f t="shared" si="215"/>
        <v>42235.710879629631</v>
      </c>
      <c r="U3439">
        <f>YEAR(Campaigns[[#This Row],[Date Created Conversion]])</f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8308</v>
      </c>
      <c r="R3440" t="s">
        <v>8310</v>
      </c>
      <c r="S3440" s="16">
        <f t="shared" si="214"/>
        <v>42100.927858796291</v>
      </c>
      <c r="T3440" s="16">
        <f t="shared" si="215"/>
        <v>42126.875</v>
      </c>
      <c r="U3440">
        <f>YEAR(Campaigns[[#This Row],[Date Created Conversion]])</f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8308</v>
      </c>
      <c r="R3441" t="s">
        <v>8310</v>
      </c>
      <c r="S3441" s="16">
        <f t="shared" si="214"/>
        <v>42374.911226851851</v>
      </c>
      <c r="T3441" s="16">
        <f t="shared" si="215"/>
        <v>42388.207638888889</v>
      </c>
      <c r="U3441">
        <f>YEAR(Campaigns[[#This Row],[Date Created Conversion]])</f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8308</v>
      </c>
      <c r="R3442" t="s">
        <v>8310</v>
      </c>
      <c r="S3442" s="16">
        <f t="shared" si="214"/>
        <v>41809.12300925926</v>
      </c>
      <c r="T3442" s="16">
        <f t="shared" si="215"/>
        <v>41831.677083333336</v>
      </c>
      <c r="U3442">
        <f>YEAR(Campaigns[[#This Row],[Date Created Conversion]])</f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8308</v>
      </c>
      <c r="R3443" t="s">
        <v>8310</v>
      </c>
      <c r="S3443" s="16">
        <f t="shared" si="214"/>
        <v>42294.429641203707</v>
      </c>
      <c r="T3443" s="16">
        <f t="shared" si="215"/>
        <v>42321.845138888893</v>
      </c>
      <c r="U3443">
        <f>YEAR(Campaigns[[#This Row],[Date Created Conversion]])</f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8308</v>
      </c>
      <c r="R3444" t="s">
        <v>8310</v>
      </c>
      <c r="S3444" s="16">
        <f t="shared" si="214"/>
        <v>42124.841111111105</v>
      </c>
      <c r="T3444" s="16">
        <f t="shared" si="215"/>
        <v>42154.841111111105</v>
      </c>
      <c r="U3444">
        <f>YEAR(Campaigns[[#This Row],[Date Created Conversion]])</f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8308</v>
      </c>
      <c r="R3445" t="s">
        <v>8310</v>
      </c>
      <c r="S3445" s="16">
        <f t="shared" si="214"/>
        <v>41861.524837962963</v>
      </c>
      <c r="T3445" s="16">
        <f t="shared" si="215"/>
        <v>41891.524837962963</v>
      </c>
      <c r="U3445">
        <f>YEAR(Campaigns[[#This Row],[Date Created Conversion]])</f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8308</v>
      </c>
      <c r="R3446" t="s">
        <v>8310</v>
      </c>
      <c r="S3446" s="16">
        <f t="shared" si="214"/>
        <v>42521.291504629626</v>
      </c>
      <c r="T3446" s="16">
        <f t="shared" si="215"/>
        <v>42529.582638888889</v>
      </c>
      <c r="U3446">
        <f>YEAR(Campaigns[[#This Row],[Date Created Conversion]])</f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8308</v>
      </c>
      <c r="R3447" t="s">
        <v>8310</v>
      </c>
      <c r="S3447" s="16">
        <f t="shared" si="214"/>
        <v>42272.530509259261</v>
      </c>
      <c r="T3447" s="16">
        <f t="shared" si="215"/>
        <v>42300.530509259261</v>
      </c>
      <c r="U3447">
        <f>YEAR(Campaigns[[#This Row],[Date Created Conversion]])</f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8308</v>
      </c>
      <c r="R3448" t="s">
        <v>8310</v>
      </c>
      <c r="S3448" s="16">
        <f t="shared" si="214"/>
        <v>42016.832465277781</v>
      </c>
      <c r="T3448" s="16">
        <f t="shared" si="215"/>
        <v>42040.513888888891</v>
      </c>
      <c r="U3448">
        <f>YEAR(Campaigns[[#This Row],[Date Created Conversion]])</f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8308</v>
      </c>
      <c r="R3449" t="s">
        <v>8310</v>
      </c>
      <c r="S3449" s="16">
        <f t="shared" si="214"/>
        <v>42402.889027777783</v>
      </c>
      <c r="T3449" s="16">
        <f t="shared" si="215"/>
        <v>42447.847361111111</v>
      </c>
      <c r="U3449">
        <f>YEAR(Campaigns[[#This Row],[Date Created Conversion]])</f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8308</v>
      </c>
      <c r="R3450" t="s">
        <v>8310</v>
      </c>
      <c r="S3450" s="16">
        <f t="shared" si="214"/>
        <v>41960.119085648148</v>
      </c>
      <c r="T3450" s="16">
        <f t="shared" si="215"/>
        <v>41990.119085648148</v>
      </c>
      <c r="U3450">
        <f>YEAR(Campaigns[[#This Row],[Date Created Conversion]])</f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8308</v>
      </c>
      <c r="R3451" t="s">
        <v>8310</v>
      </c>
      <c r="S3451" s="16">
        <f t="shared" si="214"/>
        <v>42532.052523148144</v>
      </c>
      <c r="T3451" s="16">
        <f t="shared" si="215"/>
        <v>42560.166666666672</v>
      </c>
      <c r="U3451">
        <f>YEAR(Campaigns[[#This Row],[Date Created Conversion]])</f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8308</v>
      </c>
      <c r="R3452" t="s">
        <v>8310</v>
      </c>
      <c r="S3452" s="16">
        <f t="shared" si="214"/>
        <v>42036.704525462963</v>
      </c>
      <c r="T3452" s="16">
        <f t="shared" si="215"/>
        <v>42096.662858796291</v>
      </c>
      <c r="U3452">
        <f>YEAR(Campaigns[[#This Row],[Date Created Conversion]])</f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8308</v>
      </c>
      <c r="R3453" t="s">
        <v>8310</v>
      </c>
      <c r="S3453" s="16">
        <f t="shared" si="214"/>
        <v>42088.723692129628</v>
      </c>
      <c r="T3453" s="16">
        <f t="shared" si="215"/>
        <v>42115.723692129628</v>
      </c>
      <c r="U3453">
        <f>YEAR(Campaigns[[#This Row],[Date Created Conversion]])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8308</v>
      </c>
      <c r="R3454" t="s">
        <v>8310</v>
      </c>
      <c r="S3454" s="16">
        <f t="shared" si="214"/>
        <v>41820.639189814814</v>
      </c>
      <c r="T3454" s="16">
        <f t="shared" si="215"/>
        <v>41843.165972222225</v>
      </c>
      <c r="U3454">
        <f>YEAR(Campaigns[[#This Row],[Date Created Conversion]])</f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8308</v>
      </c>
      <c r="R3455" t="s">
        <v>8310</v>
      </c>
      <c r="S3455" s="16">
        <f t="shared" si="214"/>
        <v>42535.97865740741</v>
      </c>
      <c r="T3455" s="16">
        <f t="shared" si="215"/>
        <v>42595.97865740741</v>
      </c>
      <c r="U3455">
        <f>YEAR(Campaigns[[#This Row],[Date Created Conversion]])</f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8308</v>
      </c>
      <c r="R3456" t="s">
        <v>8310</v>
      </c>
      <c r="S3456" s="16">
        <f t="shared" si="214"/>
        <v>41821.698599537034</v>
      </c>
      <c r="T3456" s="16">
        <f t="shared" si="215"/>
        <v>41851.698599537034</v>
      </c>
      <c r="U3456">
        <f>YEAR(Campaigns[[#This Row],[Date Created Conversion]])</f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8308</v>
      </c>
      <c r="R3457" t="s">
        <v>8310</v>
      </c>
      <c r="S3457" s="16">
        <f t="shared" si="214"/>
        <v>42626.7503125</v>
      </c>
      <c r="T3457" s="16">
        <f t="shared" si="215"/>
        <v>42656.7503125</v>
      </c>
      <c r="U3457">
        <f>YEAR(Campaigns[[#This Row],[Date Created Conversion]])</f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 2),0)</f>
        <v>358.69</v>
      </c>
      <c r="Q3458" s="10" t="s">
        <v>8308</v>
      </c>
      <c r="R3458" t="s">
        <v>8310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  <c r="U3458">
        <f>YEAR(Campaigns[[#This Row],[Date Created Conversion]])</f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8308</v>
      </c>
      <c r="R3459" t="s">
        <v>8310</v>
      </c>
      <c r="S3459" s="16">
        <f t="shared" si="218"/>
        <v>42016.706678240742</v>
      </c>
      <c r="T3459" s="16">
        <f t="shared" si="219"/>
        <v>42047.249305555553</v>
      </c>
      <c r="U3459">
        <f>YEAR(Campaigns[[#This Row],[Date Created Conversion]])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8308</v>
      </c>
      <c r="R3460" t="s">
        <v>8310</v>
      </c>
      <c r="S3460" s="16">
        <f t="shared" si="218"/>
        <v>42011.202581018515</v>
      </c>
      <c r="T3460" s="16">
        <f t="shared" si="219"/>
        <v>42038.185416666667</v>
      </c>
      <c r="U3460">
        <f>YEAR(Campaigns[[#This Row],[Date Created Conversion]])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8308</v>
      </c>
      <c r="R3461" t="s">
        <v>8310</v>
      </c>
      <c r="S3461" s="16">
        <f t="shared" si="218"/>
        <v>42480.479861111111</v>
      </c>
      <c r="T3461" s="16">
        <f t="shared" si="219"/>
        <v>42510.479861111111</v>
      </c>
      <c r="U3461">
        <f>YEAR(Campaigns[[#This Row],[Date Created Conversion]])</f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8308</v>
      </c>
      <c r="R3462" t="s">
        <v>8310</v>
      </c>
      <c r="S3462" s="16">
        <f t="shared" si="218"/>
        <v>41852.527222222219</v>
      </c>
      <c r="T3462" s="16">
        <f t="shared" si="219"/>
        <v>41866.527222222219</v>
      </c>
      <c r="U3462">
        <f>YEAR(Campaigns[[#This Row],[Date Created Conversion]])</f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8308</v>
      </c>
      <c r="R3463" t="s">
        <v>8310</v>
      </c>
      <c r="S3463" s="16">
        <f t="shared" si="218"/>
        <v>42643.632858796293</v>
      </c>
      <c r="T3463" s="16">
        <f t="shared" si="219"/>
        <v>42672.125</v>
      </c>
      <c r="U3463">
        <f>YEAR(Campaigns[[#This Row],[Date Created Conversion]])</f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8308</v>
      </c>
      <c r="R3464" t="s">
        <v>8310</v>
      </c>
      <c r="S3464" s="16">
        <f t="shared" si="218"/>
        <v>42179.898472222223</v>
      </c>
      <c r="T3464" s="16">
        <f t="shared" si="219"/>
        <v>42195.75</v>
      </c>
      <c r="U3464">
        <f>YEAR(Campaigns[[#This Row],[Date Created Conversion]])</f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8308</v>
      </c>
      <c r="R3465" t="s">
        <v>8310</v>
      </c>
      <c r="S3465" s="16">
        <f t="shared" si="218"/>
        <v>42612.918807870374</v>
      </c>
      <c r="T3465" s="16">
        <f t="shared" si="219"/>
        <v>42654.165972222225</v>
      </c>
      <c r="U3465">
        <f>YEAR(Campaigns[[#This Row],[Date Created Conversion]])</f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8308</v>
      </c>
      <c r="R3466" t="s">
        <v>8310</v>
      </c>
      <c r="S3466" s="16">
        <f t="shared" si="218"/>
        <v>42575.130057870367</v>
      </c>
      <c r="T3466" s="16">
        <f t="shared" si="219"/>
        <v>42605.130057870367</v>
      </c>
      <c r="U3466">
        <f>YEAR(Campaigns[[#This Row],[Date Created Conversion]])</f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8308</v>
      </c>
      <c r="R3467" t="s">
        <v>8310</v>
      </c>
      <c r="S3467" s="16">
        <f t="shared" si="218"/>
        <v>42200.625833333332</v>
      </c>
      <c r="T3467" s="16">
        <f t="shared" si="219"/>
        <v>42225.666666666672</v>
      </c>
      <c r="U3467">
        <f>YEAR(Campaigns[[#This Row],[Date Created Conversion]])</f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8308</v>
      </c>
      <c r="R3468" t="s">
        <v>8310</v>
      </c>
      <c r="S3468" s="16">
        <f t="shared" si="218"/>
        <v>42420.019097222219</v>
      </c>
      <c r="T3468" s="16">
        <f t="shared" si="219"/>
        <v>42479.977430555555</v>
      </c>
      <c r="U3468">
        <f>YEAR(Campaigns[[#This Row],[Date Created Conversion]])</f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8308</v>
      </c>
      <c r="R3469" t="s">
        <v>8310</v>
      </c>
      <c r="S3469" s="16">
        <f t="shared" si="218"/>
        <v>42053.671666666662</v>
      </c>
      <c r="T3469" s="16">
        <f t="shared" si="219"/>
        <v>42083.630000000005</v>
      </c>
      <c r="U3469">
        <f>YEAR(Campaigns[[#This Row],[Date Created Conversion]])</f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8308</v>
      </c>
      <c r="R3470" t="s">
        <v>8310</v>
      </c>
      <c r="S3470" s="16">
        <f t="shared" si="218"/>
        <v>42605.765381944439</v>
      </c>
      <c r="T3470" s="16">
        <f t="shared" si="219"/>
        <v>42634.125</v>
      </c>
      <c r="U3470">
        <f>YEAR(Campaigns[[#This Row],[Date Created Conversion]])</f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8308</v>
      </c>
      <c r="R3471" t="s">
        <v>8310</v>
      </c>
      <c r="S3471" s="16">
        <f t="shared" si="218"/>
        <v>42458.641724537039</v>
      </c>
      <c r="T3471" s="16">
        <f t="shared" si="219"/>
        <v>42488.641724537039</v>
      </c>
      <c r="U3471">
        <f>YEAR(Campaigns[[#This Row],[Date Created Conversion]])</f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8308</v>
      </c>
      <c r="R3472" t="s">
        <v>8310</v>
      </c>
      <c r="S3472" s="16">
        <f t="shared" si="218"/>
        <v>42529.022013888884</v>
      </c>
      <c r="T3472" s="16">
        <f t="shared" si="219"/>
        <v>42566.901388888888</v>
      </c>
      <c r="U3472">
        <f>YEAR(Campaigns[[#This Row],[Date Created Conversion]])</f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8308</v>
      </c>
      <c r="R3473" t="s">
        <v>8310</v>
      </c>
      <c r="S3473" s="16">
        <f t="shared" si="218"/>
        <v>41841.820486111108</v>
      </c>
      <c r="T3473" s="16">
        <f t="shared" si="219"/>
        <v>41882.833333333336</v>
      </c>
      <c r="U3473">
        <f>YEAR(Campaigns[[#This Row],[Date Created Conversion]])</f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8308</v>
      </c>
      <c r="R3474" t="s">
        <v>8310</v>
      </c>
      <c r="S3474" s="16">
        <f t="shared" si="218"/>
        <v>41928.170497685183</v>
      </c>
      <c r="T3474" s="16">
        <f t="shared" si="219"/>
        <v>41949.249305555553</v>
      </c>
      <c r="U3474">
        <f>YEAR(Campaigns[[#This Row],[Date Created Conversion]])</f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8308</v>
      </c>
      <c r="R3475" t="s">
        <v>8310</v>
      </c>
      <c r="S3475" s="16">
        <f t="shared" si="218"/>
        <v>42062.834444444445</v>
      </c>
      <c r="T3475" s="16">
        <f t="shared" si="219"/>
        <v>42083.852083333331</v>
      </c>
      <c r="U3475">
        <f>YEAR(Campaigns[[#This Row],[Date Created Conversion]])</f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8308</v>
      </c>
      <c r="R3476" t="s">
        <v>8310</v>
      </c>
      <c r="S3476" s="16">
        <f t="shared" si="218"/>
        <v>42541.501516203702</v>
      </c>
      <c r="T3476" s="16">
        <f t="shared" si="219"/>
        <v>42571.501516203702</v>
      </c>
      <c r="U3476">
        <f>YEAR(Campaigns[[#This Row],[Date Created Conversion]])</f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8308</v>
      </c>
      <c r="R3477" t="s">
        <v>8310</v>
      </c>
      <c r="S3477" s="16">
        <f t="shared" si="218"/>
        <v>41918.880833333329</v>
      </c>
      <c r="T3477" s="16">
        <f t="shared" si="219"/>
        <v>41946</v>
      </c>
      <c r="U3477">
        <f>YEAR(Campaigns[[#This Row],[Date Created Conversion]])</f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8308</v>
      </c>
      <c r="R3478" t="s">
        <v>8310</v>
      </c>
      <c r="S3478" s="16">
        <f t="shared" si="218"/>
        <v>41921.279976851853</v>
      </c>
      <c r="T3478" s="16">
        <f t="shared" si="219"/>
        <v>41939.125</v>
      </c>
      <c r="U3478">
        <f>YEAR(Campaigns[[#This Row],[Date Created Conversion]])</f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8308</v>
      </c>
      <c r="R3479" t="s">
        <v>8310</v>
      </c>
      <c r="S3479" s="16">
        <f t="shared" si="218"/>
        <v>42128.736608796295</v>
      </c>
      <c r="T3479" s="16">
        <f t="shared" si="219"/>
        <v>42141.125</v>
      </c>
      <c r="U3479">
        <f>YEAR(Campaigns[[#This Row],[Date Created Conversion]])</f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8308</v>
      </c>
      <c r="R3480" t="s">
        <v>8310</v>
      </c>
      <c r="S3480" s="16">
        <f t="shared" si="218"/>
        <v>42053.916921296302</v>
      </c>
      <c r="T3480" s="16">
        <f t="shared" si="219"/>
        <v>42079.875</v>
      </c>
      <c r="U3480">
        <f>YEAR(Campaigns[[#This Row],[Date Created Conversion]])</f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8308</v>
      </c>
      <c r="R3481" t="s">
        <v>8310</v>
      </c>
      <c r="S3481" s="16">
        <f t="shared" si="218"/>
        <v>41781.855092592588</v>
      </c>
      <c r="T3481" s="16">
        <f t="shared" si="219"/>
        <v>41811.855092592588</v>
      </c>
      <c r="U3481">
        <f>YEAR(Campaigns[[#This Row],[Date Created Conversion]])</f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8308</v>
      </c>
      <c r="R3482" t="s">
        <v>8310</v>
      </c>
      <c r="S3482" s="16">
        <f t="shared" si="218"/>
        <v>42171.317442129628</v>
      </c>
      <c r="T3482" s="16">
        <f t="shared" si="219"/>
        <v>42195.875</v>
      </c>
      <c r="U3482">
        <f>YEAR(Campaigns[[#This Row],[Date Created Conversion]])</f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8308</v>
      </c>
      <c r="R3483" t="s">
        <v>8310</v>
      </c>
      <c r="S3483" s="16">
        <f t="shared" si="218"/>
        <v>41989.24754629629</v>
      </c>
      <c r="T3483" s="16">
        <f t="shared" si="219"/>
        <v>42006.24754629629</v>
      </c>
      <c r="U3483">
        <f>YEAR(Campaigns[[#This Row],[Date Created Conversion]])</f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8308</v>
      </c>
      <c r="R3484" t="s">
        <v>8310</v>
      </c>
      <c r="S3484" s="16">
        <f t="shared" si="218"/>
        <v>41796.771597222221</v>
      </c>
      <c r="T3484" s="16">
        <f t="shared" si="219"/>
        <v>41826.771597222221</v>
      </c>
      <c r="U3484">
        <f>YEAR(Campaigns[[#This Row],[Date Created Conversion]])</f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8308</v>
      </c>
      <c r="R3485" t="s">
        <v>8310</v>
      </c>
      <c r="S3485" s="16">
        <f t="shared" si="218"/>
        <v>41793.668761574074</v>
      </c>
      <c r="T3485" s="16">
        <f t="shared" si="219"/>
        <v>41823.668761574074</v>
      </c>
      <c r="U3485">
        <f>YEAR(Campaigns[[#This Row],[Date Created Conversion]])</f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8308</v>
      </c>
      <c r="R3486" t="s">
        <v>8310</v>
      </c>
      <c r="S3486" s="16">
        <f t="shared" si="218"/>
        <v>42506.760405092587</v>
      </c>
      <c r="T3486" s="16">
        <f t="shared" si="219"/>
        <v>42536.760405092587</v>
      </c>
      <c r="U3486">
        <f>YEAR(Campaigns[[#This Row],[Date Created Conversion]])</f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8308</v>
      </c>
      <c r="R3487" t="s">
        <v>8310</v>
      </c>
      <c r="S3487" s="16">
        <f t="shared" si="218"/>
        <v>42372.693055555559</v>
      </c>
      <c r="T3487" s="16">
        <f t="shared" si="219"/>
        <v>42402.693055555559</v>
      </c>
      <c r="U3487">
        <f>YEAR(Campaigns[[#This Row],[Date Created Conversion]])</f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8308</v>
      </c>
      <c r="R3488" t="s">
        <v>8310</v>
      </c>
      <c r="S3488" s="16">
        <f t="shared" si="218"/>
        <v>42126.87501157407</v>
      </c>
      <c r="T3488" s="16">
        <f t="shared" si="219"/>
        <v>42158.290972222225</v>
      </c>
      <c r="U3488">
        <f>YEAR(Campaigns[[#This Row],[Date Created Conversion]])</f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8308</v>
      </c>
      <c r="R3489" t="s">
        <v>8310</v>
      </c>
      <c r="S3489" s="16">
        <f t="shared" si="218"/>
        <v>42149.940416666665</v>
      </c>
      <c r="T3489" s="16">
        <f t="shared" si="219"/>
        <v>42179.940416666665</v>
      </c>
      <c r="U3489">
        <f>YEAR(Campaigns[[#This Row],[Date Created Conversion]])</f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8308</v>
      </c>
      <c r="R3490" t="s">
        <v>8310</v>
      </c>
      <c r="S3490" s="16">
        <f t="shared" si="218"/>
        <v>42087.768055555556</v>
      </c>
      <c r="T3490" s="16">
        <f t="shared" si="219"/>
        <v>42111.666666666672</v>
      </c>
      <c r="U3490">
        <f>YEAR(Campaigns[[#This Row],[Date Created Conversion]])</f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8308</v>
      </c>
      <c r="R3491" t="s">
        <v>8310</v>
      </c>
      <c r="S3491" s="16">
        <f t="shared" si="218"/>
        <v>41753.635775462964</v>
      </c>
      <c r="T3491" s="16">
        <f t="shared" si="219"/>
        <v>41783.875</v>
      </c>
      <c r="U3491">
        <f>YEAR(Campaigns[[#This Row],[Date Created Conversion]])</f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8308</v>
      </c>
      <c r="R3492" t="s">
        <v>8310</v>
      </c>
      <c r="S3492" s="16">
        <f t="shared" si="218"/>
        <v>42443.802361111113</v>
      </c>
      <c r="T3492" s="16">
        <f t="shared" si="219"/>
        <v>42473.802361111113</v>
      </c>
      <c r="U3492">
        <f>YEAR(Campaigns[[#This Row],[Date Created Conversion]])</f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8308</v>
      </c>
      <c r="R3493" t="s">
        <v>8310</v>
      </c>
      <c r="S3493" s="16">
        <f t="shared" si="218"/>
        <v>42121.249814814815</v>
      </c>
      <c r="T3493" s="16">
        <f t="shared" si="219"/>
        <v>42142.249814814815</v>
      </c>
      <c r="U3493">
        <f>YEAR(Campaigns[[#This Row],[Date Created Conversion]])</f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8308</v>
      </c>
      <c r="R3494" t="s">
        <v>8310</v>
      </c>
      <c r="S3494" s="16">
        <f t="shared" si="218"/>
        <v>42268.009224537032</v>
      </c>
      <c r="T3494" s="16">
        <f t="shared" si="219"/>
        <v>42303.009224537032</v>
      </c>
      <c r="U3494">
        <f>YEAR(Campaigns[[#This Row],[Date Created Conversion]])</f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8308</v>
      </c>
      <c r="R3495" t="s">
        <v>8310</v>
      </c>
      <c r="S3495" s="16">
        <f t="shared" si="218"/>
        <v>41848.866157407407</v>
      </c>
      <c r="T3495" s="16">
        <f t="shared" si="219"/>
        <v>41868.21597222222</v>
      </c>
      <c r="U3495">
        <f>YEAR(Campaigns[[#This Row],[Date Created Conversion]])</f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8308</v>
      </c>
      <c r="R3496" t="s">
        <v>8310</v>
      </c>
      <c r="S3496" s="16">
        <f t="shared" si="218"/>
        <v>42689.214988425927</v>
      </c>
      <c r="T3496" s="16">
        <f t="shared" si="219"/>
        <v>42700.25</v>
      </c>
      <c r="U3496">
        <f>YEAR(Campaigns[[#This Row],[Date Created Conversion]])</f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8308</v>
      </c>
      <c r="R3497" t="s">
        <v>8310</v>
      </c>
      <c r="S3497" s="16">
        <f t="shared" si="218"/>
        <v>41915.762835648151</v>
      </c>
      <c r="T3497" s="16">
        <f t="shared" si="219"/>
        <v>41944.720833333333</v>
      </c>
      <c r="U3497">
        <f>YEAR(Campaigns[[#This Row],[Date Created Conversion]])</f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8308</v>
      </c>
      <c r="R3498" t="s">
        <v>8310</v>
      </c>
      <c r="S3498" s="16">
        <f t="shared" si="218"/>
        <v>42584.846828703703</v>
      </c>
      <c r="T3498" s="16">
        <f t="shared" si="219"/>
        <v>42624.846828703703</v>
      </c>
      <c r="U3498">
        <f>YEAR(Campaigns[[#This Row],[Date Created Conversion]])</f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8308</v>
      </c>
      <c r="R3499" t="s">
        <v>8310</v>
      </c>
      <c r="S3499" s="16">
        <f t="shared" si="218"/>
        <v>42511.741944444439</v>
      </c>
      <c r="T3499" s="16">
        <f t="shared" si="219"/>
        <v>42523.916666666672</v>
      </c>
      <c r="U3499">
        <f>YEAR(Campaigns[[#This Row],[Date Created Conversion]])</f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8308</v>
      </c>
      <c r="R3500" t="s">
        <v>8310</v>
      </c>
      <c r="S3500" s="16">
        <f t="shared" si="218"/>
        <v>42459.15861111111</v>
      </c>
      <c r="T3500" s="16">
        <f t="shared" si="219"/>
        <v>42518.905555555553</v>
      </c>
      <c r="U3500">
        <f>YEAR(Campaigns[[#This Row],[Date Created Conversion]])</f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8308</v>
      </c>
      <c r="R3501" t="s">
        <v>8310</v>
      </c>
      <c r="S3501" s="16">
        <f t="shared" si="218"/>
        <v>42132.036168981482</v>
      </c>
      <c r="T3501" s="16">
        <f t="shared" si="219"/>
        <v>42186.290972222225</v>
      </c>
      <c r="U3501">
        <f>YEAR(Campaigns[[#This Row],[Date Created Conversion]])</f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8308</v>
      </c>
      <c r="R3502" t="s">
        <v>8310</v>
      </c>
      <c r="S3502" s="16">
        <f t="shared" si="218"/>
        <v>42419.91942129629</v>
      </c>
      <c r="T3502" s="16">
        <f t="shared" si="219"/>
        <v>42436.207638888889</v>
      </c>
      <c r="U3502">
        <f>YEAR(Campaigns[[#This Row],[Date Created Conversion]])</f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8308</v>
      </c>
      <c r="R3503" t="s">
        <v>8310</v>
      </c>
      <c r="S3503" s="16">
        <f t="shared" si="218"/>
        <v>42233.763831018514</v>
      </c>
      <c r="T3503" s="16">
        <f t="shared" si="219"/>
        <v>42258.763831018514</v>
      </c>
      <c r="U3503">
        <f>YEAR(Campaigns[[#This Row],[Date Created Conversion]])</f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8308</v>
      </c>
      <c r="R3504" t="s">
        <v>8310</v>
      </c>
      <c r="S3504" s="16">
        <f t="shared" si="218"/>
        <v>42430.839398148149</v>
      </c>
      <c r="T3504" s="16">
        <f t="shared" si="219"/>
        <v>42445.165972222225</v>
      </c>
      <c r="U3504">
        <f>YEAR(Campaigns[[#This Row],[Date Created Conversion]])</f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8308</v>
      </c>
      <c r="R3505" t="s">
        <v>8310</v>
      </c>
      <c r="S3505" s="16">
        <f t="shared" si="218"/>
        <v>42545.478333333333</v>
      </c>
      <c r="T3505" s="16">
        <f t="shared" si="219"/>
        <v>42575.478333333333</v>
      </c>
      <c r="U3505">
        <f>YEAR(Campaigns[[#This Row],[Date Created Conversion]])</f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8308</v>
      </c>
      <c r="R3506" t="s">
        <v>8310</v>
      </c>
      <c r="S3506" s="16">
        <f t="shared" si="218"/>
        <v>42297.748738425929</v>
      </c>
      <c r="T3506" s="16">
        <f t="shared" si="219"/>
        <v>42327.790405092594</v>
      </c>
      <c r="U3506">
        <f>YEAR(Campaigns[[#This Row],[Date Created Conversion]])</f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8308</v>
      </c>
      <c r="R3507" t="s">
        <v>8310</v>
      </c>
      <c r="S3507" s="16">
        <f t="shared" si="218"/>
        <v>41760.935706018521</v>
      </c>
      <c r="T3507" s="16">
        <f t="shared" si="219"/>
        <v>41772.166666666664</v>
      </c>
      <c r="U3507">
        <f>YEAR(Campaigns[[#This Row],[Date Created Conversion]])</f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8308</v>
      </c>
      <c r="R3508" t="s">
        <v>8310</v>
      </c>
      <c r="S3508" s="16">
        <f t="shared" si="218"/>
        <v>41829.734259259261</v>
      </c>
      <c r="T3508" s="16">
        <f t="shared" si="219"/>
        <v>41874.734259259261</v>
      </c>
      <c r="U3508">
        <f>YEAR(Campaigns[[#This Row],[Date Created Conversion]])</f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8308</v>
      </c>
      <c r="R3509" t="s">
        <v>8310</v>
      </c>
      <c r="S3509" s="16">
        <f t="shared" si="218"/>
        <v>42491.92288194444</v>
      </c>
      <c r="T3509" s="16">
        <f t="shared" si="219"/>
        <v>42521.92288194444</v>
      </c>
      <c r="U3509">
        <f>YEAR(Campaigns[[#This Row],[Date Created Conversion]])</f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8308</v>
      </c>
      <c r="R3510" t="s">
        <v>8310</v>
      </c>
      <c r="S3510" s="16">
        <f t="shared" si="218"/>
        <v>42477.729780092588</v>
      </c>
      <c r="T3510" s="16">
        <f t="shared" si="219"/>
        <v>42500.875</v>
      </c>
      <c r="U3510">
        <f>YEAR(Campaigns[[#This Row],[Date Created Conversion]])</f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8308</v>
      </c>
      <c r="R3511" t="s">
        <v>8310</v>
      </c>
      <c r="S3511" s="16">
        <f t="shared" si="218"/>
        <v>41950.859560185185</v>
      </c>
      <c r="T3511" s="16">
        <f t="shared" si="219"/>
        <v>41964.204861111109</v>
      </c>
      <c r="U3511">
        <f>YEAR(Campaigns[[#This Row],[Date Created Conversion]])</f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8308</v>
      </c>
      <c r="R3512" t="s">
        <v>8310</v>
      </c>
      <c r="S3512" s="16">
        <f t="shared" si="218"/>
        <v>41802.62090277778</v>
      </c>
      <c r="T3512" s="16">
        <f t="shared" si="219"/>
        <v>41822.62090277778</v>
      </c>
      <c r="U3512">
        <f>YEAR(Campaigns[[#This Row],[Date Created Conversion]])</f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8308</v>
      </c>
      <c r="R3513" t="s">
        <v>8310</v>
      </c>
      <c r="S3513" s="16">
        <f t="shared" si="218"/>
        <v>41927.873784722222</v>
      </c>
      <c r="T3513" s="16">
        <f t="shared" si="219"/>
        <v>41950.770833333336</v>
      </c>
      <c r="U3513">
        <f>YEAR(Campaigns[[#This Row],[Date Created Conversion]])</f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8308</v>
      </c>
      <c r="R3514" t="s">
        <v>8310</v>
      </c>
      <c r="S3514" s="16">
        <f t="shared" si="218"/>
        <v>42057.536944444444</v>
      </c>
      <c r="T3514" s="16">
        <f t="shared" si="219"/>
        <v>42117.49527777778</v>
      </c>
      <c r="U3514">
        <f>YEAR(Campaigns[[#This Row],[Date Created Conversion]])</f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8308</v>
      </c>
      <c r="R3515" t="s">
        <v>8310</v>
      </c>
      <c r="S3515" s="16">
        <f t="shared" si="218"/>
        <v>41781.096203703702</v>
      </c>
      <c r="T3515" s="16">
        <f t="shared" si="219"/>
        <v>41794.207638888889</v>
      </c>
      <c r="U3515">
        <f>YEAR(Campaigns[[#This Row],[Date Created Conversion]])</f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8308</v>
      </c>
      <c r="R3516" t="s">
        <v>8310</v>
      </c>
      <c r="S3516" s="16">
        <f t="shared" si="218"/>
        <v>42020.846666666665</v>
      </c>
      <c r="T3516" s="16">
        <f t="shared" si="219"/>
        <v>42037.207638888889</v>
      </c>
      <c r="U3516">
        <f>YEAR(Campaigns[[#This Row],[Date Created Conversion]])</f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8308</v>
      </c>
      <c r="R3517" t="s">
        <v>8310</v>
      </c>
      <c r="S3517" s="16">
        <f t="shared" si="218"/>
        <v>42125.772812499999</v>
      </c>
      <c r="T3517" s="16">
        <f t="shared" si="219"/>
        <v>42155.772812499999</v>
      </c>
      <c r="U3517">
        <f>YEAR(Campaigns[[#This Row],[Date Created Conversion]])</f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8308</v>
      </c>
      <c r="R3518" t="s">
        <v>8310</v>
      </c>
      <c r="S3518" s="16">
        <f t="shared" si="218"/>
        <v>41856.010069444441</v>
      </c>
      <c r="T3518" s="16">
        <f t="shared" si="219"/>
        <v>41890.125</v>
      </c>
      <c r="U3518">
        <f>YEAR(Campaigns[[#This Row],[Date Created Conversion]])</f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8308</v>
      </c>
      <c r="R3519" t="s">
        <v>8310</v>
      </c>
      <c r="S3519" s="16">
        <f t="shared" si="218"/>
        <v>41794.817523148151</v>
      </c>
      <c r="T3519" s="16">
        <f t="shared" si="219"/>
        <v>41824.458333333336</v>
      </c>
      <c r="U3519">
        <f>YEAR(Campaigns[[#This Row],[Date Created Conversion]])</f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8308</v>
      </c>
      <c r="R3520" t="s">
        <v>8310</v>
      </c>
      <c r="S3520" s="16">
        <f t="shared" si="218"/>
        <v>41893.783553240741</v>
      </c>
      <c r="T3520" s="16">
        <f t="shared" si="219"/>
        <v>41914.597916666666</v>
      </c>
      <c r="U3520">
        <f>YEAR(Campaigns[[#This Row],[Date Created Conversion]])</f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8308</v>
      </c>
      <c r="R3521" t="s">
        <v>8310</v>
      </c>
      <c r="S3521" s="16">
        <f t="shared" si="218"/>
        <v>42037.598958333328</v>
      </c>
      <c r="T3521" s="16">
        <f t="shared" si="219"/>
        <v>42067.598958333328</v>
      </c>
      <c r="U3521">
        <f>YEAR(Campaigns[[#This Row],[Date Created Conversion]])</f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 2),0)</f>
        <v>95.95</v>
      </c>
      <c r="Q3522" s="10" t="s">
        <v>8308</v>
      </c>
      <c r="R3522" t="s">
        <v>8310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  <c r="U3522">
        <f>YEAR(Campaigns[[#This Row],[Date Created Conversion]])</f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8308</v>
      </c>
      <c r="R3523" t="s">
        <v>8310</v>
      </c>
      <c r="S3523" s="16">
        <f t="shared" si="222"/>
        <v>41881.361342592594</v>
      </c>
      <c r="T3523" s="16">
        <f t="shared" si="223"/>
        <v>41911.361342592594</v>
      </c>
      <c r="U3523">
        <f>YEAR(Campaigns[[#This Row],[Date Created Conversion]])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8308</v>
      </c>
      <c r="R3524" t="s">
        <v>8310</v>
      </c>
      <c r="S3524" s="16">
        <f t="shared" si="222"/>
        <v>42234.789884259255</v>
      </c>
      <c r="T3524" s="16">
        <f t="shared" si="223"/>
        <v>42262.420833333337</v>
      </c>
      <c r="U3524">
        <f>YEAR(Campaigns[[#This Row],[Date Created Conversion]])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8308</v>
      </c>
      <c r="R3525" t="s">
        <v>8310</v>
      </c>
      <c r="S3525" s="16">
        <f t="shared" si="222"/>
        <v>42581.397546296299</v>
      </c>
      <c r="T3525" s="16">
        <f t="shared" si="223"/>
        <v>42638.958333333328</v>
      </c>
      <c r="U3525">
        <f>YEAR(Campaigns[[#This Row],[Date Created Conversion]])</f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8308</v>
      </c>
      <c r="R3526" t="s">
        <v>8310</v>
      </c>
      <c r="S3526" s="16">
        <f t="shared" si="222"/>
        <v>41880.76357638889</v>
      </c>
      <c r="T3526" s="16">
        <f t="shared" si="223"/>
        <v>41895.166666666664</v>
      </c>
      <c r="U3526">
        <f>YEAR(Campaigns[[#This Row],[Date Created Conversion]])</f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8308</v>
      </c>
      <c r="R3527" t="s">
        <v>8310</v>
      </c>
      <c r="S3527" s="16">
        <f t="shared" si="222"/>
        <v>42214.6956712963</v>
      </c>
      <c r="T3527" s="16">
        <f t="shared" si="223"/>
        <v>42225.666666666672</v>
      </c>
      <c r="U3527">
        <f>YEAR(Campaigns[[#This Row],[Date Created Conversion]])</f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8308</v>
      </c>
      <c r="R3528" t="s">
        <v>8310</v>
      </c>
      <c r="S3528" s="16">
        <f t="shared" si="222"/>
        <v>42460.335312499999</v>
      </c>
      <c r="T3528" s="16">
        <f t="shared" si="223"/>
        <v>42488.249305555553</v>
      </c>
      <c r="U3528">
        <f>YEAR(Campaigns[[#This Row],[Date Created Conversion]])</f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8308</v>
      </c>
      <c r="R3529" t="s">
        <v>8310</v>
      </c>
      <c r="S3529" s="16">
        <f t="shared" si="222"/>
        <v>42167.023206018523</v>
      </c>
      <c r="T3529" s="16">
        <f t="shared" si="223"/>
        <v>42196.165972222225</v>
      </c>
      <c r="U3529">
        <f>YEAR(Campaigns[[#This Row],[Date Created Conversion]])</f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8308</v>
      </c>
      <c r="R3530" t="s">
        <v>8310</v>
      </c>
      <c r="S3530" s="16">
        <f t="shared" si="222"/>
        <v>42733.50136574074</v>
      </c>
      <c r="T3530" s="16">
        <f t="shared" si="223"/>
        <v>42753.50136574074</v>
      </c>
      <c r="U3530">
        <f>YEAR(Campaigns[[#This Row],[Date Created Conversion]])</f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8308</v>
      </c>
      <c r="R3531" t="s">
        <v>8310</v>
      </c>
      <c r="S3531" s="16">
        <f t="shared" si="222"/>
        <v>42177.761782407411</v>
      </c>
      <c r="T3531" s="16">
        <f t="shared" si="223"/>
        <v>42198.041666666672</v>
      </c>
      <c r="U3531">
        <f>YEAR(Campaigns[[#This Row],[Date Created Conversion]])</f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8308</v>
      </c>
      <c r="R3532" t="s">
        <v>8310</v>
      </c>
      <c r="S3532" s="16">
        <f t="shared" si="222"/>
        <v>42442.623344907406</v>
      </c>
      <c r="T3532" s="16">
        <f t="shared" si="223"/>
        <v>42470.833333333328</v>
      </c>
      <c r="U3532">
        <f>YEAR(Campaigns[[#This Row],[Date Created Conversion]])</f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8308</v>
      </c>
      <c r="R3533" t="s">
        <v>8310</v>
      </c>
      <c r="S3533" s="16">
        <f t="shared" si="222"/>
        <v>42521.654328703706</v>
      </c>
      <c r="T3533" s="16">
        <f t="shared" si="223"/>
        <v>42551.654328703706</v>
      </c>
      <c r="U3533">
        <f>YEAR(Campaigns[[#This Row],[Date Created Conversion]])</f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8308</v>
      </c>
      <c r="R3534" t="s">
        <v>8310</v>
      </c>
      <c r="S3534" s="16">
        <f t="shared" si="222"/>
        <v>41884.599849537037</v>
      </c>
      <c r="T3534" s="16">
        <f t="shared" si="223"/>
        <v>41900.165972222225</v>
      </c>
      <c r="U3534">
        <f>YEAR(Campaigns[[#This Row],[Date Created Conversion]])</f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8308</v>
      </c>
      <c r="R3535" t="s">
        <v>8310</v>
      </c>
      <c r="S3535" s="16">
        <f t="shared" si="222"/>
        <v>42289.761192129634</v>
      </c>
      <c r="T3535" s="16">
        <f t="shared" si="223"/>
        <v>42319.802858796291</v>
      </c>
      <c r="U3535">
        <f>YEAR(Campaigns[[#This Row],[Date Created Conversion]])</f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8308</v>
      </c>
      <c r="R3536" t="s">
        <v>8310</v>
      </c>
      <c r="S3536" s="16">
        <f t="shared" si="222"/>
        <v>42243.6252662037</v>
      </c>
      <c r="T3536" s="16">
        <f t="shared" si="223"/>
        <v>42278.6252662037</v>
      </c>
      <c r="U3536">
        <f>YEAR(Campaigns[[#This Row],[Date Created Conversion]])</f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8308</v>
      </c>
      <c r="R3537" t="s">
        <v>8310</v>
      </c>
      <c r="S3537" s="16">
        <f t="shared" si="222"/>
        <v>42248.640162037031</v>
      </c>
      <c r="T3537" s="16">
        <f t="shared" si="223"/>
        <v>42279.75</v>
      </c>
      <c r="U3537">
        <f>YEAR(Campaigns[[#This Row],[Date Created Conversion]])</f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8308</v>
      </c>
      <c r="R3538" t="s">
        <v>8310</v>
      </c>
      <c r="S3538" s="16">
        <f t="shared" si="222"/>
        <v>42328.727141203708</v>
      </c>
      <c r="T3538" s="16">
        <f t="shared" si="223"/>
        <v>42358.499305555553</v>
      </c>
      <c r="U3538">
        <f>YEAR(Campaigns[[#This Row],[Date Created Conversion]])</f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8308</v>
      </c>
      <c r="R3539" t="s">
        <v>8310</v>
      </c>
      <c r="S3539" s="16">
        <f t="shared" si="222"/>
        <v>41923.354351851849</v>
      </c>
      <c r="T3539" s="16">
        <f t="shared" si="223"/>
        <v>41960.332638888889</v>
      </c>
      <c r="U3539">
        <f>YEAR(Campaigns[[#This Row],[Date Created Conversion]])</f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8308</v>
      </c>
      <c r="R3540" t="s">
        <v>8310</v>
      </c>
      <c r="S3540" s="16">
        <f t="shared" si="222"/>
        <v>42571.420601851853</v>
      </c>
      <c r="T3540" s="16">
        <f t="shared" si="223"/>
        <v>42599.420601851853</v>
      </c>
      <c r="U3540">
        <f>YEAR(Campaigns[[#This Row],[Date Created Conversion]])</f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8308</v>
      </c>
      <c r="R3541" t="s">
        <v>8310</v>
      </c>
      <c r="S3541" s="16">
        <f t="shared" si="222"/>
        <v>42600.756041666667</v>
      </c>
      <c r="T3541" s="16">
        <f t="shared" si="223"/>
        <v>42621.756041666667</v>
      </c>
      <c r="U3541">
        <f>YEAR(Campaigns[[#This Row],[Date Created Conversion]])</f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8308</v>
      </c>
      <c r="R3542" t="s">
        <v>8310</v>
      </c>
      <c r="S3542" s="16">
        <f t="shared" si="222"/>
        <v>42517.003368055557</v>
      </c>
      <c r="T3542" s="16">
        <f t="shared" si="223"/>
        <v>42547.003368055557</v>
      </c>
      <c r="U3542">
        <f>YEAR(Campaigns[[#This Row],[Date Created Conversion]])</f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8308</v>
      </c>
      <c r="R3543" t="s">
        <v>8310</v>
      </c>
      <c r="S3543" s="16">
        <f t="shared" si="222"/>
        <v>42222.730034722219</v>
      </c>
      <c r="T3543" s="16">
        <f t="shared" si="223"/>
        <v>42247.730034722219</v>
      </c>
      <c r="U3543">
        <f>YEAR(Campaigns[[#This Row],[Date Created Conversion]])</f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8308</v>
      </c>
      <c r="R3544" t="s">
        <v>8310</v>
      </c>
      <c r="S3544" s="16">
        <f t="shared" si="222"/>
        <v>41829.599791666667</v>
      </c>
      <c r="T3544" s="16">
        <f t="shared" si="223"/>
        <v>41889.599791666667</v>
      </c>
      <c r="U3544">
        <f>YEAR(Campaigns[[#This Row],[Date Created Conversion]])</f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8308</v>
      </c>
      <c r="R3545" t="s">
        <v>8310</v>
      </c>
      <c r="S3545" s="16">
        <f t="shared" si="222"/>
        <v>42150.755312499998</v>
      </c>
      <c r="T3545" s="16">
        <f t="shared" si="223"/>
        <v>42180.755312499998</v>
      </c>
      <c r="U3545">
        <f>YEAR(Campaigns[[#This Row],[Date Created Conversion]])</f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8308</v>
      </c>
      <c r="R3546" t="s">
        <v>8310</v>
      </c>
      <c r="S3546" s="16">
        <f t="shared" si="222"/>
        <v>42040.831678240742</v>
      </c>
      <c r="T3546" s="16">
        <f t="shared" si="223"/>
        <v>42070.831678240742</v>
      </c>
      <c r="U3546">
        <f>YEAR(Campaigns[[#This Row],[Date Created Conversion]])</f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8308</v>
      </c>
      <c r="R3547" t="s">
        <v>8310</v>
      </c>
      <c r="S3547" s="16">
        <f t="shared" si="222"/>
        <v>42075.807395833333</v>
      </c>
      <c r="T3547" s="16">
        <f t="shared" si="223"/>
        <v>42105.807395833333</v>
      </c>
      <c r="U3547">
        <f>YEAR(Campaigns[[#This Row],[Date Created Conversion]])</f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8308</v>
      </c>
      <c r="R3548" t="s">
        <v>8310</v>
      </c>
      <c r="S3548" s="16">
        <f t="shared" si="222"/>
        <v>42073.660694444443</v>
      </c>
      <c r="T3548" s="16">
        <f t="shared" si="223"/>
        <v>42095.165972222225</v>
      </c>
      <c r="U3548">
        <f>YEAR(Campaigns[[#This Row],[Date Created Conversion]])</f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8308</v>
      </c>
      <c r="R3549" t="s">
        <v>8310</v>
      </c>
      <c r="S3549" s="16">
        <f t="shared" si="222"/>
        <v>42480.078715277778</v>
      </c>
      <c r="T3549" s="16">
        <f t="shared" si="223"/>
        <v>42504.165972222225</v>
      </c>
      <c r="U3549">
        <f>YEAR(Campaigns[[#This Row],[Date Created Conversion]])</f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8308</v>
      </c>
      <c r="R3550" t="s">
        <v>8310</v>
      </c>
      <c r="S3550" s="16">
        <f t="shared" si="222"/>
        <v>42411.942291666666</v>
      </c>
      <c r="T3550" s="16">
        <f t="shared" si="223"/>
        <v>42434.041666666672</v>
      </c>
      <c r="U3550">
        <f>YEAR(Campaigns[[#This Row],[Date Created Conversion]])</f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8308</v>
      </c>
      <c r="R3551" t="s">
        <v>8310</v>
      </c>
      <c r="S3551" s="16">
        <f t="shared" si="222"/>
        <v>42223.394363425927</v>
      </c>
      <c r="T3551" s="16">
        <f t="shared" si="223"/>
        <v>42251.394363425927</v>
      </c>
      <c r="U3551">
        <f>YEAR(Campaigns[[#This Row],[Date Created Conversion]])</f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8308</v>
      </c>
      <c r="R3552" t="s">
        <v>8310</v>
      </c>
      <c r="S3552" s="16">
        <f t="shared" si="222"/>
        <v>42462.893495370372</v>
      </c>
      <c r="T3552" s="16">
        <f t="shared" si="223"/>
        <v>42492.893495370372</v>
      </c>
      <c r="U3552">
        <f>YEAR(Campaigns[[#This Row],[Date Created Conversion]])</f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8308</v>
      </c>
      <c r="R3553" t="s">
        <v>8310</v>
      </c>
      <c r="S3553" s="16">
        <f t="shared" si="222"/>
        <v>41753.515856481477</v>
      </c>
      <c r="T3553" s="16">
        <f t="shared" si="223"/>
        <v>41781.921527777777</v>
      </c>
      <c r="U3553">
        <f>YEAR(Campaigns[[#This Row],[Date Created Conversion]])</f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8308</v>
      </c>
      <c r="R3554" t="s">
        <v>8310</v>
      </c>
      <c r="S3554" s="16">
        <f t="shared" si="222"/>
        <v>41788.587083333332</v>
      </c>
      <c r="T3554" s="16">
        <f t="shared" si="223"/>
        <v>41818.587083333332</v>
      </c>
      <c r="U3554">
        <f>YEAR(Campaigns[[#This Row],[Date Created Conversion]])</f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8308</v>
      </c>
      <c r="R3555" t="s">
        <v>8310</v>
      </c>
      <c r="S3555" s="16">
        <f t="shared" si="222"/>
        <v>42196.028703703705</v>
      </c>
      <c r="T3555" s="16">
        <f t="shared" si="223"/>
        <v>42228</v>
      </c>
      <c r="U3555">
        <f>YEAR(Campaigns[[#This Row],[Date Created Conversion]])</f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8308</v>
      </c>
      <c r="R3556" t="s">
        <v>8310</v>
      </c>
      <c r="S3556" s="16">
        <f t="shared" si="222"/>
        <v>42016.050451388888</v>
      </c>
      <c r="T3556" s="16">
        <f t="shared" si="223"/>
        <v>42046.708333333328</v>
      </c>
      <c r="U3556">
        <f>YEAR(Campaigns[[#This Row],[Date Created Conversion]])</f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8308</v>
      </c>
      <c r="R3557" t="s">
        <v>8310</v>
      </c>
      <c r="S3557" s="16">
        <f t="shared" si="222"/>
        <v>42661.442060185189</v>
      </c>
      <c r="T3557" s="16">
        <f t="shared" si="223"/>
        <v>42691.483726851846</v>
      </c>
      <c r="U3557">
        <f>YEAR(Campaigns[[#This Row],[Date Created Conversion]])</f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8308</v>
      </c>
      <c r="R3558" t="s">
        <v>8310</v>
      </c>
      <c r="S3558" s="16">
        <f t="shared" si="222"/>
        <v>41808.649583333332</v>
      </c>
      <c r="T3558" s="16">
        <f t="shared" si="223"/>
        <v>41868.649583333332</v>
      </c>
      <c r="U3558">
        <f>YEAR(Campaigns[[#This Row],[Date Created Conversion]])</f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8308</v>
      </c>
      <c r="R3559" t="s">
        <v>8310</v>
      </c>
      <c r="S3559" s="16">
        <f t="shared" si="222"/>
        <v>41730.276747685188</v>
      </c>
      <c r="T3559" s="16">
        <f t="shared" si="223"/>
        <v>41764.276747685188</v>
      </c>
      <c r="U3559">
        <f>YEAR(Campaigns[[#This Row],[Date Created Conversion]])</f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8308</v>
      </c>
      <c r="R3560" t="s">
        <v>8310</v>
      </c>
      <c r="S3560" s="16">
        <f t="shared" si="222"/>
        <v>42139.816840277781</v>
      </c>
      <c r="T3560" s="16">
        <f t="shared" si="223"/>
        <v>42181.875</v>
      </c>
      <c r="U3560">
        <f>YEAR(Campaigns[[#This Row],[Date Created Conversion]])</f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8308</v>
      </c>
      <c r="R3561" t="s">
        <v>8310</v>
      </c>
      <c r="S3561" s="16">
        <f t="shared" si="222"/>
        <v>42194.096157407403</v>
      </c>
      <c r="T3561" s="16">
        <f t="shared" si="223"/>
        <v>42216.373611111107</v>
      </c>
      <c r="U3561">
        <f>YEAR(Campaigns[[#This Row],[Date Created Conversion]])</f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8308</v>
      </c>
      <c r="R3562" t="s">
        <v>8310</v>
      </c>
      <c r="S3562" s="16">
        <f t="shared" si="222"/>
        <v>42115.889652777783</v>
      </c>
      <c r="T3562" s="16">
        <f t="shared" si="223"/>
        <v>42151.114583333328</v>
      </c>
      <c r="U3562">
        <f>YEAR(Campaigns[[#This Row],[Date Created Conversion]])</f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8308</v>
      </c>
      <c r="R3563" t="s">
        <v>8310</v>
      </c>
      <c r="S3563" s="16">
        <f t="shared" si="222"/>
        <v>42203.680300925931</v>
      </c>
      <c r="T3563" s="16">
        <f t="shared" si="223"/>
        <v>42221.774999999994</v>
      </c>
      <c r="U3563">
        <f>YEAR(Campaigns[[#This Row],[Date Created Conversion]])</f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8308</v>
      </c>
      <c r="R3564" t="s">
        <v>8310</v>
      </c>
      <c r="S3564" s="16">
        <f t="shared" si="222"/>
        <v>42433.761886574073</v>
      </c>
      <c r="T3564" s="16">
        <f t="shared" si="223"/>
        <v>42442.916666666672</v>
      </c>
      <c r="U3564">
        <f>YEAR(Campaigns[[#This Row],[Date Created Conversion]])</f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8308</v>
      </c>
      <c r="R3565" t="s">
        <v>8310</v>
      </c>
      <c r="S3565" s="16">
        <f t="shared" si="222"/>
        <v>42555.671944444446</v>
      </c>
      <c r="T3565" s="16">
        <f t="shared" si="223"/>
        <v>42583.791666666672</v>
      </c>
      <c r="U3565">
        <f>YEAR(Campaigns[[#This Row],[Date Created Conversion]])</f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8308</v>
      </c>
      <c r="R3566" t="s">
        <v>8310</v>
      </c>
      <c r="S3566" s="16">
        <f t="shared" si="222"/>
        <v>42236.623252314821</v>
      </c>
      <c r="T3566" s="16">
        <f t="shared" si="223"/>
        <v>42282.666666666672</v>
      </c>
      <c r="U3566">
        <f>YEAR(Campaigns[[#This Row],[Date Created Conversion]])</f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8308</v>
      </c>
      <c r="R3567" t="s">
        <v>8310</v>
      </c>
      <c r="S3567" s="16">
        <f t="shared" si="222"/>
        <v>41974.743148148147</v>
      </c>
      <c r="T3567" s="16">
        <f t="shared" si="223"/>
        <v>42004.743148148147</v>
      </c>
      <c r="U3567">
        <f>YEAR(Campaigns[[#This Row],[Date Created Conversion]])</f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8308</v>
      </c>
      <c r="R3568" t="s">
        <v>8310</v>
      </c>
      <c r="S3568" s="16">
        <f t="shared" si="222"/>
        <v>41997.507905092592</v>
      </c>
      <c r="T3568" s="16">
        <f t="shared" si="223"/>
        <v>42027.507905092592</v>
      </c>
      <c r="U3568">
        <f>YEAR(Campaigns[[#This Row],[Date Created Conversion]])</f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8308</v>
      </c>
      <c r="R3569" t="s">
        <v>8310</v>
      </c>
      <c r="S3569" s="16">
        <f t="shared" si="222"/>
        <v>42135.810694444444</v>
      </c>
      <c r="T3569" s="16">
        <f t="shared" si="223"/>
        <v>42165.810694444444</v>
      </c>
      <c r="U3569">
        <f>YEAR(Campaigns[[#This Row],[Date Created Conversion]])</f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8308</v>
      </c>
      <c r="R3570" t="s">
        <v>8310</v>
      </c>
      <c r="S3570" s="16">
        <f t="shared" si="222"/>
        <v>41869.740671296298</v>
      </c>
      <c r="T3570" s="16">
        <f t="shared" si="223"/>
        <v>41899.740671296298</v>
      </c>
      <c r="U3570">
        <f>YEAR(Campaigns[[#This Row],[Date Created Conversion]])</f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8308</v>
      </c>
      <c r="R3571" t="s">
        <v>8310</v>
      </c>
      <c r="S3571" s="16">
        <f t="shared" si="222"/>
        <v>41982.688611111109</v>
      </c>
      <c r="T3571" s="16">
        <f t="shared" si="223"/>
        <v>42012.688611111109</v>
      </c>
      <c r="U3571">
        <f>YEAR(Campaigns[[#This Row],[Date Created Conversion]])</f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8308</v>
      </c>
      <c r="R3572" t="s">
        <v>8310</v>
      </c>
      <c r="S3572" s="16">
        <f t="shared" si="222"/>
        <v>41976.331979166673</v>
      </c>
      <c r="T3572" s="16">
        <f t="shared" si="223"/>
        <v>42004.291666666672</v>
      </c>
      <c r="U3572">
        <f>YEAR(Campaigns[[#This Row],[Date Created Conversion]])</f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8308</v>
      </c>
      <c r="R3573" t="s">
        <v>8310</v>
      </c>
      <c r="S3573" s="16">
        <f t="shared" si="222"/>
        <v>41912.858946759261</v>
      </c>
      <c r="T3573" s="16">
        <f t="shared" si="223"/>
        <v>41942.858946759261</v>
      </c>
      <c r="U3573">
        <f>YEAR(Campaigns[[#This Row],[Date Created Conversion]])</f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8308</v>
      </c>
      <c r="R3574" t="s">
        <v>8310</v>
      </c>
      <c r="S3574" s="16">
        <f t="shared" si="222"/>
        <v>42146.570393518516</v>
      </c>
      <c r="T3574" s="16">
        <f t="shared" si="223"/>
        <v>42176.570393518516</v>
      </c>
      <c r="U3574">
        <f>YEAR(Campaigns[[#This Row],[Date Created Conversion]])</f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8308</v>
      </c>
      <c r="R3575" t="s">
        <v>8310</v>
      </c>
      <c r="S3575" s="16">
        <f t="shared" si="222"/>
        <v>41921.375532407408</v>
      </c>
      <c r="T3575" s="16">
        <f t="shared" si="223"/>
        <v>41951.417199074072</v>
      </c>
      <c r="U3575">
        <f>YEAR(Campaigns[[#This Row],[Date Created Conversion]])</f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8308</v>
      </c>
      <c r="R3576" t="s">
        <v>8310</v>
      </c>
      <c r="S3576" s="16">
        <f t="shared" si="222"/>
        <v>41926.942685185182</v>
      </c>
      <c r="T3576" s="16">
        <f t="shared" si="223"/>
        <v>41956.984351851846</v>
      </c>
      <c r="U3576">
        <f>YEAR(Campaigns[[#This Row],[Date Created Conversion]])</f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8308</v>
      </c>
      <c r="R3577" t="s">
        <v>8310</v>
      </c>
      <c r="S3577" s="16">
        <f t="shared" si="222"/>
        <v>42561.783877314811</v>
      </c>
      <c r="T3577" s="16">
        <f t="shared" si="223"/>
        <v>42593.165972222225</v>
      </c>
      <c r="U3577">
        <f>YEAR(Campaigns[[#This Row],[Date Created Conversion]])</f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8308</v>
      </c>
      <c r="R3578" t="s">
        <v>8310</v>
      </c>
      <c r="S3578" s="16">
        <f t="shared" si="222"/>
        <v>42649.54923611111</v>
      </c>
      <c r="T3578" s="16">
        <f t="shared" si="223"/>
        <v>42709.590902777782</v>
      </c>
      <c r="U3578">
        <f>YEAR(Campaigns[[#This Row],[Date Created Conversion]])</f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8308</v>
      </c>
      <c r="R3579" t="s">
        <v>8310</v>
      </c>
      <c r="S3579" s="16">
        <f t="shared" si="222"/>
        <v>42093.786840277782</v>
      </c>
      <c r="T3579" s="16">
        <f t="shared" si="223"/>
        <v>42120.26944444445</v>
      </c>
      <c r="U3579">
        <f>YEAR(Campaigns[[#This Row],[Date Created Conversion]])</f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8308</v>
      </c>
      <c r="R3580" t="s">
        <v>8310</v>
      </c>
      <c r="S3580" s="16">
        <f t="shared" si="222"/>
        <v>42460.733530092592</v>
      </c>
      <c r="T3580" s="16">
        <f t="shared" si="223"/>
        <v>42490.733530092592</v>
      </c>
      <c r="U3580">
        <f>YEAR(Campaigns[[#This Row],[Date Created Conversion]])</f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8308</v>
      </c>
      <c r="R3581" t="s">
        <v>8310</v>
      </c>
      <c r="S3581" s="16">
        <f t="shared" si="222"/>
        <v>42430.762222222227</v>
      </c>
      <c r="T3581" s="16">
        <f t="shared" si="223"/>
        <v>42460.720555555556</v>
      </c>
      <c r="U3581">
        <f>YEAR(Campaigns[[#This Row],[Date Created Conversion]])</f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8308</v>
      </c>
      <c r="R3582" t="s">
        <v>8310</v>
      </c>
      <c r="S3582" s="16">
        <f t="shared" si="222"/>
        <v>42026.176180555558</v>
      </c>
      <c r="T3582" s="16">
        <f t="shared" si="223"/>
        <v>42064.207638888889</v>
      </c>
      <c r="U3582">
        <f>YEAR(Campaigns[[#This Row],[Date Created Conversion]])</f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8308</v>
      </c>
      <c r="R3583" t="s">
        <v>8310</v>
      </c>
      <c r="S3583" s="16">
        <f t="shared" si="222"/>
        <v>41836.471180555556</v>
      </c>
      <c r="T3583" s="16">
        <f t="shared" si="223"/>
        <v>41850.471180555556</v>
      </c>
      <c r="U3583">
        <f>YEAR(Campaigns[[#This Row],[Date Created Conversion]])</f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8308</v>
      </c>
      <c r="R3584" t="s">
        <v>8310</v>
      </c>
      <c r="S3584" s="16">
        <f t="shared" si="222"/>
        <v>42451.095856481479</v>
      </c>
      <c r="T3584" s="16">
        <f t="shared" si="223"/>
        <v>42465.095856481479</v>
      </c>
      <c r="U3584">
        <f>YEAR(Campaigns[[#This Row],[Date Created Conversion]])</f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8308</v>
      </c>
      <c r="R3585" t="s">
        <v>8310</v>
      </c>
      <c r="S3585" s="16">
        <f t="shared" si="222"/>
        <v>42418.425983796296</v>
      </c>
      <c r="T3585" s="16">
        <f t="shared" si="223"/>
        <v>42478.384317129632</v>
      </c>
      <c r="U3585">
        <f>YEAR(Campaigns[[#This Row],[Date Created Conversion]])</f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 2),0)</f>
        <v>30.94</v>
      </c>
      <c r="Q3586" s="10" t="s">
        <v>8308</v>
      </c>
      <c r="R3586" t="s">
        <v>8310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  <c r="U3586">
        <f>YEAR(Campaigns[[#This Row],[Date Created Conversion]])</f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8308</v>
      </c>
      <c r="R3587" t="s">
        <v>8310</v>
      </c>
      <c r="S3587" s="16">
        <f t="shared" si="226"/>
        <v>41964.716319444444</v>
      </c>
      <c r="T3587" s="16">
        <f t="shared" si="227"/>
        <v>41994.716319444444</v>
      </c>
      <c r="U3587">
        <f>YEAR(Campaigns[[#This Row],[Date Created Conversion]])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8308</v>
      </c>
      <c r="R3588" t="s">
        <v>8310</v>
      </c>
      <c r="S3588" s="16">
        <f t="shared" si="226"/>
        <v>42576.697569444441</v>
      </c>
      <c r="T3588" s="16">
        <f t="shared" si="227"/>
        <v>42636.697569444441</v>
      </c>
      <c r="U3588">
        <f>YEAR(Campaigns[[#This Row],[Date Created Conversion]])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8308</v>
      </c>
      <c r="R3589" t="s">
        <v>8310</v>
      </c>
      <c r="S3589" s="16">
        <f t="shared" si="226"/>
        <v>42503.539976851855</v>
      </c>
      <c r="T3589" s="16">
        <f t="shared" si="227"/>
        <v>42548.791666666672</v>
      </c>
      <c r="U3589">
        <f>YEAR(Campaigns[[#This Row],[Date Created Conversion]])</f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8308</v>
      </c>
      <c r="R3590" t="s">
        <v>8310</v>
      </c>
      <c r="S3590" s="16">
        <f t="shared" si="226"/>
        <v>42101.828819444447</v>
      </c>
      <c r="T3590" s="16">
        <f t="shared" si="227"/>
        <v>42123.958333333328</v>
      </c>
      <c r="U3590">
        <f>YEAR(Campaigns[[#This Row],[Date Created Conversion]])</f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8308</v>
      </c>
      <c r="R3591" t="s">
        <v>8310</v>
      </c>
      <c r="S3591" s="16">
        <f t="shared" si="226"/>
        <v>42125.647534722222</v>
      </c>
      <c r="T3591" s="16">
        <f t="shared" si="227"/>
        <v>42150.647534722222</v>
      </c>
      <c r="U3591">
        <f>YEAR(Campaigns[[#This Row],[Date Created Conversion]])</f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8308</v>
      </c>
      <c r="R3592" t="s">
        <v>8310</v>
      </c>
      <c r="S3592" s="16">
        <f t="shared" si="226"/>
        <v>41902.333726851852</v>
      </c>
      <c r="T3592" s="16">
        <f t="shared" si="227"/>
        <v>41932.333726851852</v>
      </c>
      <c r="U3592">
        <f>YEAR(Campaigns[[#This Row],[Date Created Conversion]])</f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8308</v>
      </c>
      <c r="R3593" t="s">
        <v>8310</v>
      </c>
      <c r="S3593" s="16">
        <f t="shared" si="226"/>
        <v>42003.948425925926</v>
      </c>
      <c r="T3593" s="16">
        <f t="shared" si="227"/>
        <v>42028.207638888889</v>
      </c>
      <c r="U3593">
        <f>YEAR(Campaigns[[#This Row],[Date Created Conversion]])</f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8308</v>
      </c>
      <c r="R3594" t="s">
        <v>8310</v>
      </c>
      <c r="S3594" s="16">
        <f t="shared" si="226"/>
        <v>41988.829942129625</v>
      </c>
      <c r="T3594" s="16">
        <f t="shared" si="227"/>
        <v>42046.207638888889</v>
      </c>
      <c r="U3594">
        <f>YEAR(Campaigns[[#This Row],[Date Created Conversion]])</f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8308</v>
      </c>
      <c r="R3595" t="s">
        <v>8310</v>
      </c>
      <c r="S3595" s="16">
        <f t="shared" si="226"/>
        <v>41974.898599537039</v>
      </c>
      <c r="T3595" s="16">
        <f t="shared" si="227"/>
        <v>42009.851388888885</v>
      </c>
      <c r="U3595">
        <f>YEAR(Campaigns[[#This Row],[Date Created Conversion]])</f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8308</v>
      </c>
      <c r="R3596" t="s">
        <v>8310</v>
      </c>
      <c r="S3596" s="16">
        <f t="shared" si="226"/>
        <v>42592.066921296297</v>
      </c>
      <c r="T3596" s="16">
        <f t="shared" si="227"/>
        <v>42617.066921296297</v>
      </c>
      <c r="U3596">
        <f>YEAR(Campaigns[[#This Row],[Date Created Conversion]])</f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8308</v>
      </c>
      <c r="R3597" t="s">
        <v>8310</v>
      </c>
      <c r="S3597" s="16">
        <f t="shared" si="226"/>
        <v>42050.008368055554</v>
      </c>
      <c r="T3597" s="16">
        <f t="shared" si="227"/>
        <v>42076.290972222225</v>
      </c>
      <c r="U3597">
        <f>YEAR(Campaigns[[#This Row],[Date Created Conversion]])</f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8308</v>
      </c>
      <c r="R3598" t="s">
        <v>8310</v>
      </c>
      <c r="S3598" s="16">
        <f t="shared" si="226"/>
        <v>41856.715069444443</v>
      </c>
      <c r="T3598" s="16">
        <f t="shared" si="227"/>
        <v>41877.715069444443</v>
      </c>
      <c r="U3598">
        <f>YEAR(Campaigns[[#This Row],[Date Created Conversion]])</f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8308</v>
      </c>
      <c r="R3599" t="s">
        <v>8310</v>
      </c>
      <c r="S3599" s="16">
        <f t="shared" si="226"/>
        <v>42417.585532407407</v>
      </c>
      <c r="T3599" s="16">
        <f t="shared" si="227"/>
        <v>42432.249305555553</v>
      </c>
      <c r="U3599">
        <f>YEAR(Campaigns[[#This Row],[Date Created Conversion]])</f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8308</v>
      </c>
      <c r="R3600" t="s">
        <v>8310</v>
      </c>
      <c r="S3600" s="16">
        <f t="shared" si="226"/>
        <v>41866.79886574074</v>
      </c>
      <c r="T3600" s="16">
        <f t="shared" si="227"/>
        <v>41885.207638888889</v>
      </c>
      <c r="U3600">
        <f>YEAR(Campaigns[[#This Row],[Date Created Conversion]])</f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8308</v>
      </c>
      <c r="R3601" t="s">
        <v>8310</v>
      </c>
      <c r="S3601" s="16">
        <f t="shared" si="226"/>
        <v>42220.79487268519</v>
      </c>
      <c r="T3601" s="16">
        <f t="shared" si="227"/>
        <v>42246</v>
      </c>
      <c r="U3601">
        <f>YEAR(Campaigns[[#This Row],[Date Created Conversion]])</f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8308</v>
      </c>
      <c r="R3602" t="s">
        <v>8310</v>
      </c>
      <c r="S3602" s="16">
        <f t="shared" si="226"/>
        <v>42628.849120370374</v>
      </c>
      <c r="T3602" s="16">
        <f t="shared" si="227"/>
        <v>42656.849120370374</v>
      </c>
      <c r="U3602">
        <f>YEAR(Campaigns[[#This Row],[Date Created Conversion]])</f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8308</v>
      </c>
      <c r="R3603" t="s">
        <v>8310</v>
      </c>
      <c r="S3603" s="16">
        <f t="shared" si="226"/>
        <v>41990.99863425926</v>
      </c>
      <c r="T3603" s="16">
        <f t="shared" si="227"/>
        <v>42020.99863425926</v>
      </c>
      <c r="U3603">
        <f>YEAR(Campaigns[[#This Row],[Date Created Conversion]])</f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8308</v>
      </c>
      <c r="R3604" t="s">
        <v>8310</v>
      </c>
      <c r="S3604" s="16">
        <f t="shared" si="226"/>
        <v>42447.894432870366</v>
      </c>
      <c r="T3604" s="16">
        <f t="shared" si="227"/>
        <v>42507.894432870366</v>
      </c>
      <c r="U3604">
        <f>YEAR(Campaigns[[#This Row],[Date Created Conversion]])</f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8308</v>
      </c>
      <c r="R3605" t="s">
        <v>8310</v>
      </c>
      <c r="S3605" s="16">
        <f t="shared" si="226"/>
        <v>42283.864351851851</v>
      </c>
      <c r="T3605" s="16">
        <f t="shared" si="227"/>
        <v>42313.906018518523</v>
      </c>
      <c r="U3605">
        <f>YEAR(Campaigns[[#This Row],[Date Created Conversion]])</f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8308</v>
      </c>
      <c r="R3606" t="s">
        <v>8310</v>
      </c>
      <c r="S3606" s="16">
        <f t="shared" si="226"/>
        <v>42483.015694444446</v>
      </c>
      <c r="T3606" s="16">
        <f t="shared" si="227"/>
        <v>42489.290972222225</v>
      </c>
      <c r="U3606">
        <f>YEAR(Campaigns[[#This Row],[Date Created Conversion]])</f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8308</v>
      </c>
      <c r="R3607" t="s">
        <v>8310</v>
      </c>
      <c r="S3607" s="16">
        <f t="shared" si="226"/>
        <v>42383.793124999997</v>
      </c>
      <c r="T3607" s="16">
        <f t="shared" si="227"/>
        <v>42413.793124999997</v>
      </c>
      <c r="U3607">
        <f>YEAR(Campaigns[[#This Row],[Date Created Conversion]])</f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8308</v>
      </c>
      <c r="R3608" t="s">
        <v>8310</v>
      </c>
      <c r="S3608" s="16">
        <f t="shared" si="226"/>
        <v>42566.604826388888</v>
      </c>
      <c r="T3608" s="16">
        <f t="shared" si="227"/>
        <v>42596.604826388888</v>
      </c>
      <c r="U3608">
        <f>YEAR(Campaigns[[#This Row],[Date Created Conversion]])</f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8308</v>
      </c>
      <c r="R3609" t="s">
        <v>8310</v>
      </c>
      <c r="S3609" s="16">
        <f t="shared" si="226"/>
        <v>42338.963912037041</v>
      </c>
      <c r="T3609" s="16">
        <f t="shared" si="227"/>
        <v>42353</v>
      </c>
      <c r="U3609">
        <f>YEAR(Campaigns[[#This Row],[Date Created Conversion]])</f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8308</v>
      </c>
      <c r="R3610" t="s">
        <v>8310</v>
      </c>
      <c r="S3610" s="16">
        <f t="shared" si="226"/>
        <v>42506.709375000006</v>
      </c>
      <c r="T3610" s="16">
        <f t="shared" si="227"/>
        <v>42538.583333333328</v>
      </c>
      <c r="U3610">
        <f>YEAR(Campaigns[[#This Row],[Date Created Conversion]])</f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8308</v>
      </c>
      <c r="R3611" t="s">
        <v>8310</v>
      </c>
      <c r="S3611" s="16">
        <f t="shared" si="226"/>
        <v>42429.991724537031</v>
      </c>
      <c r="T3611" s="16">
        <f t="shared" si="227"/>
        <v>42459.950057870374</v>
      </c>
      <c r="U3611">
        <f>YEAR(Campaigns[[#This Row],[Date Created Conversion]])</f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8308</v>
      </c>
      <c r="R3612" t="s">
        <v>8310</v>
      </c>
      <c r="S3612" s="16">
        <f t="shared" si="226"/>
        <v>42203.432129629626</v>
      </c>
      <c r="T3612" s="16">
        <f t="shared" si="227"/>
        <v>42233.432129629626</v>
      </c>
      <c r="U3612">
        <f>YEAR(Campaigns[[#This Row],[Date Created Conversion]])</f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8308</v>
      </c>
      <c r="R3613" t="s">
        <v>8310</v>
      </c>
      <c r="S3613" s="16">
        <f t="shared" si="226"/>
        <v>42072.370381944449</v>
      </c>
      <c r="T3613" s="16">
        <f t="shared" si="227"/>
        <v>42102.370381944449</v>
      </c>
      <c r="U3613">
        <f>YEAR(Campaigns[[#This Row],[Date Created Conversion]])</f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8308</v>
      </c>
      <c r="R3614" t="s">
        <v>8310</v>
      </c>
      <c r="S3614" s="16">
        <f t="shared" si="226"/>
        <v>41789.726979166669</v>
      </c>
      <c r="T3614" s="16">
        <f t="shared" si="227"/>
        <v>41799.726979166669</v>
      </c>
      <c r="U3614">
        <f>YEAR(Campaigns[[#This Row],[Date Created Conversion]])</f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8308</v>
      </c>
      <c r="R3615" t="s">
        <v>8310</v>
      </c>
      <c r="S3615" s="16">
        <f t="shared" si="226"/>
        <v>41788.58997685185</v>
      </c>
      <c r="T3615" s="16">
        <f t="shared" si="227"/>
        <v>41818.58997685185</v>
      </c>
      <c r="U3615">
        <f>YEAR(Campaigns[[#This Row],[Date Created Conversion]])</f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8308</v>
      </c>
      <c r="R3616" t="s">
        <v>8310</v>
      </c>
      <c r="S3616" s="16">
        <f t="shared" si="226"/>
        <v>42144.041851851856</v>
      </c>
      <c r="T3616" s="16">
        <f t="shared" si="227"/>
        <v>42174.041851851856</v>
      </c>
      <c r="U3616">
        <f>YEAR(Campaigns[[#This Row],[Date Created Conversion]])</f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8308</v>
      </c>
      <c r="R3617" t="s">
        <v>8310</v>
      </c>
      <c r="S3617" s="16">
        <f t="shared" si="226"/>
        <v>42318.593703703707</v>
      </c>
      <c r="T3617" s="16">
        <f t="shared" si="227"/>
        <v>42348.593703703707</v>
      </c>
      <c r="U3617">
        <f>YEAR(Campaigns[[#This Row],[Date Created Conversion]])</f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8308</v>
      </c>
      <c r="R3618" t="s">
        <v>8310</v>
      </c>
      <c r="S3618" s="16">
        <f t="shared" si="226"/>
        <v>42052.949814814812</v>
      </c>
      <c r="T3618" s="16">
        <f t="shared" si="227"/>
        <v>42082.908148148148</v>
      </c>
      <c r="U3618">
        <f>YEAR(Campaigns[[#This Row],[Date Created Conversion]])</f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8308</v>
      </c>
      <c r="R3619" t="s">
        <v>8310</v>
      </c>
      <c r="S3619" s="16">
        <f t="shared" si="226"/>
        <v>42779.610289351855</v>
      </c>
      <c r="T3619" s="16">
        <f t="shared" si="227"/>
        <v>42794</v>
      </c>
      <c r="U3619">
        <f>YEAR(Campaigns[[#This Row],[Date Created Conversion]])</f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8308</v>
      </c>
      <c r="R3620" t="s">
        <v>8310</v>
      </c>
      <c r="S3620" s="16">
        <f t="shared" si="226"/>
        <v>42128.627893518518</v>
      </c>
      <c r="T3620" s="16">
        <f t="shared" si="227"/>
        <v>42158.627893518518</v>
      </c>
      <c r="U3620">
        <f>YEAR(Campaigns[[#This Row],[Date Created Conversion]])</f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8308</v>
      </c>
      <c r="R3621" t="s">
        <v>8310</v>
      </c>
      <c r="S3621" s="16">
        <f t="shared" si="226"/>
        <v>42661.132245370376</v>
      </c>
      <c r="T3621" s="16">
        <f t="shared" si="227"/>
        <v>42693.916666666672</v>
      </c>
      <c r="U3621">
        <f>YEAR(Campaigns[[#This Row],[Date Created Conversion]])</f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8308</v>
      </c>
      <c r="R3622" t="s">
        <v>8310</v>
      </c>
      <c r="S3622" s="16">
        <f t="shared" si="226"/>
        <v>42037.938206018516</v>
      </c>
      <c r="T3622" s="16">
        <f t="shared" si="227"/>
        <v>42068.166666666672</v>
      </c>
      <c r="U3622">
        <f>YEAR(Campaigns[[#This Row],[Date Created Conversion]])</f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8308</v>
      </c>
      <c r="R3623" t="s">
        <v>8310</v>
      </c>
      <c r="S3623" s="16">
        <f t="shared" si="226"/>
        <v>42619.935694444444</v>
      </c>
      <c r="T3623" s="16">
        <f t="shared" si="227"/>
        <v>42643.875</v>
      </c>
      <c r="U3623">
        <f>YEAR(Campaigns[[#This Row],[Date Created Conversion]])</f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8308</v>
      </c>
      <c r="R3624" t="s">
        <v>8310</v>
      </c>
      <c r="S3624" s="16">
        <f t="shared" si="226"/>
        <v>41877.221886574072</v>
      </c>
      <c r="T3624" s="16">
        <f t="shared" si="227"/>
        <v>41910.140972222223</v>
      </c>
      <c r="U3624">
        <f>YEAR(Campaigns[[#This Row],[Date Created Conversion]])</f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8308</v>
      </c>
      <c r="R3625" t="s">
        <v>8310</v>
      </c>
      <c r="S3625" s="16">
        <f t="shared" si="226"/>
        <v>41828.736921296295</v>
      </c>
      <c r="T3625" s="16">
        <f t="shared" si="227"/>
        <v>41846.291666666664</v>
      </c>
      <c r="U3625">
        <f>YEAR(Campaigns[[#This Row],[Date Created Conversion]])</f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8308</v>
      </c>
      <c r="R3626" t="s">
        <v>8310</v>
      </c>
      <c r="S3626" s="16">
        <f t="shared" si="226"/>
        <v>42545.774189814809</v>
      </c>
      <c r="T3626" s="16">
        <f t="shared" si="227"/>
        <v>42605.774189814809</v>
      </c>
      <c r="U3626">
        <f>YEAR(Campaigns[[#This Row],[Date Created Conversion]])</f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8308</v>
      </c>
      <c r="R3627" t="s">
        <v>8310</v>
      </c>
      <c r="S3627" s="16">
        <f t="shared" si="226"/>
        <v>42157.652511574073</v>
      </c>
      <c r="T3627" s="16">
        <f t="shared" si="227"/>
        <v>42187.652511574073</v>
      </c>
      <c r="U3627">
        <f>YEAR(Campaigns[[#This Row],[Date Created Conversion]])</f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8308</v>
      </c>
      <c r="R3628" t="s">
        <v>8310</v>
      </c>
      <c r="S3628" s="16">
        <f t="shared" si="226"/>
        <v>41846.667326388888</v>
      </c>
      <c r="T3628" s="16">
        <f t="shared" si="227"/>
        <v>41867.667326388888</v>
      </c>
      <c r="U3628">
        <f>YEAR(Campaigns[[#This Row],[Date Created Conversion]])</f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8308</v>
      </c>
      <c r="R3629" t="s">
        <v>8310</v>
      </c>
      <c r="S3629" s="16">
        <f t="shared" si="226"/>
        <v>42460.741747685184</v>
      </c>
      <c r="T3629" s="16">
        <f t="shared" si="227"/>
        <v>42511.165972222225</v>
      </c>
      <c r="U3629">
        <f>YEAR(Campaigns[[#This Row],[Date Created Conversion]])</f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8308</v>
      </c>
      <c r="R3630" t="s">
        <v>8311</v>
      </c>
      <c r="S3630" s="16">
        <f t="shared" si="226"/>
        <v>42291.833287037036</v>
      </c>
      <c r="T3630" s="16">
        <f t="shared" si="227"/>
        <v>42351.874953703707</v>
      </c>
      <c r="U3630">
        <f>YEAR(Campaigns[[#This Row],[Date Created Conversion]])</f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8308</v>
      </c>
      <c r="R3631" t="s">
        <v>8311</v>
      </c>
      <c r="S3631" s="16">
        <f t="shared" si="226"/>
        <v>42437.094490740739</v>
      </c>
      <c r="T3631" s="16">
        <f t="shared" si="227"/>
        <v>42495.708333333328</v>
      </c>
      <c r="U3631">
        <f>YEAR(Campaigns[[#This Row],[Date Created Conversion]])</f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8308</v>
      </c>
      <c r="R3632" t="s">
        <v>8311</v>
      </c>
      <c r="S3632" s="16">
        <f t="shared" si="226"/>
        <v>41942.84710648148</v>
      </c>
      <c r="T3632" s="16">
        <f t="shared" si="227"/>
        <v>41972.888773148152</v>
      </c>
      <c r="U3632">
        <f>YEAR(Campaigns[[#This Row],[Date Created Conversion]])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8308</v>
      </c>
      <c r="R3633" t="s">
        <v>8311</v>
      </c>
      <c r="S3633" s="16">
        <f t="shared" si="226"/>
        <v>41880.753437499996</v>
      </c>
      <c r="T3633" s="16">
        <f t="shared" si="227"/>
        <v>41905.165972222225</v>
      </c>
      <c r="U3633">
        <f>YEAR(Campaigns[[#This Row],[Date Created Conversion]])</f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8308</v>
      </c>
      <c r="R3634" t="s">
        <v>8311</v>
      </c>
      <c r="S3634" s="16">
        <f t="shared" si="226"/>
        <v>41946.936909722222</v>
      </c>
      <c r="T3634" s="16">
        <f t="shared" si="227"/>
        <v>41966.936909722222</v>
      </c>
      <c r="U3634">
        <f>YEAR(Campaigns[[#This Row],[Date Created Conversion]])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8308</v>
      </c>
      <c r="R3635" t="s">
        <v>8311</v>
      </c>
      <c r="S3635" s="16">
        <f t="shared" si="226"/>
        <v>42649.623460648145</v>
      </c>
      <c r="T3635" s="16">
        <f t="shared" si="227"/>
        <v>42693.041666666672</v>
      </c>
      <c r="U3635">
        <f>YEAR(Campaigns[[#This Row],[Date Created Conversion]])</f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8308</v>
      </c>
      <c r="R3636" t="s">
        <v>8311</v>
      </c>
      <c r="S3636" s="16">
        <f t="shared" si="226"/>
        <v>42701.166365740741</v>
      </c>
      <c r="T3636" s="16">
        <f t="shared" si="227"/>
        <v>42749.165972222225</v>
      </c>
      <c r="U3636">
        <f>YEAR(Campaigns[[#This Row],[Date Created Conversion]])</f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8308</v>
      </c>
      <c r="R3637" t="s">
        <v>8311</v>
      </c>
      <c r="S3637" s="16">
        <f t="shared" si="226"/>
        <v>42450.88282407407</v>
      </c>
      <c r="T3637" s="16">
        <f t="shared" si="227"/>
        <v>42480.88282407407</v>
      </c>
      <c r="U3637">
        <f>YEAR(Campaigns[[#This Row],[Date Created Conversion]])</f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8308</v>
      </c>
      <c r="R3638" t="s">
        <v>8311</v>
      </c>
      <c r="S3638" s="16">
        <f t="shared" si="226"/>
        <v>42226.694780092599</v>
      </c>
      <c r="T3638" s="16">
        <f t="shared" si="227"/>
        <v>42261.694780092599</v>
      </c>
      <c r="U3638">
        <f>YEAR(Campaigns[[#This Row],[Date Created Conversion]])</f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8308</v>
      </c>
      <c r="R3639" t="s">
        <v>8311</v>
      </c>
      <c r="S3639" s="16">
        <f t="shared" si="226"/>
        <v>41975.700636574074</v>
      </c>
      <c r="T3639" s="16">
        <f t="shared" si="227"/>
        <v>42005.700636574074</v>
      </c>
      <c r="U3639">
        <f>YEAR(Campaigns[[#This Row],[Date Created Conversion]])</f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8308</v>
      </c>
      <c r="R3640" t="s">
        <v>8311</v>
      </c>
      <c r="S3640" s="16">
        <f t="shared" si="226"/>
        <v>42053.672824074078</v>
      </c>
      <c r="T3640" s="16">
        <f t="shared" si="227"/>
        <v>42113.631157407406</v>
      </c>
      <c r="U3640">
        <f>YEAR(Campaigns[[#This Row],[Date Created Conversion]])</f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8311</v>
      </c>
      <c r="S3641" s="16">
        <f t="shared" si="226"/>
        <v>42590.677152777775</v>
      </c>
      <c r="T3641" s="16">
        <f t="shared" si="227"/>
        <v>42650.632638888885</v>
      </c>
      <c r="U3641">
        <f>YEAR(Campaigns[[#This Row],[Date Created Conversion]])</f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8308</v>
      </c>
      <c r="R3642" t="s">
        <v>8311</v>
      </c>
      <c r="S3642" s="16">
        <f t="shared" si="226"/>
        <v>42104.781597222223</v>
      </c>
      <c r="T3642" s="16">
        <f t="shared" si="227"/>
        <v>42134.781597222223</v>
      </c>
      <c r="U3642">
        <f>YEAR(Campaigns[[#This Row],[Date Created Conversion]])</f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8308</v>
      </c>
      <c r="R3643" t="s">
        <v>8311</v>
      </c>
      <c r="S3643" s="16">
        <f t="shared" si="226"/>
        <v>41899.627071759263</v>
      </c>
      <c r="T3643" s="16">
        <f t="shared" si="227"/>
        <v>41917.208333333336</v>
      </c>
      <c r="U3643">
        <f>YEAR(Campaigns[[#This Row],[Date Created Conversion]])</f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8308</v>
      </c>
      <c r="R3644" t="s">
        <v>8311</v>
      </c>
      <c r="S3644" s="16">
        <f t="shared" si="226"/>
        <v>42297.816284722227</v>
      </c>
      <c r="T3644" s="16">
        <f t="shared" si="227"/>
        <v>42338.708333333328</v>
      </c>
      <c r="U3644">
        <f>YEAR(Campaigns[[#This Row],[Date Created Conversion]])</f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8308</v>
      </c>
      <c r="R3645" t="s">
        <v>8311</v>
      </c>
      <c r="S3645" s="16">
        <f t="shared" si="226"/>
        <v>42285.143969907411</v>
      </c>
      <c r="T3645" s="16">
        <f t="shared" si="227"/>
        <v>42325.185636574075</v>
      </c>
      <c r="U3645">
        <f>YEAR(Campaigns[[#This Row],[Date Created Conversion]])</f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8308</v>
      </c>
      <c r="R3646" t="s">
        <v>8311</v>
      </c>
      <c r="S3646" s="16">
        <f t="shared" si="226"/>
        <v>42409.241747685184</v>
      </c>
      <c r="T3646" s="16">
        <f t="shared" si="227"/>
        <v>42437.207638888889</v>
      </c>
      <c r="U3646">
        <f>YEAR(Campaigns[[#This Row],[Date Created Conversion]])</f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8311</v>
      </c>
      <c r="S3647" s="16">
        <f t="shared" si="226"/>
        <v>42665.970347222217</v>
      </c>
      <c r="T3647" s="16">
        <f t="shared" si="227"/>
        <v>42696.012013888889</v>
      </c>
      <c r="U3647">
        <f>YEAR(Campaigns[[#This Row],[Date Created Conversion]])</f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8308</v>
      </c>
      <c r="R3648" t="s">
        <v>8311</v>
      </c>
      <c r="S3648" s="16">
        <f t="shared" si="226"/>
        <v>42140.421319444446</v>
      </c>
      <c r="T3648" s="16">
        <f t="shared" si="227"/>
        <v>42171.979166666672</v>
      </c>
      <c r="U3648">
        <f>YEAR(Campaigns[[#This Row],[Date Created Conversion]])</f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8308</v>
      </c>
      <c r="R3649" t="s">
        <v>8311</v>
      </c>
      <c r="S3649" s="16">
        <f t="shared" si="226"/>
        <v>42598.749155092592</v>
      </c>
      <c r="T3649" s="16">
        <f t="shared" si="227"/>
        <v>42643.749155092592</v>
      </c>
      <c r="U3649">
        <f>YEAR(Campaigns[[#This Row],[Date Created Conversion]])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 2),0)</f>
        <v>550.04</v>
      </c>
      <c r="Q3650" s="10" t="s">
        <v>8308</v>
      </c>
      <c r="R3650" t="s">
        <v>8310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  <c r="U3650">
        <f>YEAR(Campaigns[[#This Row],[Date Created Conversion]])</f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8308</v>
      </c>
      <c r="R3651" t="s">
        <v>8310</v>
      </c>
      <c r="S3651" s="16">
        <f t="shared" si="230"/>
        <v>41780.712893518517</v>
      </c>
      <c r="T3651" s="16">
        <f t="shared" si="231"/>
        <v>41806.712893518517</v>
      </c>
      <c r="U3651">
        <f>YEAR(Campaigns[[#This Row],[Date Created Conversion]])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8308</v>
      </c>
      <c r="R3652" t="s">
        <v>8310</v>
      </c>
      <c r="S3652" s="16">
        <f t="shared" si="230"/>
        <v>42381.478981481487</v>
      </c>
      <c r="T3652" s="16">
        <f t="shared" si="231"/>
        <v>42402.478981481487</v>
      </c>
      <c r="U3652">
        <f>YEAR(Campaigns[[#This Row],[Date Created Conversion]])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8308</v>
      </c>
      <c r="R3653" t="s">
        <v>8310</v>
      </c>
      <c r="S3653" s="16">
        <f t="shared" si="230"/>
        <v>41828.646319444444</v>
      </c>
      <c r="T3653" s="16">
        <f t="shared" si="231"/>
        <v>41861.665972222225</v>
      </c>
      <c r="U3653">
        <f>YEAR(Campaigns[[#This Row],[Date Created Conversion]])</f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8308</v>
      </c>
      <c r="R3654" t="s">
        <v>8310</v>
      </c>
      <c r="S3654" s="16">
        <f t="shared" si="230"/>
        <v>42596.644699074073</v>
      </c>
      <c r="T3654" s="16">
        <f t="shared" si="231"/>
        <v>42607.165972222225</v>
      </c>
      <c r="U3654">
        <f>YEAR(Campaigns[[#This Row],[Date Created Conversion]])</f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8308</v>
      </c>
      <c r="R3655" t="s">
        <v>8310</v>
      </c>
      <c r="S3655" s="16">
        <f t="shared" si="230"/>
        <v>42191.363506944443</v>
      </c>
      <c r="T3655" s="16">
        <f t="shared" si="231"/>
        <v>42221.363506944443</v>
      </c>
      <c r="U3655">
        <f>YEAR(Campaigns[[#This Row],[Date Created Conversion]])</f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8308</v>
      </c>
      <c r="R3656" t="s">
        <v>8310</v>
      </c>
      <c r="S3656" s="16">
        <f t="shared" si="230"/>
        <v>42440.416504629626</v>
      </c>
      <c r="T3656" s="16">
        <f t="shared" si="231"/>
        <v>42463.708333333328</v>
      </c>
      <c r="U3656">
        <f>YEAR(Campaigns[[#This Row],[Date Created Conversion]])</f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8308</v>
      </c>
      <c r="R3657" t="s">
        <v>8310</v>
      </c>
      <c r="S3657" s="16">
        <f t="shared" si="230"/>
        <v>42173.803217592591</v>
      </c>
      <c r="T3657" s="16">
        <f t="shared" si="231"/>
        <v>42203.290972222225</v>
      </c>
      <c r="U3657">
        <f>YEAR(Campaigns[[#This Row],[Date Created Conversion]])</f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8308</v>
      </c>
      <c r="R3658" t="s">
        <v>8310</v>
      </c>
      <c r="S3658" s="16">
        <f t="shared" si="230"/>
        <v>42737.910138888896</v>
      </c>
      <c r="T3658" s="16">
        <f t="shared" si="231"/>
        <v>42767.957638888889</v>
      </c>
      <c r="U3658">
        <f>YEAR(Campaigns[[#This Row],[Date Created Conversion]])</f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8308</v>
      </c>
      <c r="R3659" t="s">
        <v>8310</v>
      </c>
      <c r="S3659" s="16">
        <f t="shared" si="230"/>
        <v>42499.629849537043</v>
      </c>
      <c r="T3659" s="16">
        <f t="shared" si="231"/>
        <v>42522.904166666667</v>
      </c>
      <c r="U3659">
        <f>YEAR(Campaigns[[#This Row],[Date Created Conversion]])</f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8308</v>
      </c>
      <c r="R3660" t="s">
        <v>8310</v>
      </c>
      <c r="S3660" s="16">
        <f t="shared" si="230"/>
        <v>41775.858564814815</v>
      </c>
      <c r="T3660" s="16">
        <f t="shared" si="231"/>
        <v>41822.165972222225</v>
      </c>
      <c r="U3660">
        <f>YEAR(Campaigns[[#This Row],[Date Created Conversion]])</f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8308</v>
      </c>
      <c r="R3661" t="s">
        <v>8310</v>
      </c>
      <c r="S3661" s="16">
        <f t="shared" si="230"/>
        <v>42055.277199074073</v>
      </c>
      <c r="T3661" s="16">
        <f t="shared" si="231"/>
        <v>42082.610416666663</v>
      </c>
      <c r="U3661">
        <f>YEAR(Campaigns[[#This Row],[Date Created Conversion]])</f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8308</v>
      </c>
      <c r="R3662" t="s">
        <v>8310</v>
      </c>
      <c r="S3662" s="16">
        <f t="shared" si="230"/>
        <v>41971.881076388891</v>
      </c>
      <c r="T3662" s="16">
        <f t="shared" si="231"/>
        <v>41996.881076388891</v>
      </c>
      <c r="U3662">
        <f>YEAR(Campaigns[[#This Row],[Date Created Conversion]])</f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8308</v>
      </c>
      <c r="R3663" t="s">
        <v>8310</v>
      </c>
      <c r="S3663" s="16">
        <f t="shared" si="230"/>
        <v>42447.896666666667</v>
      </c>
      <c r="T3663" s="16">
        <f t="shared" si="231"/>
        <v>42470.166666666672</v>
      </c>
      <c r="U3663">
        <f>YEAR(Campaigns[[#This Row],[Date Created Conversion]])</f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8308</v>
      </c>
      <c r="R3664" t="s">
        <v>8310</v>
      </c>
      <c r="S3664" s="16">
        <f t="shared" si="230"/>
        <v>42064.220069444447</v>
      </c>
      <c r="T3664" s="16">
        <f t="shared" si="231"/>
        <v>42094.178402777776</v>
      </c>
      <c r="U3664">
        <f>YEAR(Campaigns[[#This Row],[Date Created Conversion]])</f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8308</v>
      </c>
      <c r="R3665" t="s">
        <v>8310</v>
      </c>
      <c r="S3665" s="16">
        <f t="shared" si="230"/>
        <v>42665.451736111107</v>
      </c>
      <c r="T3665" s="16">
        <f t="shared" si="231"/>
        <v>42725.493402777778</v>
      </c>
      <c r="U3665">
        <f>YEAR(Campaigns[[#This Row],[Date Created Conversion]])</f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8308</v>
      </c>
      <c r="R3666" t="s">
        <v>8310</v>
      </c>
      <c r="S3666" s="16">
        <f t="shared" si="230"/>
        <v>42523.248715277776</v>
      </c>
      <c r="T3666" s="16">
        <f t="shared" si="231"/>
        <v>42537.248715277776</v>
      </c>
      <c r="U3666">
        <f>YEAR(Campaigns[[#This Row],[Date Created Conversion]])</f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8308</v>
      </c>
      <c r="R3667" t="s">
        <v>8310</v>
      </c>
      <c r="S3667" s="16">
        <f t="shared" si="230"/>
        <v>42294.808124999996</v>
      </c>
      <c r="T3667" s="16">
        <f t="shared" si="231"/>
        <v>42305.829166666663</v>
      </c>
      <c r="U3667">
        <f>YEAR(Campaigns[[#This Row],[Date Created Conversion]])</f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8308</v>
      </c>
      <c r="R3668" t="s">
        <v>8310</v>
      </c>
      <c r="S3668" s="16">
        <f t="shared" si="230"/>
        <v>41822.90488425926</v>
      </c>
      <c r="T3668" s="16">
        <f t="shared" si="231"/>
        <v>41844.291666666664</v>
      </c>
      <c r="U3668">
        <f>YEAR(Campaigns[[#This Row],[Date Created Conversion]])</f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8308</v>
      </c>
      <c r="R3669" t="s">
        <v>8310</v>
      </c>
      <c r="S3669" s="16">
        <f t="shared" si="230"/>
        <v>42173.970127314817</v>
      </c>
      <c r="T3669" s="16">
        <f t="shared" si="231"/>
        <v>42203.970127314817</v>
      </c>
      <c r="U3669">
        <f>YEAR(Campaigns[[#This Row],[Date Created Conversion]])</f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8308</v>
      </c>
      <c r="R3670" t="s">
        <v>8310</v>
      </c>
      <c r="S3670" s="16">
        <f t="shared" si="230"/>
        <v>42185.556157407409</v>
      </c>
      <c r="T3670" s="16">
        <f t="shared" si="231"/>
        <v>42208.772916666669</v>
      </c>
      <c r="U3670">
        <f>YEAR(Campaigns[[#This Row],[Date Created Conversion]])</f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8308</v>
      </c>
      <c r="R3671" t="s">
        <v>8310</v>
      </c>
      <c r="S3671" s="16">
        <f t="shared" si="230"/>
        <v>42136.675196759257</v>
      </c>
      <c r="T3671" s="16">
        <f t="shared" si="231"/>
        <v>42166.675196759257</v>
      </c>
      <c r="U3671">
        <f>YEAR(Campaigns[[#This Row],[Date Created Conversion]])</f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8308</v>
      </c>
      <c r="R3672" t="s">
        <v>8310</v>
      </c>
      <c r="S3672" s="16">
        <f t="shared" si="230"/>
        <v>42142.514016203699</v>
      </c>
      <c r="T3672" s="16">
        <f t="shared" si="231"/>
        <v>42155.958333333328</v>
      </c>
      <c r="U3672">
        <f>YEAR(Campaigns[[#This Row],[Date Created Conversion]])</f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8308</v>
      </c>
      <c r="R3673" t="s">
        <v>8310</v>
      </c>
      <c r="S3673" s="16">
        <f t="shared" si="230"/>
        <v>41820.62809027778</v>
      </c>
      <c r="T3673" s="16">
        <f t="shared" si="231"/>
        <v>41841.165972222225</v>
      </c>
      <c r="U3673">
        <f>YEAR(Campaigns[[#This Row],[Date Created Conversion]])</f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8308</v>
      </c>
      <c r="R3674" t="s">
        <v>8310</v>
      </c>
      <c r="S3674" s="16">
        <f t="shared" si="230"/>
        <v>41878.946574074071</v>
      </c>
      <c r="T3674" s="16">
        <f t="shared" si="231"/>
        <v>41908.946574074071</v>
      </c>
      <c r="U3674">
        <f>YEAR(Campaigns[[#This Row],[Date Created Conversion]])</f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8308</v>
      </c>
      <c r="R3675" t="s">
        <v>8310</v>
      </c>
      <c r="S3675" s="16">
        <f t="shared" si="230"/>
        <v>41914.295104166667</v>
      </c>
      <c r="T3675" s="16">
        <f t="shared" si="231"/>
        <v>41948.536111111112</v>
      </c>
      <c r="U3675">
        <f>YEAR(Campaigns[[#This Row],[Date Created Conversion]])</f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8308</v>
      </c>
      <c r="R3676" t="s">
        <v>8310</v>
      </c>
      <c r="S3676" s="16">
        <f t="shared" si="230"/>
        <v>42556.873020833329</v>
      </c>
      <c r="T3676" s="16">
        <f t="shared" si="231"/>
        <v>42616.873020833329</v>
      </c>
      <c r="U3676">
        <f>YEAR(Campaigns[[#This Row],[Date Created Conversion]])</f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8308</v>
      </c>
      <c r="R3677" t="s">
        <v>8310</v>
      </c>
      <c r="S3677" s="16">
        <f t="shared" si="230"/>
        <v>42493.597013888888</v>
      </c>
      <c r="T3677" s="16">
        <f t="shared" si="231"/>
        <v>42505.958333333328</v>
      </c>
      <c r="U3677">
        <f>YEAR(Campaigns[[#This Row],[Date Created Conversion]])</f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8308</v>
      </c>
      <c r="R3678" t="s">
        <v>8310</v>
      </c>
      <c r="S3678" s="16">
        <f t="shared" si="230"/>
        <v>41876.815787037034</v>
      </c>
      <c r="T3678" s="16">
        <f t="shared" si="231"/>
        <v>41894.815787037034</v>
      </c>
      <c r="U3678">
        <f>YEAR(Campaigns[[#This Row],[Date Created Conversion]])</f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8308</v>
      </c>
      <c r="R3679" t="s">
        <v>8310</v>
      </c>
      <c r="S3679" s="16">
        <f t="shared" si="230"/>
        <v>41802.574282407404</v>
      </c>
      <c r="T3679" s="16">
        <f t="shared" si="231"/>
        <v>41823.165972222225</v>
      </c>
      <c r="U3679">
        <f>YEAR(Campaigns[[#This Row],[Date Created Conversion]])</f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8308</v>
      </c>
      <c r="R3680" t="s">
        <v>8310</v>
      </c>
      <c r="S3680" s="16">
        <f t="shared" si="230"/>
        <v>42120.531226851846</v>
      </c>
      <c r="T3680" s="16">
        <f t="shared" si="231"/>
        <v>42155.531226851846</v>
      </c>
      <c r="U3680">
        <f>YEAR(Campaigns[[#This Row],[Date Created Conversion]])</f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8308</v>
      </c>
      <c r="R3681" t="s">
        <v>8310</v>
      </c>
      <c r="S3681" s="16">
        <f t="shared" si="230"/>
        <v>41786.761354166665</v>
      </c>
      <c r="T3681" s="16">
        <f t="shared" si="231"/>
        <v>41821.207638888889</v>
      </c>
      <c r="U3681">
        <f>YEAR(Campaigns[[#This Row],[Date Created Conversion]])</f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8308</v>
      </c>
      <c r="R3682" t="s">
        <v>8310</v>
      </c>
      <c r="S3682" s="16">
        <f t="shared" si="230"/>
        <v>42627.454097222217</v>
      </c>
      <c r="T3682" s="16">
        <f t="shared" si="231"/>
        <v>42648.454097222217</v>
      </c>
      <c r="U3682">
        <f>YEAR(Campaigns[[#This Row],[Date Created Conversion]])</f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8308</v>
      </c>
      <c r="R3683" t="s">
        <v>8310</v>
      </c>
      <c r="S3683" s="16">
        <f t="shared" si="230"/>
        <v>42374.651504629626</v>
      </c>
      <c r="T3683" s="16">
        <f t="shared" si="231"/>
        <v>42384.651504629626</v>
      </c>
      <c r="U3683">
        <f>YEAR(Campaigns[[#This Row],[Date Created Conversion]])</f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8308</v>
      </c>
      <c r="R3684" t="s">
        <v>8310</v>
      </c>
      <c r="S3684" s="16">
        <f t="shared" si="230"/>
        <v>41772.685393518521</v>
      </c>
      <c r="T3684" s="16">
        <f t="shared" si="231"/>
        <v>41806.290972222225</v>
      </c>
      <c r="U3684">
        <f>YEAR(Campaigns[[#This Row],[Date Created Conversion]])</f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8308</v>
      </c>
      <c r="R3685" t="s">
        <v>8310</v>
      </c>
      <c r="S3685" s="16">
        <f t="shared" si="230"/>
        <v>42633.116851851853</v>
      </c>
      <c r="T3685" s="16">
        <f t="shared" si="231"/>
        <v>42663.116851851853</v>
      </c>
      <c r="U3685">
        <f>YEAR(Campaigns[[#This Row],[Date Created Conversion]])</f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8308</v>
      </c>
      <c r="R3686" t="s">
        <v>8310</v>
      </c>
      <c r="S3686" s="16">
        <f t="shared" si="230"/>
        <v>42219.180393518516</v>
      </c>
      <c r="T3686" s="16">
        <f t="shared" si="231"/>
        <v>42249.180393518516</v>
      </c>
      <c r="U3686">
        <f>YEAR(Campaigns[[#This Row],[Date Created Conversion]])</f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8308</v>
      </c>
      <c r="R3687" t="s">
        <v>8310</v>
      </c>
      <c r="S3687" s="16">
        <f t="shared" si="230"/>
        <v>41753.593275462961</v>
      </c>
      <c r="T3687" s="16">
        <f t="shared" si="231"/>
        <v>41778.875</v>
      </c>
      <c r="U3687">
        <f>YEAR(Campaigns[[#This Row],[Date Created Conversion]])</f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8308</v>
      </c>
      <c r="R3688" t="s">
        <v>8310</v>
      </c>
      <c r="S3688" s="16">
        <f t="shared" si="230"/>
        <v>42230.662731481483</v>
      </c>
      <c r="T3688" s="16">
        <f t="shared" si="231"/>
        <v>42245.165972222225</v>
      </c>
      <c r="U3688">
        <f>YEAR(Campaigns[[#This Row],[Date Created Conversion]])</f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8308</v>
      </c>
      <c r="R3689" t="s">
        <v>8310</v>
      </c>
      <c r="S3689" s="16">
        <f t="shared" si="230"/>
        <v>41787.218229166669</v>
      </c>
      <c r="T3689" s="16">
        <f t="shared" si="231"/>
        <v>41817.218229166669</v>
      </c>
      <c r="U3689">
        <f>YEAR(Campaigns[[#This Row],[Date Created Conversion]])</f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8308</v>
      </c>
      <c r="R3690" t="s">
        <v>8310</v>
      </c>
      <c r="S3690" s="16">
        <f t="shared" si="230"/>
        <v>41829.787083333329</v>
      </c>
      <c r="T3690" s="16">
        <f t="shared" si="231"/>
        <v>41859.787083333329</v>
      </c>
      <c r="U3690">
        <f>YEAR(Campaigns[[#This Row],[Date Created Conversion]])</f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8308</v>
      </c>
      <c r="R3691" t="s">
        <v>8310</v>
      </c>
      <c r="S3691" s="16">
        <f t="shared" si="230"/>
        <v>42147.826840277776</v>
      </c>
      <c r="T3691" s="16">
        <f t="shared" si="231"/>
        <v>42176.934027777781</v>
      </c>
      <c r="U3691">
        <f>YEAR(Campaigns[[#This Row],[Date Created Conversion]])</f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8308</v>
      </c>
      <c r="R3692" t="s">
        <v>8310</v>
      </c>
      <c r="S3692" s="16">
        <f t="shared" si="230"/>
        <v>41940.598182870373</v>
      </c>
      <c r="T3692" s="16">
        <f t="shared" si="231"/>
        <v>41970.639849537038</v>
      </c>
      <c r="U3692">
        <f>YEAR(Campaigns[[#This Row],[Date Created Conversion]])</f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8308</v>
      </c>
      <c r="R3693" t="s">
        <v>8310</v>
      </c>
      <c r="S3693" s="16">
        <f t="shared" si="230"/>
        <v>42020.700567129628</v>
      </c>
      <c r="T3693" s="16">
        <f t="shared" si="231"/>
        <v>42065.207638888889</v>
      </c>
      <c r="U3693">
        <f>YEAR(Campaigns[[#This Row],[Date Created Conversion]])</f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8308</v>
      </c>
      <c r="R3694" t="s">
        <v>8310</v>
      </c>
      <c r="S3694" s="16">
        <f t="shared" si="230"/>
        <v>41891.96503472222</v>
      </c>
      <c r="T3694" s="16">
        <f t="shared" si="231"/>
        <v>41901</v>
      </c>
      <c r="U3694">
        <f>YEAR(Campaigns[[#This Row],[Date Created Conversion]])</f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8308</v>
      </c>
      <c r="R3695" t="s">
        <v>8310</v>
      </c>
      <c r="S3695" s="16">
        <f t="shared" si="230"/>
        <v>42309.191307870366</v>
      </c>
      <c r="T3695" s="16">
        <f t="shared" si="231"/>
        <v>42338.9375</v>
      </c>
      <c r="U3695">
        <f>YEAR(Campaigns[[#This Row],[Date Created Conversion]])</f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8308</v>
      </c>
      <c r="R3696" t="s">
        <v>8310</v>
      </c>
      <c r="S3696" s="16">
        <f t="shared" si="230"/>
        <v>42490.133877314816</v>
      </c>
      <c r="T3696" s="16">
        <f t="shared" si="231"/>
        <v>42527.083333333328</v>
      </c>
      <c r="U3696">
        <f>YEAR(Campaigns[[#This Row],[Date Created Conversion]])</f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8308</v>
      </c>
      <c r="R3697" t="s">
        <v>8310</v>
      </c>
      <c r="S3697" s="16">
        <f t="shared" si="230"/>
        <v>41995.870486111111</v>
      </c>
      <c r="T3697" s="16">
        <f t="shared" si="231"/>
        <v>42015.870486111111</v>
      </c>
      <c r="U3697">
        <f>YEAR(Campaigns[[#This Row],[Date Created Conversion]])</f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8308</v>
      </c>
      <c r="R3698" t="s">
        <v>8310</v>
      </c>
      <c r="S3698" s="16">
        <f t="shared" si="230"/>
        <v>41988.617083333331</v>
      </c>
      <c r="T3698" s="16">
        <f t="shared" si="231"/>
        <v>42048.617083333331</v>
      </c>
      <c r="U3698">
        <f>YEAR(Campaigns[[#This Row],[Date Created Conversion]])</f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8308</v>
      </c>
      <c r="R3699" t="s">
        <v>8310</v>
      </c>
      <c r="S3699" s="16">
        <f t="shared" si="230"/>
        <v>42479.465833333335</v>
      </c>
      <c r="T3699" s="16">
        <f t="shared" si="231"/>
        <v>42500.465833333335</v>
      </c>
      <c r="U3699">
        <f>YEAR(Campaigns[[#This Row],[Date Created Conversion]])</f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8308</v>
      </c>
      <c r="R3700" t="s">
        <v>8310</v>
      </c>
      <c r="S3700" s="16">
        <f t="shared" si="230"/>
        <v>42401.806562500002</v>
      </c>
      <c r="T3700" s="16">
        <f t="shared" si="231"/>
        <v>42431.806562500002</v>
      </c>
      <c r="U3700">
        <f>YEAR(Campaigns[[#This Row],[Date Created Conversion]])</f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8308</v>
      </c>
      <c r="R3701" t="s">
        <v>8310</v>
      </c>
      <c r="S3701" s="16">
        <f t="shared" si="230"/>
        <v>41897.602037037039</v>
      </c>
      <c r="T3701" s="16">
        <f t="shared" si="231"/>
        <v>41927.602037037039</v>
      </c>
      <c r="U3701">
        <f>YEAR(Campaigns[[#This Row],[Date Created Conversion]])</f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8308</v>
      </c>
      <c r="R3702" t="s">
        <v>8310</v>
      </c>
      <c r="S3702" s="16">
        <f t="shared" si="230"/>
        <v>41882.585648148146</v>
      </c>
      <c r="T3702" s="16">
        <f t="shared" si="231"/>
        <v>41912.666666666664</v>
      </c>
      <c r="U3702">
        <f>YEAR(Campaigns[[#This Row],[Date Created Conversion]])</f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8308</v>
      </c>
      <c r="R3703" t="s">
        <v>8310</v>
      </c>
      <c r="S3703" s="16">
        <f t="shared" si="230"/>
        <v>42129.541585648149</v>
      </c>
      <c r="T3703" s="16">
        <f t="shared" si="231"/>
        <v>42159.541585648149</v>
      </c>
      <c r="U3703">
        <f>YEAR(Campaigns[[#This Row],[Date Created Conversion]])</f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8308</v>
      </c>
      <c r="R3704" t="s">
        <v>8310</v>
      </c>
      <c r="S3704" s="16">
        <f t="shared" si="230"/>
        <v>42524.53800925926</v>
      </c>
      <c r="T3704" s="16">
        <f t="shared" si="231"/>
        <v>42561.957638888889</v>
      </c>
      <c r="U3704">
        <f>YEAR(Campaigns[[#This Row],[Date Created Conversion]])</f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8308</v>
      </c>
      <c r="R3705" t="s">
        <v>8310</v>
      </c>
      <c r="S3705" s="16">
        <f t="shared" si="230"/>
        <v>42556.504490740743</v>
      </c>
      <c r="T3705" s="16">
        <f t="shared" si="231"/>
        <v>42595.290972222225</v>
      </c>
      <c r="U3705">
        <f>YEAR(Campaigns[[#This Row],[Date Created Conversion]])</f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8308</v>
      </c>
      <c r="R3706" t="s">
        <v>8310</v>
      </c>
      <c r="S3706" s="16">
        <f t="shared" si="230"/>
        <v>42461.689745370371</v>
      </c>
      <c r="T3706" s="16">
        <f t="shared" si="231"/>
        <v>42521.689745370371</v>
      </c>
      <c r="U3706">
        <f>YEAR(Campaigns[[#This Row],[Date Created Conversion]])</f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8308</v>
      </c>
      <c r="R3707" t="s">
        <v>8310</v>
      </c>
      <c r="S3707" s="16">
        <f t="shared" si="230"/>
        <v>41792.542986111112</v>
      </c>
      <c r="T3707" s="16">
        <f t="shared" si="231"/>
        <v>41813.75</v>
      </c>
      <c r="U3707">
        <f>YEAR(Campaigns[[#This Row],[Date Created Conversion]])</f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8308</v>
      </c>
      <c r="R3708" t="s">
        <v>8310</v>
      </c>
      <c r="S3708" s="16">
        <f t="shared" si="230"/>
        <v>41879.913761574076</v>
      </c>
      <c r="T3708" s="16">
        <f t="shared" si="231"/>
        <v>41894.913761574076</v>
      </c>
      <c r="U3708">
        <f>YEAR(Campaigns[[#This Row],[Date Created Conversion]])</f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8308</v>
      </c>
      <c r="R3709" t="s">
        <v>8310</v>
      </c>
      <c r="S3709" s="16">
        <f t="shared" si="230"/>
        <v>42552.048356481479</v>
      </c>
      <c r="T3709" s="16">
        <f t="shared" si="231"/>
        <v>42573.226388888885</v>
      </c>
      <c r="U3709">
        <f>YEAR(Campaigns[[#This Row],[Date Created Conversion]])</f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8308</v>
      </c>
      <c r="R3710" t="s">
        <v>8310</v>
      </c>
      <c r="S3710" s="16">
        <f t="shared" si="230"/>
        <v>41810.142199074071</v>
      </c>
      <c r="T3710" s="16">
        <f t="shared" si="231"/>
        <v>41824.142199074071</v>
      </c>
      <c r="U3710">
        <f>YEAR(Campaigns[[#This Row],[Date Created Conversion]])</f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8308</v>
      </c>
      <c r="R3711" t="s">
        <v>8310</v>
      </c>
      <c r="S3711" s="16">
        <f t="shared" si="230"/>
        <v>41785.707708333335</v>
      </c>
      <c r="T3711" s="16">
        <f t="shared" si="231"/>
        <v>41815.707708333335</v>
      </c>
      <c r="U3711">
        <f>YEAR(Campaigns[[#This Row],[Date Created Conversion]])</f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8308</v>
      </c>
      <c r="R3712" t="s">
        <v>8310</v>
      </c>
      <c r="S3712" s="16">
        <f t="shared" si="230"/>
        <v>42072.576249999998</v>
      </c>
      <c r="T3712" s="16">
        <f t="shared" si="231"/>
        <v>42097.576249999998</v>
      </c>
      <c r="U3712">
        <f>YEAR(Campaigns[[#This Row],[Date Created Conversion]])</f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8308</v>
      </c>
      <c r="R3713" t="s">
        <v>8310</v>
      </c>
      <c r="S3713" s="16">
        <f t="shared" si="230"/>
        <v>41779.724224537036</v>
      </c>
      <c r="T3713" s="16">
        <f t="shared" si="231"/>
        <v>41805.666666666664</v>
      </c>
      <c r="U3713">
        <f>YEAR(Campaigns[[#This Row],[Date Created Conversion]])</f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 2),0)</f>
        <v>110.87</v>
      </c>
      <c r="Q3714" s="10" t="s">
        <v>8308</v>
      </c>
      <c r="R3714" t="s">
        <v>8310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  <c r="U3714">
        <f>YEAR(Campaigns[[#This Row],[Date Created Conversion]])</f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8308</v>
      </c>
      <c r="R3715" t="s">
        <v>8310</v>
      </c>
      <c r="S3715" s="16">
        <f t="shared" si="234"/>
        <v>42505.738032407404</v>
      </c>
      <c r="T3715" s="16">
        <f t="shared" si="235"/>
        <v>42525.738032407404</v>
      </c>
      <c r="U3715">
        <f>YEAR(Campaigns[[#This Row],[Date Created Conversion]])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8308</v>
      </c>
      <c r="R3716" t="s">
        <v>8310</v>
      </c>
      <c r="S3716" s="16">
        <f t="shared" si="234"/>
        <v>42118.556331018524</v>
      </c>
      <c r="T3716" s="16">
        <f t="shared" si="235"/>
        <v>42150.165972222225</v>
      </c>
      <c r="U3716">
        <f>YEAR(Campaigns[[#This Row],[Date Created Conversion]])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8308</v>
      </c>
      <c r="R3717" t="s">
        <v>8310</v>
      </c>
      <c r="S3717" s="16">
        <f t="shared" si="234"/>
        <v>42036.995590277773</v>
      </c>
      <c r="T3717" s="16">
        <f t="shared" si="235"/>
        <v>42094.536111111112</v>
      </c>
      <c r="U3717">
        <f>YEAR(Campaigns[[#This Row],[Date Created Conversion]])</f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8308</v>
      </c>
      <c r="R3718" t="s">
        <v>8310</v>
      </c>
      <c r="S3718" s="16">
        <f t="shared" si="234"/>
        <v>42360.887835648144</v>
      </c>
      <c r="T3718" s="16">
        <f t="shared" si="235"/>
        <v>42390.887835648144</v>
      </c>
      <c r="U3718">
        <f>YEAR(Campaigns[[#This Row],[Date Created Conversion]])</f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8308</v>
      </c>
      <c r="R3719" t="s">
        <v>8310</v>
      </c>
      <c r="S3719" s="16">
        <f t="shared" si="234"/>
        <v>42102.866307870368</v>
      </c>
      <c r="T3719" s="16">
        <f t="shared" si="235"/>
        <v>42133.866307870368</v>
      </c>
      <c r="U3719">
        <f>YEAR(Campaigns[[#This Row],[Date Created Conversion]])</f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8308</v>
      </c>
      <c r="R3720" t="s">
        <v>8310</v>
      </c>
      <c r="S3720" s="16">
        <f t="shared" si="234"/>
        <v>42032.716145833328</v>
      </c>
      <c r="T3720" s="16">
        <f t="shared" si="235"/>
        <v>42062.716145833328</v>
      </c>
      <c r="U3720">
        <f>YEAR(Campaigns[[#This Row],[Date Created Conversion]])</f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8308</v>
      </c>
      <c r="R3721" t="s">
        <v>8310</v>
      </c>
      <c r="S3721" s="16">
        <f t="shared" si="234"/>
        <v>42147.729930555557</v>
      </c>
      <c r="T3721" s="16">
        <f t="shared" si="235"/>
        <v>42177.729930555557</v>
      </c>
      <c r="U3721">
        <f>YEAR(Campaigns[[#This Row],[Date Created Conversion]])</f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8308</v>
      </c>
      <c r="R3722" t="s">
        <v>8310</v>
      </c>
      <c r="S3722" s="16">
        <f t="shared" si="234"/>
        <v>42165.993125000001</v>
      </c>
      <c r="T3722" s="16">
        <f t="shared" si="235"/>
        <v>42187.993125000001</v>
      </c>
      <c r="U3722">
        <f>YEAR(Campaigns[[#This Row],[Date Created Conversion]])</f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8308</v>
      </c>
      <c r="R3723" t="s">
        <v>8310</v>
      </c>
      <c r="S3723" s="16">
        <f t="shared" si="234"/>
        <v>41927.936157407406</v>
      </c>
      <c r="T3723" s="16">
        <f t="shared" si="235"/>
        <v>41948.977824074071</v>
      </c>
      <c r="U3723">
        <f>YEAR(Campaigns[[#This Row],[Date Created Conversion]])</f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8308</v>
      </c>
      <c r="R3724" t="s">
        <v>8310</v>
      </c>
      <c r="S3724" s="16">
        <f t="shared" si="234"/>
        <v>42381.671840277777</v>
      </c>
      <c r="T3724" s="16">
        <f t="shared" si="235"/>
        <v>42411.957638888889</v>
      </c>
      <c r="U3724">
        <f>YEAR(Campaigns[[#This Row],[Date Created Conversion]])</f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8308</v>
      </c>
      <c r="R3725" t="s">
        <v>8310</v>
      </c>
      <c r="S3725" s="16">
        <f t="shared" si="234"/>
        <v>41943.753032407411</v>
      </c>
      <c r="T3725" s="16">
        <f t="shared" si="235"/>
        <v>41973.794699074075</v>
      </c>
      <c r="U3725">
        <f>YEAR(Campaigns[[#This Row],[Date Created Conversion]])</f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8308</v>
      </c>
      <c r="R3726" t="s">
        <v>8310</v>
      </c>
      <c r="S3726" s="16">
        <f t="shared" si="234"/>
        <v>42465.491435185191</v>
      </c>
      <c r="T3726" s="16">
        <f t="shared" si="235"/>
        <v>42494.958333333328</v>
      </c>
      <c r="U3726">
        <f>YEAR(Campaigns[[#This Row],[Date Created Conversion]])</f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8308</v>
      </c>
      <c r="R3727" t="s">
        <v>8310</v>
      </c>
      <c r="S3727" s="16">
        <f t="shared" si="234"/>
        <v>42401.945219907408</v>
      </c>
      <c r="T3727" s="16">
        <f t="shared" si="235"/>
        <v>42418.895833333328</v>
      </c>
      <c r="U3727">
        <f>YEAR(Campaigns[[#This Row],[Date Created Conversion]])</f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8308</v>
      </c>
      <c r="R3728" t="s">
        <v>8310</v>
      </c>
      <c r="S3728" s="16">
        <f t="shared" si="234"/>
        <v>42462.140868055561</v>
      </c>
      <c r="T3728" s="16">
        <f t="shared" si="235"/>
        <v>42489.875</v>
      </c>
      <c r="U3728">
        <f>YEAR(Campaigns[[#This Row],[Date Created Conversion]])</f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8308</v>
      </c>
      <c r="R3729" t="s">
        <v>8310</v>
      </c>
      <c r="S3729" s="16">
        <f t="shared" si="234"/>
        <v>42632.348310185189</v>
      </c>
      <c r="T3729" s="16">
        <f t="shared" si="235"/>
        <v>42663.204861111109</v>
      </c>
      <c r="U3729">
        <f>YEAR(Campaigns[[#This Row],[Date Created Conversion]])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8308</v>
      </c>
      <c r="R3730" t="s">
        <v>8310</v>
      </c>
      <c r="S3730" s="16">
        <f t="shared" si="234"/>
        <v>42205.171018518522</v>
      </c>
      <c r="T3730" s="16">
        <f t="shared" si="235"/>
        <v>42235.171018518522</v>
      </c>
      <c r="U3730">
        <f>YEAR(Campaigns[[#This Row],[Date Created Conversion]])</f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8308</v>
      </c>
      <c r="R3731" t="s">
        <v>8310</v>
      </c>
      <c r="S3731" s="16">
        <f t="shared" si="234"/>
        <v>42041.205000000002</v>
      </c>
      <c r="T3731" s="16">
        <f t="shared" si="235"/>
        <v>42086.16333333333</v>
      </c>
      <c r="U3731">
        <f>YEAR(Campaigns[[#This Row],[Date Created Conversion]])</f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8308</v>
      </c>
      <c r="R3732" t="s">
        <v>8310</v>
      </c>
      <c r="S3732" s="16">
        <f t="shared" si="234"/>
        <v>42203.677766203706</v>
      </c>
      <c r="T3732" s="16">
        <f t="shared" si="235"/>
        <v>42233.677766203706</v>
      </c>
      <c r="U3732">
        <f>YEAR(Campaigns[[#This Row],[Date Created Conversion]])</f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8308</v>
      </c>
      <c r="R3733" t="s">
        <v>8310</v>
      </c>
      <c r="S3733" s="16">
        <f t="shared" si="234"/>
        <v>41983.752847222218</v>
      </c>
      <c r="T3733" s="16">
        <f t="shared" si="235"/>
        <v>42014.140972222223</v>
      </c>
      <c r="U3733">
        <f>YEAR(Campaigns[[#This Row],[Date Created Conversion]])</f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8308</v>
      </c>
      <c r="R3734" t="s">
        <v>8310</v>
      </c>
      <c r="S3734" s="16">
        <f t="shared" si="234"/>
        <v>41968.677465277782</v>
      </c>
      <c r="T3734" s="16">
        <f t="shared" si="235"/>
        <v>42028.5</v>
      </c>
      <c r="U3734">
        <f>YEAR(Campaigns[[#This Row],[Date Created Conversion]])</f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8308</v>
      </c>
      <c r="R3735" t="s">
        <v>8310</v>
      </c>
      <c r="S3735" s="16">
        <f t="shared" si="234"/>
        <v>42103.024398148147</v>
      </c>
      <c r="T3735" s="16">
        <f t="shared" si="235"/>
        <v>42112.9375</v>
      </c>
      <c r="U3735">
        <f>YEAR(Campaigns[[#This Row],[Date Created Conversion]])</f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8308</v>
      </c>
      <c r="R3736" t="s">
        <v>8310</v>
      </c>
      <c r="S3736" s="16">
        <f t="shared" si="234"/>
        <v>42089.901574074072</v>
      </c>
      <c r="T3736" s="16">
        <f t="shared" si="235"/>
        <v>42149.901574074072</v>
      </c>
      <c r="U3736">
        <f>YEAR(Campaigns[[#This Row],[Date Created Conversion]])</f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8308</v>
      </c>
      <c r="R3737" t="s">
        <v>8310</v>
      </c>
      <c r="S3737" s="16">
        <f t="shared" si="234"/>
        <v>42122.693159722221</v>
      </c>
      <c r="T3737" s="16">
        <f t="shared" si="235"/>
        <v>42152.693159722221</v>
      </c>
      <c r="U3737">
        <f>YEAR(Campaigns[[#This Row],[Date Created Conversion]])</f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8308</v>
      </c>
      <c r="R3738" t="s">
        <v>8310</v>
      </c>
      <c r="S3738" s="16">
        <f t="shared" si="234"/>
        <v>42048.711724537032</v>
      </c>
      <c r="T3738" s="16">
        <f t="shared" si="235"/>
        <v>42086.75</v>
      </c>
      <c r="U3738">
        <f>YEAR(Campaigns[[#This Row],[Date Created Conversion]])</f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8308</v>
      </c>
      <c r="R3739" t="s">
        <v>8310</v>
      </c>
      <c r="S3739" s="16">
        <f t="shared" si="234"/>
        <v>42297.691006944442</v>
      </c>
      <c r="T3739" s="16">
        <f t="shared" si="235"/>
        <v>42320.290972222225</v>
      </c>
      <c r="U3739">
        <f>YEAR(Campaigns[[#This Row],[Date Created Conversion]])</f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8308</v>
      </c>
      <c r="R3740" t="s">
        <v>8310</v>
      </c>
      <c r="S3740" s="16">
        <f t="shared" si="234"/>
        <v>41813.938715277778</v>
      </c>
      <c r="T3740" s="16">
        <f t="shared" si="235"/>
        <v>41835.916666666664</v>
      </c>
      <c r="U3740">
        <f>YEAR(Campaigns[[#This Row],[Date Created Conversion]])</f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8308</v>
      </c>
      <c r="R3741" t="s">
        <v>8310</v>
      </c>
      <c r="S3741" s="16">
        <f t="shared" si="234"/>
        <v>42548.449861111112</v>
      </c>
      <c r="T3741" s="16">
        <f t="shared" si="235"/>
        <v>42568.449861111112</v>
      </c>
      <c r="U3741">
        <f>YEAR(Campaigns[[#This Row],[Date Created Conversion]])</f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8308</v>
      </c>
      <c r="R3742" t="s">
        <v>8310</v>
      </c>
      <c r="S3742" s="16">
        <f t="shared" si="234"/>
        <v>41833.089756944442</v>
      </c>
      <c r="T3742" s="16">
        <f t="shared" si="235"/>
        <v>41863.079143518517</v>
      </c>
      <c r="U3742">
        <f>YEAR(Campaigns[[#This Row],[Date Created Conversion]])</f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8310</v>
      </c>
      <c r="S3743" s="16">
        <f t="shared" si="234"/>
        <v>42325.920717592591</v>
      </c>
      <c r="T3743" s="16">
        <f t="shared" si="235"/>
        <v>42355.920717592591</v>
      </c>
      <c r="U3743">
        <f>YEAR(Campaigns[[#This Row],[Date Created Conversion]])</f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8308</v>
      </c>
      <c r="R3744" t="s">
        <v>8310</v>
      </c>
      <c r="S3744" s="16">
        <f t="shared" si="234"/>
        <v>41858.214629629627</v>
      </c>
      <c r="T3744" s="16">
        <f t="shared" si="235"/>
        <v>41888.214629629627</v>
      </c>
      <c r="U3744">
        <f>YEAR(Campaigns[[#This Row],[Date Created Conversion]])</f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8308</v>
      </c>
      <c r="R3745" t="s">
        <v>8310</v>
      </c>
      <c r="S3745" s="16">
        <f t="shared" si="234"/>
        <v>41793.710231481484</v>
      </c>
      <c r="T3745" s="16">
        <f t="shared" si="235"/>
        <v>41823.710231481484</v>
      </c>
      <c r="U3745">
        <f>YEAR(Campaigns[[#This Row],[Date Created Conversion]])</f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8308</v>
      </c>
      <c r="R3746" t="s">
        <v>8310</v>
      </c>
      <c r="S3746" s="16">
        <f t="shared" si="234"/>
        <v>41793.814259259263</v>
      </c>
      <c r="T3746" s="16">
        <f t="shared" si="235"/>
        <v>41825.165972222225</v>
      </c>
      <c r="U3746">
        <f>YEAR(Campaigns[[#This Row],[Date Created Conversion]])</f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8308</v>
      </c>
      <c r="R3747" t="s">
        <v>8310</v>
      </c>
      <c r="S3747" s="16">
        <f t="shared" si="234"/>
        <v>41831.697939814818</v>
      </c>
      <c r="T3747" s="16">
        <f t="shared" si="235"/>
        <v>41861.697939814818</v>
      </c>
      <c r="U3747">
        <f>YEAR(Campaigns[[#This Row],[Date Created Conversion]])</f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8308</v>
      </c>
      <c r="R3748" t="s">
        <v>8310</v>
      </c>
      <c r="S3748" s="16">
        <f t="shared" si="234"/>
        <v>42621.389340277776</v>
      </c>
      <c r="T3748" s="16">
        <f t="shared" si="235"/>
        <v>42651.389340277776</v>
      </c>
      <c r="U3748">
        <f>YEAR(Campaigns[[#This Row],[Date Created Conversion]])</f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8308</v>
      </c>
      <c r="R3749" t="s">
        <v>8310</v>
      </c>
      <c r="S3749" s="16">
        <f t="shared" si="234"/>
        <v>42164.299722222218</v>
      </c>
      <c r="T3749" s="16">
        <f t="shared" si="235"/>
        <v>42190.957638888889</v>
      </c>
      <c r="U3749">
        <f>YEAR(Campaigns[[#This Row],[Date Created Conversion]])</f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8308</v>
      </c>
      <c r="R3750" t="s">
        <v>8311</v>
      </c>
      <c r="S3750" s="16">
        <f t="shared" si="234"/>
        <v>42395.706435185188</v>
      </c>
      <c r="T3750" s="16">
        <f t="shared" si="235"/>
        <v>42416.249305555553</v>
      </c>
      <c r="U3750">
        <f>YEAR(Campaigns[[#This Row],[Date Created Conversion]])</f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8308</v>
      </c>
      <c r="R3751" t="s">
        <v>8311</v>
      </c>
      <c r="S3751" s="16">
        <f t="shared" si="234"/>
        <v>42458.127175925925</v>
      </c>
      <c r="T3751" s="16">
        <f t="shared" si="235"/>
        <v>42489.165972222225</v>
      </c>
      <c r="U3751">
        <f>YEAR(Campaigns[[#This Row],[Date Created Conversion]])</f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8308</v>
      </c>
      <c r="R3752" t="s">
        <v>8311</v>
      </c>
      <c r="S3752" s="16">
        <f t="shared" si="234"/>
        <v>42016.981574074074</v>
      </c>
      <c r="T3752" s="16">
        <f t="shared" si="235"/>
        <v>42045.332638888889</v>
      </c>
      <c r="U3752">
        <f>YEAR(Campaigns[[#This Row],[Date Created Conversion]])</f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8308</v>
      </c>
      <c r="R3753" t="s">
        <v>8311</v>
      </c>
      <c r="S3753" s="16">
        <f t="shared" si="234"/>
        <v>42403.035567129627</v>
      </c>
      <c r="T3753" s="16">
        <f t="shared" si="235"/>
        <v>42462.993900462956</v>
      </c>
      <c r="U3753">
        <f>YEAR(Campaigns[[#This Row],[Date Created Conversion]])</f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8308</v>
      </c>
      <c r="R3754" t="s">
        <v>8311</v>
      </c>
      <c r="S3754" s="16">
        <f t="shared" si="234"/>
        <v>42619.802488425921</v>
      </c>
      <c r="T3754" s="16">
        <f t="shared" si="235"/>
        <v>42659.875</v>
      </c>
      <c r="U3754">
        <f>YEAR(Campaigns[[#This Row],[Date Created Conversion]])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8308</v>
      </c>
      <c r="R3755" t="s">
        <v>8311</v>
      </c>
      <c r="S3755" s="16">
        <f t="shared" si="234"/>
        <v>42128.824074074073</v>
      </c>
      <c r="T3755" s="16">
        <f t="shared" si="235"/>
        <v>42158</v>
      </c>
      <c r="U3755">
        <f>YEAR(Campaigns[[#This Row],[Date Created Conversion]])</f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8308</v>
      </c>
      <c r="R3756" t="s">
        <v>8311</v>
      </c>
      <c r="S3756" s="16">
        <f t="shared" si="234"/>
        <v>41808.881215277775</v>
      </c>
      <c r="T3756" s="16">
        <f t="shared" si="235"/>
        <v>41846.207638888889</v>
      </c>
      <c r="U3756">
        <f>YEAR(Campaigns[[#This Row],[Date Created Conversion]])</f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8308</v>
      </c>
      <c r="R3757" t="s">
        <v>8311</v>
      </c>
      <c r="S3757" s="16">
        <f t="shared" si="234"/>
        <v>42445.866979166662</v>
      </c>
      <c r="T3757" s="16">
        <f t="shared" si="235"/>
        <v>42475.866979166662</v>
      </c>
      <c r="U3757">
        <f>YEAR(Campaigns[[#This Row],[Date Created Conversion]])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8308</v>
      </c>
      <c r="R3758" t="s">
        <v>8311</v>
      </c>
      <c r="S3758" s="16">
        <f t="shared" si="234"/>
        <v>41771.814791666664</v>
      </c>
      <c r="T3758" s="16">
        <f t="shared" si="235"/>
        <v>41801.814791666664</v>
      </c>
      <c r="U3758">
        <f>YEAR(Campaigns[[#This Row],[Date Created Conversion]])</f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8308</v>
      </c>
      <c r="R3759" t="s">
        <v>8311</v>
      </c>
      <c r="S3759" s="16">
        <f t="shared" si="234"/>
        <v>41954.850868055553</v>
      </c>
      <c r="T3759" s="16">
        <f t="shared" si="235"/>
        <v>41974.850868055553</v>
      </c>
      <c r="U3759">
        <f>YEAR(Campaigns[[#This Row],[Date Created Conversion]])</f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8308</v>
      </c>
      <c r="R3760" t="s">
        <v>8311</v>
      </c>
      <c r="S3760" s="16">
        <f t="shared" si="234"/>
        <v>41747.471504629626</v>
      </c>
      <c r="T3760" s="16">
        <f t="shared" si="235"/>
        <v>41778.208333333336</v>
      </c>
      <c r="U3760">
        <f>YEAR(Campaigns[[#This Row],[Date Created Conversion]])</f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8308</v>
      </c>
      <c r="R3761" t="s">
        <v>8311</v>
      </c>
      <c r="S3761" s="16">
        <f t="shared" si="234"/>
        <v>42182.108252314814</v>
      </c>
      <c r="T3761" s="16">
        <f t="shared" si="235"/>
        <v>42242.108252314814</v>
      </c>
      <c r="U3761">
        <f>YEAR(Campaigns[[#This Row],[Date Created Conversion]])</f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8308</v>
      </c>
      <c r="R3762" t="s">
        <v>8311</v>
      </c>
      <c r="S3762" s="16">
        <f t="shared" si="234"/>
        <v>41739.525300925925</v>
      </c>
      <c r="T3762" s="16">
        <f t="shared" si="235"/>
        <v>41764.525300925925</v>
      </c>
      <c r="U3762">
        <f>YEAR(Campaigns[[#This Row],[Date Created Conversion]])</f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8308</v>
      </c>
      <c r="R3763" t="s">
        <v>8311</v>
      </c>
      <c r="S3763" s="16">
        <f t="shared" si="234"/>
        <v>42173.466863425929</v>
      </c>
      <c r="T3763" s="16">
        <f t="shared" si="235"/>
        <v>42226.958333333328</v>
      </c>
      <c r="U3763">
        <f>YEAR(Campaigns[[#This Row],[Date Created Conversion]])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8308</v>
      </c>
      <c r="R3764" t="s">
        <v>8311</v>
      </c>
      <c r="S3764" s="16">
        <f t="shared" si="234"/>
        <v>42193.813530092593</v>
      </c>
      <c r="T3764" s="16">
        <f t="shared" si="235"/>
        <v>42218.813530092593</v>
      </c>
      <c r="U3764">
        <f>YEAR(Campaigns[[#This Row],[Date Created Conversion]])</f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8308</v>
      </c>
      <c r="R3765" t="s">
        <v>8311</v>
      </c>
      <c r="S3765" s="16">
        <f t="shared" si="234"/>
        <v>42065.750300925924</v>
      </c>
      <c r="T3765" s="16">
        <f t="shared" si="235"/>
        <v>42095.708634259259</v>
      </c>
      <c r="U3765">
        <f>YEAR(Campaigns[[#This Row],[Date Created Conversion]])</f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8308</v>
      </c>
      <c r="R3766" t="s">
        <v>8311</v>
      </c>
      <c r="S3766" s="16">
        <f t="shared" si="234"/>
        <v>42499.842962962968</v>
      </c>
      <c r="T3766" s="16">
        <f t="shared" si="235"/>
        <v>42519.024999999994</v>
      </c>
      <c r="U3766">
        <f>YEAR(Campaigns[[#This Row],[Date Created Conversion]])</f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8308</v>
      </c>
      <c r="R3767" t="s">
        <v>8311</v>
      </c>
      <c r="S3767" s="16">
        <f t="shared" si="234"/>
        <v>41820.776412037041</v>
      </c>
      <c r="T3767" s="16">
        <f t="shared" si="235"/>
        <v>41850.776412037041</v>
      </c>
      <c r="U3767">
        <f>YEAR(Campaigns[[#This Row],[Date Created Conversion]])</f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8308</v>
      </c>
      <c r="R3768" t="s">
        <v>8311</v>
      </c>
      <c r="S3768" s="16">
        <f t="shared" si="234"/>
        <v>41788.167187500003</v>
      </c>
      <c r="T3768" s="16">
        <f t="shared" si="235"/>
        <v>41823.167187500003</v>
      </c>
      <c r="U3768">
        <f>YEAR(Campaigns[[#This Row],[Date Created Conversion]])</f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8308</v>
      </c>
      <c r="R3769" t="s">
        <v>8311</v>
      </c>
      <c r="S3769" s="16">
        <f t="shared" si="234"/>
        <v>42050.019641203704</v>
      </c>
      <c r="T3769" s="16">
        <f t="shared" si="235"/>
        <v>42064.207638888889</v>
      </c>
      <c r="U3769">
        <f>YEAR(Campaigns[[#This Row],[Date Created Conversion]])</f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8308</v>
      </c>
      <c r="R3770" t="s">
        <v>8311</v>
      </c>
      <c r="S3770" s="16">
        <f t="shared" si="234"/>
        <v>41772.727893518517</v>
      </c>
      <c r="T3770" s="16">
        <f t="shared" si="235"/>
        <v>41802.727893518517</v>
      </c>
      <c r="U3770">
        <f>YEAR(Campaigns[[#This Row],[Date Created Conversion]])</f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8308</v>
      </c>
      <c r="R3771" t="s">
        <v>8311</v>
      </c>
      <c r="S3771" s="16">
        <f t="shared" si="234"/>
        <v>42445.598136574074</v>
      </c>
      <c r="T3771" s="16">
        <f t="shared" si="235"/>
        <v>42475.598136574074</v>
      </c>
      <c r="U3771">
        <f>YEAR(Campaigns[[#This Row],[Date Created Conversion]])</f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8308</v>
      </c>
      <c r="R3772" t="s">
        <v>8311</v>
      </c>
      <c r="S3772" s="16">
        <f t="shared" si="234"/>
        <v>42138.930671296301</v>
      </c>
      <c r="T3772" s="16">
        <f t="shared" si="235"/>
        <v>42168.930671296301</v>
      </c>
      <c r="U3772">
        <f>YEAR(Campaigns[[#This Row],[Date Created Conversion]])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8308</v>
      </c>
      <c r="R3773" t="s">
        <v>8311</v>
      </c>
      <c r="S3773" s="16">
        <f t="shared" si="234"/>
        <v>42493.857083333336</v>
      </c>
      <c r="T3773" s="16">
        <f t="shared" si="235"/>
        <v>42508</v>
      </c>
      <c r="U3773">
        <f>YEAR(Campaigns[[#This Row],[Date Created Conversion]])</f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8308</v>
      </c>
      <c r="R3774" t="s">
        <v>8311</v>
      </c>
      <c r="S3774" s="16">
        <f t="shared" si="234"/>
        <v>42682.616967592592</v>
      </c>
      <c r="T3774" s="16">
        <f t="shared" si="235"/>
        <v>42703.25</v>
      </c>
      <c r="U3774">
        <f>YEAR(Campaigns[[#This Row],[Date Created Conversion]])</f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8308</v>
      </c>
      <c r="R3775" t="s">
        <v>8311</v>
      </c>
      <c r="S3775" s="16">
        <f t="shared" si="234"/>
        <v>42656.005173611105</v>
      </c>
      <c r="T3775" s="16">
        <f t="shared" si="235"/>
        <v>42689.088888888888</v>
      </c>
      <c r="U3775">
        <f>YEAR(Campaigns[[#This Row],[Date Created Conversion]])</f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8308</v>
      </c>
      <c r="R3776" t="s">
        <v>8311</v>
      </c>
      <c r="S3776" s="16">
        <f t="shared" si="234"/>
        <v>42087.792303240742</v>
      </c>
      <c r="T3776" s="16">
        <f t="shared" si="235"/>
        <v>42103.792303240742</v>
      </c>
      <c r="U3776">
        <f>YEAR(Campaigns[[#This Row],[Date Created Conversion]])</f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8308</v>
      </c>
      <c r="R3777" t="s">
        <v>8311</v>
      </c>
      <c r="S3777" s="16">
        <f t="shared" si="234"/>
        <v>42075.942627314813</v>
      </c>
      <c r="T3777" s="16">
        <f t="shared" si="235"/>
        <v>42103.166666666672</v>
      </c>
      <c r="U3777">
        <f>YEAR(Campaigns[[#This Row],[Date Created Conversion]])</f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 2),0)</f>
        <v>90.82</v>
      </c>
      <c r="Q3778" s="10" t="s">
        <v>8308</v>
      </c>
      <c r="R3778" t="s">
        <v>8311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  <c r="U3778">
        <f>YEAR(Campaigns[[#This Row],[Date Created Conversion]])</f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8308</v>
      </c>
      <c r="R3779" t="s">
        <v>8311</v>
      </c>
      <c r="S3779" s="16">
        <f t="shared" si="238"/>
        <v>41887.111354166671</v>
      </c>
      <c r="T3779" s="16">
        <f t="shared" si="239"/>
        <v>41909.166666666664</v>
      </c>
      <c r="U3779">
        <f>YEAR(Campaigns[[#This Row],[Date Created Conversion]])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8308</v>
      </c>
      <c r="R3780" t="s">
        <v>8311</v>
      </c>
      <c r="S3780" s="16">
        <f t="shared" si="238"/>
        <v>41989.819212962961</v>
      </c>
      <c r="T3780" s="16">
        <f t="shared" si="239"/>
        <v>42049.819212962961</v>
      </c>
      <c r="U3780">
        <f>YEAR(Campaigns[[#This Row],[Date Created Conversion]])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8308</v>
      </c>
      <c r="R3781" t="s">
        <v>8311</v>
      </c>
      <c r="S3781" s="16">
        <f t="shared" si="238"/>
        <v>42425.735416666663</v>
      </c>
      <c r="T3781" s="16">
        <f t="shared" si="239"/>
        <v>42455.693750000006</v>
      </c>
      <c r="U3781">
        <f>YEAR(Campaigns[[#This Row],[Date Created Conversion]])</f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8308</v>
      </c>
      <c r="R3782" t="s">
        <v>8311</v>
      </c>
      <c r="S3782" s="16">
        <f t="shared" si="238"/>
        <v>42166.219733796301</v>
      </c>
      <c r="T3782" s="16">
        <f t="shared" si="239"/>
        <v>42198.837499999994</v>
      </c>
      <c r="U3782">
        <f>YEAR(Campaigns[[#This Row],[Date Created Conversion]])</f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8308</v>
      </c>
      <c r="R3783" t="s">
        <v>8311</v>
      </c>
      <c r="S3783" s="16">
        <f t="shared" si="238"/>
        <v>41865.882928240739</v>
      </c>
      <c r="T3783" s="16">
        <f t="shared" si="239"/>
        <v>41890.882928240739</v>
      </c>
      <c r="U3783">
        <f>YEAR(Campaigns[[#This Row],[Date Created Conversion]])</f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8308</v>
      </c>
      <c r="R3784" t="s">
        <v>8311</v>
      </c>
      <c r="S3784" s="16">
        <f t="shared" si="238"/>
        <v>42546.862233796302</v>
      </c>
      <c r="T3784" s="16">
        <f t="shared" si="239"/>
        <v>42575.958333333328</v>
      </c>
      <c r="U3784">
        <f>YEAR(Campaigns[[#This Row],[Date Created Conversion]])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8308</v>
      </c>
      <c r="R3785" t="s">
        <v>8311</v>
      </c>
      <c r="S3785" s="16">
        <f t="shared" si="238"/>
        <v>42420.140277777777</v>
      </c>
      <c r="T3785" s="16">
        <f t="shared" si="239"/>
        <v>42444.666666666672</v>
      </c>
      <c r="U3785">
        <f>YEAR(Campaigns[[#This Row],[Date Created Conversion]])</f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8308</v>
      </c>
      <c r="R3786" t="s">
        <v>8311</v>
      </c>
      <c r="S3786" s="16">
        <f t="shared" si="238"/>
        <v>42531.980694444443</v>
      </c>
      <c r="T3786" s="16">
        <f t="shared" si="239"/>
        <v>42561.980694444443</v>
      </c>
      <c r="U3786">
        <f>YEAR(Campaigns[[#This Row],[Date Created Conversion]])</f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8308</v>
      </c>
      <c r="R3787" t="s">
        <v>8311</v>
      </c>
      <c r="S3787" s="16">
        <f t="shared" si="238"/>
        <v>42548.63853009259</v>
      </c>
      <c r="T3787" s="16">
        <f t="shared" si="239"/>
        <v>42584.418749999997</v>
      </c>
      <c r="U3787">
        <f>YEAR(Campaigns[[#This Row],[Date Created Conversion]])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8308</v>
      </c>
      <c r="R3788" t="s">
        <v>8311</v>
      </c>
      <c r="S3788" s="16">
        <f t="shared" si="238"/>
        <v>42487.037905092591</v>
      </c>
      <c r="T3788" s="16">
        <f t="shared" si="239"/>
        <v>42517.037905092591</v>
      </c>
      <c r="U3788">
        <f>YEAR(Campaigns[[#This Row],[Date Created Conversion]])</f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8308</v>
      </c>
      <c r="R3789" t="s">
        <v>8311</v>
      </c>
      <c r="S3789" s="16">
        <f t="shared" si="238"/>
        <v>42167.534791666665</v>
      </c>
      <c r="T3789" s="16">
        <f t="shared" si="239"/>
        <v>42196.165972222225</v>
      </c>
      <c r="U3789">
        <f>YEAR(Campaigns[[#This Row],[Date Created Conversion]])</f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8308</v>
      </c>
      <c r="R3790" t="s">
        <v>8311</v>
      </c>
      <c r="S3790" s="16">
        <f t="shared" si="238"/>
        <v>42333.695821759262</v>
      </c>
      <c r="T3790" s="16">
        <f t="shared" si="239"/>
        <v>42361.679166666669</v>
      </c>
      <c r="U3790">
        <f>YEAR(Campaigns[[#This Row],[Date Created Conversion]])</f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8308</v>
      </c>
      <c r="R3791" t="s">
        <v>8311</v>
      </c>
      <c r="S3791" s="16">
        <f t="shared" si="238"/>
        <v>42138.798819444448</v>
      </c>
      <c r="T3791" s="16">
        <f t="shared" si="239"/>
        <v>42170.798819444448</v>
      </c>
      <c r="U3791">
        <f>YEAR(Campaigns[[#This Row],[Date Created Conversion]])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8311</v>
      </c>
      <c r="S3792" s="16">
        <f t="shared" si="238"/>
        <v>42666.666932870372</v>
      </c>
      <c r="T3792" s="16">
        <f t="shared" si="239"/>
        <v>42696.708599537036</v>
      </c>
      <c r="U3792">
        <f>YEAR(Campaigns[[#This Row],[Date Created Conversion]])</f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8311</v>
      </c>
      <c r="S3793" s="16">
        <f t="shared" si="238"/>
        <v>41766.692037037035</v>
      </c>
      <c r="T3793" s="16">
        <f t="shared" si="239"/>
        <v>41826.692037037035</v>
      </c>
      <c r="U3793">
        <f>YEAR(Campaigns[[#This Row],[Date Created Conversion]])</f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8308</v>
      </c>
      <c r="R3794" t="s">
        <v>8311</v>
      </c>
      <c r="S3794" s="16">
        <f t="shared" si="238"/>
        <v>42170.447013888886</v>
      </c>
      <c r="T3794" s="16">
        <f t="shared" si="239"/>
        <v>42200.447013888886</v>
      </c>
      <c r="U3794">
        <f>YEAR(Campaigns[[#This Row],[Date Created Conversion]])</f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8308</v>
      </c>
      <c r="R3795" t="s">
        <v>8311</v>
      </c>
      <c r="S3795" s="16">
        <f t="shared" si="238"/>
        <v>41968.938993055555</v>
      </c>
      <c r="T3795" s="16">
        <f t="shared" si="239"/>
        <v>41989.938993055555</v>
      </c>
      <c r="U3795">
        <f>YEAR(Campaigns[[#This Row],[Date Created Conversion]])</f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8308</v>
      </c>
      <c r="R3796" t="s">
        <v>8311</v>
      </c>
      <c r="S3796" s="16">
        <f t="shared" si="238"/>
        <v>42132.58048611111</v>
      </c>
      <c r="T3796" s="16">
        <f t="shared" si="239"/>
        <v>42162.58048611111</v>
      </c>
      <c r="U3796">
        <f>YEAR(Campaigns[[#This Row],[Date Created Conversion]])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8308</v>
      </c>
      <c r="R3797" t="s">
        <v>8311</v>
      </c>
      <c r="S3797" s="16">
        <f t="shared" si="238"/>
        <v>42201.436226851853</v>
      </c>
      <c r="T3797" s="16">
        <f t="shared" si="239"/>
        <v>42244.9375</v>
      </c>
      <c r="U3797">
        <f>YEAR(Campaigns[[#This Row],[Date Created Conversion]])</f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8308</v>
      </c>
      <c r="R3798" t="s">
        <v>8311</v>
      </c>
      <c r="S3798" s="16">
        <f t="shared" si="238"/>
        <v>42689.029583333337</v>
      </c>
      <c r="T3798" s="16">
        <f t="shared" si="239"/>
        <v>42749.029583333337</v>
      </c>
      <c r="U3798">
        <f>YEAR(Campaigns[[#This Row],[Date Created Conversion]])</f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8308</v>
      </c>
      <c r="R3799" t="s">
        <v>8311</v>
      </c>
      <c r="S3799" s="16">
        <f t="shared" si="238"/>
        <v>42084.881539351853</v>
      </c>
      <c r="T3799" s="16">
        <f t="shared" si="239"/>
        <v>42114.881539351853</v>
      </c>
      <c r="U3799">
        <f>YEAR(Campaigns[[#This Row],[Date Created Conversion]])</f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8308</v>
      </c>
      <c r="R3800" t="s">
        <v>8311</v>
      </c>
      <c r="S3800" s="16">
        <f t="shared" si="238"/>
        <v>41831.722777777781</v>
      </c>
      <c r="T3800" s="16">
        <f t="shared" si="239"/>
        <v>41861.722777777781</v>
      </c>
      <c r="U3800">
        <f>YEAR(Campaigns[[#This Row],[Date Created Conversion]])</f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8308</v>
      </c>
      <c r="R3801" t="s">
        <v>8311</v>
      </c>
      <c r="S3801" s="16">
        <f t="shared" si="238"/>
        <v>42410.93105324074</v>
      </c>
      <c r="T3801" s="16">
        <f t="shared" si="239"/>
        <v>42440.93105324074</v>
      </c>
      <c r="U3801">
        <f>YEAR(Campaigns[[#This Row],[Date Created Conversion]])</f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8308</v>
      </c>
      <c r="R3802" t="s">
        <v>8311</v>
      </c>
      <c r="S3802" s="16">
        <f t="shared" si="238"/>
        <v>41982.737071759257</v>
      </c>
      <c r="T3802" s="16">
        <f t="shared" si="239"/>
        <v>42015.207638888889</v>
      </c>
      <c r="U3802">
        <f>YEAR(Campaigns[[#This Row],[Date Created Conversion]])</f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8308</v>
      </c>
      <c r="R3803" t="s">
        <v>8311</v>
      </c>
      <c r="S3803" s="16">
        <f t="shared" si="238"/>
        <v>41975.676111111112</v>
      </c>
      <c r="T3803" s="16">
        <f t="shared" si="239"/>
        <v>42006.676111111112</v>
      </c>
      <c r="U3803">
        <f>YEAR(Campaigns[[#This Row],[Date Created Conversion]])</f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8311</v>
      </c>
      <c r="S3804" s="16">
        <f t="shared" si="238"/>
        <v>42269.126226851848</v>
      </c>
      <c r="T3804" s="16">
        <f t="shared" si="239"/>
        <v>42299.126226851848</v>
      </c>
      <c r="U3804">
        <f>YEAR(Campaigns[[#This Row],[Date Created Conversion]])</f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8308</v>
      </c>
      <c r="R3805" t="s">
        <v>8311</v>
      </c>
      <c r="S3805" s="16">
        <f t="shared" si="238"/>
        <v>42403.971851851849</v>
      </c>
      <c r="T3805" s="16">
        <f t="shared" si="239"/>
        <v>42433.971851851849</v>
      </c>
      <c r="U3805">
        <f>YEAR(Campaigns[[#This Row],[Date Created Conversion]])</f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8308</v>
      </c>
      <c r="R3806" t="s">
        <v>8311</v>
      </c>
      <c r="S3806" s="16">
        <f t="shared" si="238"/>
        <v>42527.00953703704</v>
      </c>
      <c r="T3806" s="16">
        <f t="shared" si="239"/>
        <v>42582.291666666672</v>
      </c>
      <c r="U3806">
        <f>YEAR(Campaigns[[#This Row],[Date Created Conversion]])</f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8308</v>
      </c>
      <c r="R3807" t="s">
        <v>8311</v>
      </c>
      <c r="S3807" s="16">
        <f t="shared" si="238"/>
        <v>41849.887037037035</v>
      </c>
      <c r="T3807" s="16">
        <f t="shared" si="239"/>
        <v>41909.887037037035</v>
      </c>
      <c r="U3807">
        <f>YEAR(Campaigns[[#This Row],[Date Created Conversion]])</f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8308</v>
      </c>
      <c r="R3808" t="s">
        <v>8311</v>
      </c>
      <c r="S3808" s="16">
        <f t="shared" si="238"/>
        <v>41799.259039351848</v>
      </c>
      <c r="T3808" s="16">
        <f t="shared" si="239"/>
        <v>41819.259039351848</v>
      </c>
      <c r="U3808">
        <f>YEAR(Campaigns[[#This Row],[Date Created Conversion]])</f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8308</v>
      </c>
      <c r="R3809" t="s">
        <v>8311</v>
      </c>
      <c r="S3809" s="16">
        <f t="shared" si="238"/>
        <v>42090.909016203703</v>
      </c>
      <c r="T3809" s="16">
        <f t="shared" si="239"/>
        <v>42097.909016203703</v>
      </c>
      <c r="U3809">
        <f>YEAR(Campaigns[[#This Row],[Date Created Conversion]])</f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8308</v>
      </c>
      <c r="R3810" t="s">
        <v>8310</v>
      </c>
      <c r="S3810" s="16">
        <f t="shared" si="238"/>
        <v>42059.453923611116</v>
      </c>
      <c r="T3810" s="16">
        <f t="shared" si="239"/>
        <v>42119.412256944444</v>
      </c>
      <c r="U3810">
        <f>YEAR(Campaigns[[#This Row],[Date Created Conversion]])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8308</v>
      </c>
      <c r="R3811" t="s">
        <v>8310</v>
      </c>
      <c r="S3811" s="16">
        <f t="shared" si="238"/>
        <v>41800.526701388888</v>
      </c>
      <c r="T3811" s="16">
        <f t="shared" si="239"/>
        <v>41850.958333333336</v>
      </c>
      <c r="U3811">
        <f>YEAR(Campaigns[[#This Row],[Date Created Conversion]])</f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8308</v>
      </c>
      <c r="R3812" t="s">
        <v>8310</v>
      </c>
      <c r="S3812" s="16">
        <f t="shared" si="238"/>
        <v>42054.849050925928</v>
      </c>
      <c r="T3812" s="16">
        <f t="shared" si="239"/>
        <v>42084.807384259257</v>
      </c>
      <c r="U3812">
        <f>YEAR(Campaigns[[#This Row],[Date Created Conversion]])</f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8308</v>
      </c>
      <c r="R3813" t="s">
        <v>8310</v>
      </c>
      <c r="S3813" s="16">
        <f t="shared" si="238"/>
        <v>42487.62700231481</v>
      </c>
      <c r="T3813" s="16">
        <f t="shared" si="239"/>
        <v>42521.458333333328</v>
      </c>
      <c r="U3813">
        <f>YEAR(Campaigns[[#This Row],[Date Created Conversion]])</f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8308</v>
      </c>
      <c r="R3814" t="s">
        <v>8310</v>
      </c>
      <c r="S3814" s="16">
        <f t="shared" si="238"/>
        <v>42109.751250000001</v>
      </c>
      <c r="T3814" s="16">
        <f t="shared" si="239"/>
        <v>42156.165972222225</v>
      </c>
      <c r="U3814">
        <f>YEAR(Campaigns[[#This Row],[Date Created Conversion]])</f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8308</v>
      </c>
      <c r="R3815" t="s">
        <v>8310</v>
      </c>
      <c r="S3815" s="16">
        <f t="shared" si="238"/>
        <v>42497.275706018518</v>
      </c>
      <c r="T3815" s="16">
        <f t="shared" si="239"/>
        <v>42535.904861111107</v>
      </c>
      <c r="U3815">
        <f>YEAR(Campaigns[[#This Row],[Date Created Conversion]])</f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8308</v>
      </c>
      <c r="R3816" t="s">
        <v>8310</v>
      </c>
      <c r="S3816" s="16">
        <f t="shared" si="238"/>
        <v>42058.904074074075</v>
      </c>
      <c r="T3816" s="16">
        <f t="shared" si="239"/>
        <v>42095.165972222225</v>
      </c>
      <c r="U3816">
        <f>YEAR(Campaigns[[#This Row],[Date Created Conversion]])</f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8308</v>
      </c>
      <c r="R3817" t="s">
        <v>8310</v>
      </c>
      <c r="S3817" s="16">
        <f t="shared" si="238"/>
        <v>42207.259918981479</v>
      </c>
      <c r="T3817" s="16">
        <f t="shared" si="239"/>
        <v>42236.958333333328</v>
      </c>
      <c r="U3817">
        <f>YEAR(Campaigns[[#This Row],[Date Created Conversion]])</f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8308</v>
      </c>
      <c r="R3818" t="s">
        <v>8310</v>
      </c>
      <c r="S3818" s="16">
        <f t="shared" si="238"/>
        <v>41807.690081018518</v>
      </c>
      <c r="T3818" s="16">
        <f t="shared" si="239"/>
        <v>41837.690081018518</v>
      </c>
      <c r="U3818">
        <f>YEAR(Campaigns[[#This Row],[Date Created Conversion]])</f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8308</v>
      </c>
      <c r="R3819" t="s">
        <v>8310</v>
      </c>
      <c r="S3819" s="16">
        <f t="shared" si="238"/>
        <v>42284.69694444444</v>
      </c>
      <c r="T3819" s="16">
        <f t="shared" si="239"/>
        <v>42301.165972222225</v>
      </c>
      <c r="U3819">
        <f>YEAR(Campaigns[[#This Row],[Date Created Conversion]])</f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8308</v>
      </c>
      <c r="R3820" t="s">
        <v>8310</v>
      </c>
      <c r="S3820" s="16">
        <f t="shared" si="238"/>
        <v>42045.84238425926</v>
      </c>
      <c r="T3820" s="16">
        <f t="shared" si="239"/>
        <v>42075.800717592589</v>
      </c>
      <c r="U3820">
        <f>YEAR(Campaigns[[#This Row],[Date Created Conversion]])</f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8308</v>
      </c>
      <c r="R3821" t="s">
        <v>8310</v>
      </c>
      <c r="S3821" s="16">
        <f t="shared" si="238"/>
        <v>42184.209537037037</v>
      </c>
      <c r="T3821" s="16">
        <f t="shared" si="239"/>
        <v>42202.876388888893</v>
      </c>
      <c r="U3821">
        <f>YEAR(Campaigns[[#This Row],[Date Created Conversion]])</f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8308</v>
      </c>
      <c r="R3822" t="s">
        <v>8310</v>
      </c>
      <c r="S3822" s="16">
        <f t="shared" si="238"/>
        <v>42160.651817129634</v>
      </c>
      <c r="T3822" s="16">
        <f t="shared" si="239"/>
        <v>42190.651817129634</v>
      </c>
      <c r="U3822">
        <f>YEAR(Campaigns[[#This Row],[Date Created Conversion]])</f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8308</v>
      </c>
      <c r="R3823" t="s">
        <v>8310</v>
      </c>
      <c r="S3823" s="16">
        <f t="shared" si="238"/>
        <v>42341.180636574078</v>
      </c>
      <c r="T3823" s="16">
        <f t="shared" si="239"/>
        <v>42373.180636574078</v>
      </c>
      <c r="U3823">
        <f>YEAR(Campaigns[[#This Row],[Date Created Conversion]])</f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8308</v>
      </c>
      <c r="R3824" t="s">
        <v>8310</v>
      </c>
      <c r="S3824" s="16">
        <f t="shared" si="238"/>
        <v>42329.838159722218</v>
      </c>
      <c r="T3824" s="16">
        <f t="shared" si="239"/>
        <v>42388.957638888889</v>
      </c>
      <c r="U3824">
        <f>YEAR(Campaigns[[#This Row],[Date Created Conversion]])</f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8308</v>
      </c>
      <c r="R3825" t="s">
        <v>8310</v>
      </c>
      <c r="S3825" s="16">
        <f t="shared" si="238"/>
        <v>42170.910231481481</v>
      </c>
      <c r="T3825" s="16">
        <f t="shared" si="239"/>
        <v>42205.165972222225</v>
      </c>
      <c r="U3825">
        <f>YEAR(Campaigns[[#This Row],[Date Created Conversion]])</f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8308</v>
      </c>
      <c r="R3826" t="s">
        <v>8310</v>
      </c>
      <c r="S3826" s="16">
        <f t="shared" si="238"/>
        <v>42571.626192129625</v>
      </c>
      <c r="T3826" s="16">
        <f t="shared" si="239"/>
        <v>42583.570138888885</v>
      </c>
      <c r="U3826">
        <f>YEAR(Campaigns[[#This Row],[Date Created Conversion]])</f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8308</v>
      </c>
      <c r="R3827" t="s">
        <v>8310</v>
      </c>
      <c r="S3827" s="16">
        <f t="shared" si="238"/>
        <v>42151.069606481484</v>
      </c>
      <c r="T3827" s="16">
        <f t="shared" si="239"/>
        <v>42172.069606481484</v>
      </c>
      <c r="U3827">
        <f>YEAR(Campaigns[[#This Row],[Date Created Conversion]])</f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8308</v>
      </c>
      <c r="R3828" t="s">
        <v>8310</v>
      </c>
      <c r="S3828" s="16">
        <f t="shared" si="238"/>
        <v>42101.423541666663</v>
      </c>
      <c r="T3828" s="16">
        <f t="shared" si="239"/>
        <v>42131.423541666663</v>
      </c>
      <c r="U3828">
        <f>YEAR(Campaigns[[#This Row],[Date Created Conversion]])</f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8308</v>
      </c>
      <c r="R3829" t="s">
        <v>8310</v>
      </c>
      <c r="S3829" s="16">
        <f t="shared" si="238"/>
        <v>42034.928252314814</v>
      </c>
      <c r="T3829" s="16">
        <f t="shared" si="239"/>
        <v>42090</v>
      </c>
      <c r="U3829">
        <f>YEAR(Campaigns[[#This Row],[Date Created Conversion]])</f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8308</v>
      </c>
      <c r="R3830" t="s">
        <v>8310</v>
      </c>
      <c r="S3830" s="16">
        <f t="shared" si="238"/>
        <v>41944.527627314819</v>
      </c>
      <c r="T3830" s="16">
        <f t="shared" si="239"/>
        <v>42004.569293981483</v>
      </c>
      <c r="U3830">
        <f>YEAR(Campaigns[[#This Row],[Date Created Conversion]])</f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8308</v>
      </c>
      <c r="R3831" t="s">
        <v>8310</v>
      </c>
      <c r="S3831" s="16">
        <f t="shared" si="238"/>
        <v>42593.865405092598</v>
      </c>
      <c r="T3831" s="16">
        <f t="shared" si="239"/>
        <v>42613.865405092598</v>
      </c>
      <c r="U3831">
        <f>YEAR(Campaigns[[#This Row],[Date Created Conversion]])</f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8308</v>
      </c>
      <c r="R3832" t="s">
        <v>8310</v>
      </c>
      <c r="S3832" s="16">
        <f t="shared" si="238"/>
        <v>42503.740868055553</v>
      </c>
      <c r="T3832" s="16">
        <f t="shared" si="239"/>
        <v>42517.740868055553</v>
      </c>
      <c r="U3832">
        <f>YEAR(Campaigns[[#This Row],[Date Created Conversion]])</f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8308</v>
      </c>
      <c r="R3833" t="s">
        <v>8310</v>
      </c>
      <c r="S3833" s="16">
        <f t="shared" si="238"/>
        <v>41927.848900462966</v>
      </c>
      <c r="T3833" s="16">
        <f t="shared" si="239"/>
        <v>41948.890567129631</v>
      </c>
      <c r="U3833">
        <f>YEAR(Campaigns[[#This Row],[Date Created Conversion]])</f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8308</v>
      </c>
      <c r="R3834" t="s">
        <v>8310</v>
      </c>
      <c r="S3834" s="16">
        <f t="shared" si="238"/>
        <v>42375.114988425921</v>
      </c>
      <c r="T3834" s="16">
        <f t="shared" si="239"/>
        <v>42420.114988425921</v>
      </c>
      <c r="U3834">
        <f>YEAR(Campaigns[[#This Row],[Date Created Conversion]])</f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8308</v>
      </c>
      <c r="R3835" t="s">
        <v>8310</v>
      </c>
      <c r="S3835" s="16">
        <f t="shared" si="238"/>
        <v>41963.872361111105</v>
      </c>
      <c r="T3835" s="16">
        <f t="shared" si="239"/>
        <v>41974.797916666663</v>
      </c>
      <c r="U3835">
        <f>YEAR(Campaigns[[#This Row],[Date Created Conversion]])</f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8308</v>
      </c>
      <c r="R3836" t="s">
        <v>8310</v>
      </c>
      <c r="S3836" s="16">
        <f t="shared" si="238"/>
        <v>42143.445219907408</v>
      </c>
      <c r="T3836" s="16">
        <f t="shared" si="239"/>
        <v>42173.445219907408</v>
      </c>
      <c r="U3836">
        <f>YEAR(Campaigns[[#This Row],[Date Created Conversion]])</f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8308</v>
      </c>
      <c r="R3837" t="s">
        <v>8310</v>
      </c>
      <c r="S3837" s="16">
        <f t="shared" si="238"/>
        <v>42460.94222222222</v>
      </c>
      <c r="T3837" s="16">
        <f t="shared" si="239"/>
        <v>42481.94222222222</v>
      </c>
      <c r="U3837">
        <f>YEAR(Campaigns[[#This Row],[Date Created Conversion]])</f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8308</v>
      </c>
      <c r="R3838" t="s">
        <v>8310</v>
      </c>
      <c r="S3838" s="16">
        <f t="shared" si="238"/>
        <v>42553.926527777774</v>
      </c>
      <c r="T3838" s="16">
        <f t="shared" si="239"/>
        <v>42585.172916666663</v>
      </c>
      <c r="U3838">
        <f>YEAR(Campaigns[[#This Row],[Date Created Conversion]])</f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8308</v>
      </c>
      <c r="R3839" t="s">
        <v>8310</v>
      </c>
      <c r="S3839" s="16">
        <f t="shared" si="238"/>
        <v>42152.765717592592</v>
      </c>
      <c r="T3839" s="16">
        <f t="shared" si="239"/>
        <v>42188.765717592592</v>
      </c>
      <c r="U3839">
        <f>YEAR(Campaigns[[#This Row],[Date Created Conversion]])</f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8308</v>
      </c>
      <c r="R3840" t="s">
        <v>8310</v>
      </c>
      <c r="S3840" s="16">
        <f t="shared" si="238"/>
        <v>42116.710752314815</v>
      </c>
      <c r="T3840" s="16">
        <f t="shared" si="239"/>
        <v>42146.710752314815</v>
      </c>
      <c r="U3840">
        <f>YEAR(Campaigns[[#This Row],[Date Created Conversion]])</f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8308</v>
      </c>
      <c r="R3841" t="s">
        <v>8310</v>
      </c>
      <c r="S3841" s="16">
        <f t="shared" si="238"/>
        <v>42155.142638888887</v>
      </c>
      <c r="T3841" s="16">
        <f t="shared" si="239"/>
        <v>42215.142638888887</v>
      </c>
      <c r="U3841">
        <f>YEAR(Campaigns[[#This Row],[Date Created Conversion]])</f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 2),0)</f>
        <v>21.67</v>
      </c>
      <c r="Q3842" s="10" t="s">
        <v>8308</v>
      </c>
      <c r="R3842" t="s">
        <v>8310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  <c r="U3842">
        <f>YEAR(Campaigns[[#This Row],[Date Created Conversion]])</f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8308</v>
      </c>
      <c r="R3843" t="s">
        <v>8310</v>
      </c>
      <c r="S3843" s="16">
        <f t="shared" si="242"/>
        <v>41780.785729166666</v>
      </c>
      <c r="T3843" s="16">
        <f t="shared" si="243"/>
        <v>41840.785729166666</v>
      </c>
      <c r="U3843">
        <f>YEAR(Campaigns[[#This Row],[Date Created Conversion]])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8308</v>
      </c>
      <c r="R3844" t="s">
        <v>8310</v>
      </c>
      <c r="S3844" s="16">
        <f t="shared" si="242"/>
        <v>41740.493657407409</v>
      </c>
      <c r="T3844" s="16">
        <f t="shared" si="243"/>
        <v>41770.493657407409</v>
      </c>
      <c r="U3844">
        <f>YEAR(Campaigns[[#This Row],[Date Created Conversion]])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8308</v>
      </c>
      <c r="R3845" t="s">
        <v>8310</v>
      </c>
      <c r="S3845" s="16">
        <f t="shared" si="242"/>
        <v>41766.072500000002</v>
      </c>
      <c r="T3845" s="16">
        <f t="shared" si="243"/>
        <v>41791.072500000002</v>
      </c>
      <c r="U3845">
        <f>YEAR(Campaigns[[#This Row],[Date Created Conversion]])</f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8308</v>
      </c>
      <c r="R3846" t="s">
        <v>8310</v>
      </c>
      <c r="S3846" s="16">
        <f t="shared" si="242"/>
        <v>41766.617291666669</v>
      </c>
      <c r="T3846" s="16">
        <f t="shared" si="243"/>
        <v>41793.290972222225</v>
      </c>
      <c r="U3846">
        <f>YEAR(Campaigns[[#This Row],[Date Created Conversion]])</f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8308</v>
      </c>
      <c r="R3847" t="s">
        <v>8310</v>
      </c>
      <c r="S3847" s="16">
        <f t="shared" si="242"/>
        <v>42248.627013888887</v>
      </c>
      <c r="T3847" s="16">
        <f t="shared" si="243"/>
        <v>42278.627013888887</v>
      </c>
      <c r="U3847">
        <f>YEAR(Campaigns[[#This Row],[Date Created Conversion]])</f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8308</v>
      </c>
      <c r="R3848" t="s">
        <v>8310</v>
      </c>
      <c r="S3848" s="16">
        <f t="shared" si="242"/>
        <v>41885.221550925926</v>
      </c>
      <c r="T3848" s="16">
        <f t="shared" si="243"/>
        <v>41916.290972222225</v>
      </c>
      <c r="U3848">
        <f>YEAR(Campaigns[[#This Row],[Date Created Conversion]])</f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8308</v>
      </c>
      <c r="R3849" t="s">
        <v>8310</v>
      </c>
      <c r="S3849" s="16">
        <f t="shared" si="242"/>
        <v>42159.224432870367</v>
      </c>
      <c r="T3849" s="16">
        <f t="shared" si="243"/>
        <v>42204.224432870367</v>
      </c>
      <c r="U3849">
        <f>YEAR(Campaigns[[#This Row],[Date Created Conversion]])</f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8308</v>
      </c>
      <c r="R3850" t="s">
        <v>8310</v>
      </c>
      <c r="S3850" s="16">
        <f t="shared" si="242"/>
        <v>42265.817002314812</v>
      </c>
      <c r="T3850" s="16">
        <f t="shared" si="243"/>
        <v>42295.817002314812</v>
      </c>
      <c r="U3850">
        <f>YEAR(Campaigns[[#This Row],[Date Created Conversion]])</f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8308</v>
      </c>
      <c r="R3851" t="s">
        <v>8310</v>
      </c>
      <c r="S3851" s="16">
        <f t="shared" si="242"/>
        <v>42136.767175925925</v>
      </c>
      <c r="T3851" s="16">
        <f t="shared" si="243"/>
        <v>42166.767175925925</v>
      </c>
      <c r="U3851">
        <f>YEAR(Campaigns[[#This Row],[Date Created Conversion]])</f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8308</v>
      </c>
      <c r="R3852" t="s">
        <v>8310</v>
      </c>
      <c r="S3852" s="16">
        <f t="shared" si="242"/>
        <v>41975.124340277776</v>
      </c>
      <c r="T3852" s="16">
        <f t="shared" si="243"/>
        <v>42005.124340277776</v>
      </c>
      <c r="U3852">
        <f>YEAR(Campaigns[[#This Row],[Date Created Conversion]])</f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8308</v>
      </c>
      <c r="R3853" t="s">
        <v>8310</v>
      </c>
      <c r="S3853" s="16">
        <f t="shared" si="242"/>
        <v>42172.439571759256</v>
      </c>
      <c r="T3853" s="16">
        <f t="shared" si="243"/>
        <v>42202.439571759256</v>
      </c>
      <c r="U3853">
        <f>YEAR(Campaigns[[#This Row],[Date Created Conversion]])</f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8308</v>
      </c>
      <c r="R3854" t="s">
        <v>8310</v>
      </c>
      <c r="S3854" s="16">
        <f t="shared" si="242"/>
        <v>42065.190694444449</v>
      </c>
      <c r="T3854" s="16">
        <f t="shared" si="243"/>
        <v>42090.149027777778</v>
      </c>
      <c r="U3854">
        <f>YEAR(Campaigns[[#This Row],[Date Created Conversion]])</f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8308</v>
      </c>
      <c r="R3855" t="s">
        <v>8310</v>
      </c>
      <c r="S3855" s="16">
        <f t="shared" si="242"/>
        <v>41848.84002314815</v>
      </c>
      <c r="T3855" s="16">
        <f t="shared" si="243"/>
        <v>41883.84002314815</v>
      </c>
      <c r="U3855">
        <f>YEAR(Campaigns[[#This Row],[Date Created Conversion]])</f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8308</v>
      </c>
      <c r="R3856" t="s">
        <v>8310</v>
      </c>
      <c r="S3856" s="16">
        <f t="shared" si="242"/>
        <v>42103.884930555556</v>
      </c>
      <c r="T3856" s="16">
        <f t="shared" si="243"/>
        <v>42133.884930555556</v>
      </c>
      <c r="U3856">
        <f>YEAR(Campaigns[[#This Row],[Date Created Conversion]])</f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8308</v>
      </c>
      <c r="R3857" t="s">
        <v>8310</v>
      </c>
      <c r="S3857" s="16">
        <f t="shared" si="242"/>
        <v>42059.970729166671</v>
      </c>
      <c r="T3857" s="16">
        <f t="shared" si="243"/>
        <v>42089.929062499999</v>
      </c>
      <c r="U3857">
        <f>YEAR(Campaigns[[#This Row],[Date Created Conversion]])</f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8308</v>
      </c>
      <c r="R3858" t="s">
        <v>8310</v>
      </c>
      <c r="S3858" s="16">
        <f t="shared" si="242"/>
        <v>42041.743090277778</v>
      </c>
      <c r="T3858" s="16">
        <f t="shared" si="243"/>
        <v>42071.701423611114</v>
      </c>
      <c r="U3858">
        <f>YEAR(Campaigns[[#This Row],[Date Created Conversion]])</f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8308</v>
      </c>
      <c r="R3859" t="s">
        <v>8310</v>
      </c>
      <c r="S3859" s="16">
        <f t="shared" si="242"/>
        <v>41829.73715277778</v>
      </c>
      <c r="T3859" s="16">
        <f t="shared" si="243"/>
        <v>41852.716666666667</v>
      </c>
      <c r="U3859">
        <f>YEAR(Campaigns[[#This Row],[Date Created Conversion]])</f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8308</v>
      </c>
      <c r="R3860" t="s">
        <v>8310</v>
      </c>
      <c r="S3860" s="16">
        <f t="shared" si="242"/>
        <v>42128.431064814817</v>
      </c>
      <c r="T3860" s="16">
        <f t="shared" si="243"/>
        <v>42146.875</v>
      </c>
      <c r="U3860">
        <f>YEAR(Campaigns[[#This Row],[Date Created Conversion]])</f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8308</v>
      </c>
      <c r="R3861" t="s">
        <v>8310</v>
      </c>
      <c r="S3861" s="16">
        <f t="shared" si="242"/>
        <v>41789.893599537041</v>
      </c>
      <c r="T3861" s="16">
        <f t="shared" si="243"/>
        <v>41815.875</v>
      </c>
      <c r="U3861">
        <f>YEAR(Campaigns[[#This Row],[Date Created Conversion]])</f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8308</v>
      </c>
      <c r="R3862" t="s">
        <v>8310</v>
      </c>
      <c r="S3862" s="16">
        <f t="shared" si="242"/>
        <v>41833.660995370366</v>
      </c>
      <c r="T3862" s="16">
        <f t="shared" si="243"/>
        <v>41863.660995370366</v>
      </c>
      <c r="U3862">
        <f>YEAR(Campaigns[[#This Row],[Date Created Conversion]])</f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8308</v>
      </c>
      <c r="R3863" t="s">
        <v>8310</v>
      </c>
      <c r="S3863" s="16">
        <f t="shared" si="242"/>
        <v>41914.590011574073</v>
      </c>
      <c r="T3863" s="16">
        <f t="shared" si="243"/>
        <v>41955.907638888893</v>
      </c>
      <c r="U3863">
        <f>YEAR(Campaigns[[#This Row],[Date Created Conversion]])</f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8308</v>
      </c>
      <c r="R3864" t="s">
        <v>8310</v>
      </c>
      <c r="S3864" s="16">
        <f t="shared" si="242"/>
        <v>42611.261064814811</v>
      </c>
      <c r="T3864" s="16">
        <f t="shared" si="243"/>
        <v>42625.707638888889</v>
      </c>
      <c r="U3864">
        <f>YEAR(Campaigns[[#This Row],[Date Created Conversion]])</f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8308</v>
      </c>
      <c r="R3865" t="s">
        <v>8310</v>
      </c>
      <c r="S3865" s="16">
        <f t="shared" si="242"/>
        <v>42253.633159722223</v>
      </c>
      <c r="T3865" s="16">
        <f t="shared" si="243"/>
        <v>42313.674826388888</v>
      </c>
      <c r="U3865">
        <f>YEAR(Campaigns[[#This Row],[Date Created Conversion]])</f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8308</v>
      </c>
      <c r="R3866" t="s">
        <v>8310</v>
      </c>
      <c r="S3866" s="16">
        <f t="shared" si="242"/>
        <v>42295.891828703709</v>
      </c>
      <c r="T3866" s="16">
        <f t="shared" si="243"/>
        <v>42325.933495370366</v>
      </c>
      <c r="U3866">
        <f>YEAR(Campaigns[[#This Row],[Date Created Conversion]])</f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8308</v>
      </c>
      <c r="R3867" t="s">
        <v>8310</v>
      </c>
      <c r="S3867" s="16">
        <f t="shared" si="242"/>
        <v>41841.651597222226</v>
      </c>
      <c r="T3867" s="16">
        <f t="shared" si="243"/>
        <v>41881.229166666664</v>
      </c>
      <c r="U3867">
        <f>YEAR(Campaigns[[#This Row],[Date Created Conversion]])</f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8308</v>
      </c>
      <c r="R3868" t="s">
        <v>8310</v>
      </c>
      <c r="S3868" s="16">
        <f t="shared" si="242"/>
        <v>42402.947002314817</v>
      </c>
      <c r="T3868" s="16">
        <f t="shared" si="243"/>
        <v>42452.145138888889</v>
      </c>
      <c r="U3868">
        <f>YEAR(Campaigns[[#This Row],[Date Created Conversion]])</f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8308</v>
      </c>
      <c r="R3869" t="s">
        <v>8310</v>
      </c>
      <c r="S3869" s="16">
        <f t="shared" si="242"/>
        <v>42509.814108796301</v>
      </c>
      <c r="T3869" s="16">
        <f t="shared" si="243"/>
        <v>42539.814108796301</v>
      </c>
      <c r="U3869">
        <f>YEAR(Campaigns[[#This Row],[Date Created Conversion]])</f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8308</v>
      </c>
      <c r="R3870" t="s">
        <v>8311</v>
      </c>
      <c r="S3870" s="16">
        <f t="shared" si="242"/>
        <v>41865.659780092588</v>
      </c>
      <c r="T3870" s="16">
        <f t="shared" si="243"/>
        <v>41890.659780092588</v>
      </c>
      <c r="U3870">
        <f>YEAR(Campaigns[[#This Row],[Date Created Conversion]])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8308</v>
      </c>
      <c r="R3871" t="s">
        <v>8311</v>
      </c>
      <c r="S3871" s="16">
        <f t="shared" si="242"/>
        <v>42047.724444444444</v>
      </c>
      <c r="T3871" s="16">
        <f t="shared" si="243"/>
        <v>42077.132638888885</v>
      </c>
      <c r="U3871">
        <f>YEAR(Campaigns[[#This Row],[Date Created Conversion]])</f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8308</v>
      </c>
      <c r="R3872" t="s">
        <v>8311</v>
      </c>
      <c r="S3872" s="16">
        <f t="shared" si="242"/>
        <v>41793.17219907407</v>
      </c>
      <c r="T3872" s="16">
        <f t="shared" si="243"/>
        <v>41823.17219907407</v>
      </c>
      <c r="U3872">
        <f>YEAR(Campaigns[[#This Row],[Date Created Conversion]])</f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8308</v>
      </c>
      <c r="R3873" t="s">
        <v>8311</v>
      </c>
      <c r="S3873" s="16">
        <f t="shared" si="242"/>
        <v>42763.780671296292</v>
      </c>
      <c r="T3873" s="16">
        <f t="shared" si="243"/>
        <v>42823.739004629635</v>
      </c>
      <c r="U3873">
        <f>YEAR(Campaigns[[#This Row],[Date Created Conversion]])</f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8308</v>
      </c>
      <c r="R3874" t="s">
        <v>8311</v>
      </c>
      <c r="S3874" s="16">
        <f t="shared" si="242"/>
        <v>42180.145787037036</v>
      </c>
      <c r="T3874" s="16">
        <f t="shared" si="243"/>
        <v>42230.145787037036</v>
      </c>
      <c r="U3874">
        <f>YEAR(Campaigns[[#This Row],[Date Created Conversion]])</f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8308</v>
      </c>
      <c r="R3875" t="s">
        <v>8311</v>
      </c>
      <c r="S3875" s="16">
        <f t="shared" si="242"/>
        <v>42255.696006944447</v>
      </c>
      <c r="T3875" s="16">
        <f t="shared" si="243"/>
        <v>42285.696006944447</v>
      </c>
      <c r="U3875">
        <f>YEAR(Campaigns[[#This Row],[Date Created Conversion]])</f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8308</v>
      </c>
      <c r="R3876" t="s">
        <v>8311</v>
      </c>
      <c r="S3876" s="16">
        <f t="shared" si="242"/>
        <v>42007.016458333332</v>
      </c>
      <c r="T3876" s="16">
        <f t="shared" si="243"/>
        <v>42028.041666666672</v>
      </c>
      <c r="U3876">
        <f>YEAR(Campaigns[[#This Row],[Date Created Conversion]])</f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8308</v>
      </c>
      <c r="R3877" t="s">
        <v>8311</v>
      </c>
      <c r="S3877" s="16">
        <f t="shared" si="242"/>
        <v>42615.346817129626</v>
      </c>
      <c r="T3877" s="16">
        <f t="shared" si="243"/>
        <v>42616.416666666672</v>
      </c>
      <c r="U3877">
        <f>YEAR(Campaigns[[#This Row],[Date Created Conversion]])</f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8308</v>
      </c>
      <c r="R3878" t="s">
        <v>8311</v>
      </c>
      <c r="S3878" s="16">
        <f t="shared" si="242"/>
        <v>42372.624166666668</v>
      </c>
      <c r="T3878" s="16">
        <f t="shared" si="243"/>
        <v>42402.624166666668</v>
      </c>
      <c r="U3878">
        <f>YEAR(Campaigns[[#This Row],[Date Created Conversion]])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8308</v>
      </c>
      <c r="R3879" t="s">
        <v>8311</v>
      </c>
      <c r="S3879" s="16">
        <f t="shared" si="242"/>
        <v>42682.67768518519</v>
      </c>
      <c r="T3879" s="16">
        <f t="shared" si="243"/>
        <v>42712.67768518519</v>
      </c>
      <c r="U3879">
        <f>YEAR(Campaigns[[#This Row],[Date Created Conversion]])</f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8308</v>
      </c>
      <c r="R3880" t="s">
        <v>8311</v>
      </c>
      <c r="S3880" s="16">
        <f t="shared" si="242"/>
        <v>42154.818819444445</v>
      </c>
      <c r="T3880" s="16">
        <f t="shared" si="243"/>
        <v>42185.165972222225</v>
      </c>
      <c r="U3880">
        <f>YEAR(Campaigns[[#This Row],[Date Created Conversion]])</f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8308</v>
      </c>
      <c r="R3881" t="s">
        <v>8311</v>
      </c>
      <c r="S3881" s="16">
        <f t="shared" si="242"/>
        <v>41999.861064814817</v>
      </c>
      <c r="T3881" s="16">
        <f t="shared" si="243"/>
        <v>42029.861064814817</v>
      </c>
      <c r="U3881">
        <f>YEAR(Campaigns[[#This Row],[Date Created Conversion]])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8308</v>
      </c>
      <c r="R3882" t="s">
        <v>8311</v>
      </c>
      <c r="S3882" s="16">
        <f t="shared" si="242"/>
        <v>41815.815046296295</v>
      </c>
      <c r="T3882" s="16">
        <f t="shared" si="243"/>
        <v>41850.958333333336</v>
      </c>
      <c r="U3882">
        <f>YEAR(Campaigns[[#This Row],[Date Created Conversion]])</f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8308</v>
      </c>
      <c r="R3883" t="s">
        <v>8311</v>
      </c>
      <c r="S3883" s="16">
        <f t="shared" si="242"/>
        <v>42756.018506944441</v>
      </c>
      <c r="T3883" s="16">
        <f t="shared" si="243"/>
        <v>42786.018506944441</v>
      </c>
      <c r="U3883">
        <f>YEAR(Campaigns[[#This Row],[Date Created Conversion]])</f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8308</v>
      </c>
      <c r="R3884" t="s">
        <v>8311</v>
      </c>
      <c r="S3884" s="16">
        <f t="shared" si="242"/>
        <v>42373.983449074076</v>
      </c>
      <c r="T3884" s="16">
        <f t="shared" si="243"/>
        <v>42400.960416666669</v>
      </c>
      <c r="U3884">
        <f>YEAR(Campaigns[[#This Row],[Date Created Conversion]])</f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8308</v>
      </c>
      <c r="R3885" t="s">
        <v>8311</v>
      </c>
      <c r="S3885" s="16">
        <f t="shared" si="242"/>
        <v>41854.602650462963</v>
      </c>
      <c r="T3885" s="16">
        <f t="shared" si="243"/>
        <v>41884.602650462963</v>
      </c>
      <c r="U3885">
        <f>YEAR(Campaigns[[#This Row],[Date Created Conversion]])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8308</v>
      </c>
      <c r="R3886" t="s">
        <v>8311</v>
      </c>
      <c r="S3886" s="16">
        <f t="shared" si="242"/>
        <v>42065.791574074072</v>
      </c>
      <c r="T3886" s="16">
        <f t="shared" si="243"/>
        <v>42090.749907407408</v>
      </c>
      <c r="U3886">
        <f>YEAR(Campaigns[[#This Row],[Date Created Conversion]])</f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8308</v>
      </c>
      <c r="R3887" t="s">
        <v>8311</v>
      </c>
      <c r="S3887" s="16">
        <f t="shared" si="242"/>
        <v>42469.951284722221</v>
      </c>
      <c r="T3887" s="16">
        <f t="shared" si="243"/>
        <v>42499.951284722221</v>
      </c>
      <c r="U3887">
        <f>YEAR(Campaigns[[#This Row],[Date Created Conversion]])</f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8308</v>
      </c>
      <c r="R3888" t="s">
        <v>8311</v>
      </c>
      <c r="S3888" s="16">
        <f t="shared" si="242"/>
        <v>41954.228032407409</v>
      </c>
      <c r="T3888" s="16">
        <f t="shared" si="243"/>
        <v>41984.228032407409</v>
      </c>
      <c r="U3888">
        <f>YEAR(Campaigns[[#This Row],[Date Created Conversion]])</f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8308</v>
      </c>
      <c r="R3889" t="s">
        <v>8311</v>
      </c>
      <c r="S3889" s="16">
        <f t="shared" si="242"/>
        <v>42079.857974537037</v>
      </c>
      <c r="T3889" s="16">
        <f t="shared" si="243"/>
        <v>42125.916666666672</v>
      </c>
      <c r="U3889">
        <f>YEAR(Campaigns[[#This Row],[Date Created Conversion]])</f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8308</v>
      </c>
      <c r="R3890" t="s">
        <v>8310</v>
      </c>
      <c r="S3890" s="16">
        <f t="shared" si="242"/>
        <v>42762.545810185184</v>
      </c>
      <c r="T3890" s="16">
        <f t="shared" si="243"/>
        <v>42792.545810185184</v>
      </c>
      <c r="U3890">
        <f>YEAR(Campaigns[[#This Row],[Date Created Conversion]])</f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8308</v>
      </c>
      <c r="R3891" t="s">
        <v>8310</v>
      </c>
      <c r="S3891" s="16">
        <f t="shared" si="242"/>
        <v>41977.004976851851</v>
      </c>
      <c r="T3891" s="16">
        <f t="shared" si="243"/>
        <v>42008.976388888885</v>
      </c>
      <c r="U3891">
        <f>YEAR(Campaigns[[#This Row],[Date Created Conversion]])</f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8308</v>
      </c>
      <c r="R3892" t="s">
        <v>8310</v>
      </c>
      <c r="S3892" s="16">
        <f t="shared" si="242"/>
        <v>42171.758611111116</v>
      </c>
      <c r="T3892" s="16">
        <f t="shared" si="243"/>
        <v>42231.758611111116</v>
      </c>
      <c r="U3892">
        <f>YEAR(Campaigns[[#This Row],[Date Created Conversion]])</f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8308</v>
      </c>
      <c r="R3893" t="s">
        <v>8310</v>
      </c>
      <c r="S3893" s="16">
        <f t="shared" si="242"/>
        <v>42056.1324537037</v>
      </c>
      <c r="T3893" s="16">
        <f t="shared" si="243"/>
        <v>42086.207638888889</v>
      </c>
      <c r="U3893">
        <f>YEAR(Campaigns[[#This Row],[Date Created Conversion]])</f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8308</v>
      </c>
      <c r="R3894" t="s">
        <v>8310</v>
      </c>
      <c r="S3894" s="16">
        <f t="shared" si="242"/>
        <v>41867.652280092596</v>
      </c>
      <c r="T3894" s="16">
        <f t="shared" si="243"/>
        <v>41875.291666666664</v>
      </c>
      <c r="U3894">
        <f>YEAR(Campaigns[[#This Row],[Date Created Conversion]])</f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8308</v>
      </c>
      <c r="R3895" t="s">
        <v>8310</v>
      </c>
      <c r="S3895" s="16">
        <f t="shared" si="242"/>
        <v>41779.657870370371</v>
      </c>
      <c r="T3895" s="16">
        <f t="shared" si="243"/>
        <v>41821.25</v>
      </c>
      <c r="U3895">
        <f>YEAR(Campaigns[[#This Row],[Date Created Conversion]])</f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8308</v>
      </c>
      <c r="R3896" t="s">
        <v>8310</v>
      </c>
      <c r="S3896" s="16">
        <f t="shared" si="242"/>
        <v>42679.958472222221</v>
      </c>
      <c r="T3896" s="16">
        <f t="shared" si="243"/>
        <v>42710.207638888889</v>
      </c>
      <c r="U3896">
        <f>YEAR(Campaigns[[#This Row],[Date Created Conversion]])</f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8308</v>
      </c>
      <c r="R3897" t="s">
        <v>8310</v>
      </c>
      <c r="S3897" s="16">
        <f t="shared" si="242"/>
        <v>42032.250208333338</v>
      </c>
      <c r="T3897" s="16">
        <f t="shared" si="243"/>
        <v>42063.250208333338</v>
      </c>
      <c r="U3897">
        <f>YEAR(Campaigns[[#This Row],[Date Created Conversion]])</f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8308</v>
      </c>
      <c r="R3898" t="s">
        <v>8310</v>
      </c>
      <c r="S3898" s="16">
        <f t="shared" si="242"/>
        <v>41793.191875000004</v>
      </c>
      <c r="T3898" s="16">
        <f t="shared" si="243"/>
        <v>41807.191875000004</v>
      </c>
      <c r="U3898">
        <f>YEAR(Campaigns[[#This Row],[Date Created Conversion]])</f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8308</v>
      </c>
      <c r="R3899" t="s">
        <v>8310</v>
      </c>
      <c r="S3899" s="16">
        <f t="shared" si="242"/>
        <v>41982.87364583333</v>
      </c>
      <c r="T3899" s="16">
        <f t="shared" si="243"/>
        <v>42012.87364583333</v>
      </c>
      <c r="U3899">
        <f>YEAR(Campaigns[[#This Row],[Date Created Conversion]])</f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8308</v>
      </c>
      <c r="R3900" t="s">
        <v>8310</v>
      </c>
      <c r="S3900" s="16">
        <f t="shared" si="242"/>
        <v>42193.482291666667</v>
      </c>
      <c r="T3900" s="16">
        <f t="shared" si="243"/>
        <v>42233.666666666672</v>
      </c>
      <c r="U3900">
        <f>YEAR(Campaigns[[#This Row],[Date Created Conversion]])</f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8308</v>
      </c>
      <c r="R3901" t="s">
        <v>8310</v>
      </c>
      <c r="S3901" s="16">
        <f t="shared" si="242"/>
        <v>41843.775011574071</v>
      </c>
      <c r="T3901" s="16">
        <f t="shared" si="243"/>
        <v>41863.775011574071</v>
      </c>
      <c r="U3901">
        <f>YEAR(Campaigns[[#This Row],[Date Created Conversion]])</f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8308</v>
      </c>
      <c r="R3902" t="s">
        <v>8310</v>
      </c>
      <c r="S3902" s="16">
        <f t="shared" si="242"/>
        <v>42136.092488425929</v>
      </c>
      <c r="T3902" s="16">
        <f t="shared" si="243"/>
        <v>42166.092488425929</v>
      </c>
      <c r="U3902">
        <f>YEAR(Campaigns[[#This Row],[Date Created Conversion]])</f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8308</v>
      </c>
      <c r="R3903" t="s">
        <v>8310</v>
      </c>
      <c r="S3903" s="16">
        <f t="shared" si="242"/>
        <v>42317.826377314821</v>
      </c>
      <c r="T3903" s="16">
        <f t="shared" si="243"/>
        <v>42357.826377314821</v>
      </c>
      <c r="U3903">
        <f>YEAR(Campaigns[[#This Row],[Date Created Conversion]])</f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8308</v>
      </c>
      <c r="R3904" t="s">
        <v>8310</v>
      </c>
      <c r="S3904" s="16">
        <f t="shared" si="242"/>
        <v>42663.468078703707</v>
      </c>
      <c r="T3904" s="16">
        <f t="shared" si="243"/>
        <v>42688.509745370371</v>
      </c>
      <c r="U3904">
        <f>YEAR(Campaigns[[#This Row],[Date Created Conversion]])</f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8308</v>
      </c>
      <c r="R3905" t="s">
        <v>8310</v>
      </c>
      <c r="S3905" s="16">
        <f t="shared" si="242"/>
        <v>42186.01116898148</v>
      </c>
      <c r="T3905" s="16">
        <f t="shared" si="243"/>
        <v>42230.818055555559</v>
      </c>
      <c r="U3905">
        <f>YEAR(Campaigns[[#This Row],[Date Created Conversion]])</f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 2),0)</f>
        <v>1.5</v>
      </c>
      <c r="Q3906" s="10" t="s">
        <v>8308</v>
      </c>
      <c r="R3906" t="s">
        <v>8310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  <c r="U3906">
        <f>YEAR(Campaigns[[#This Row],[Date Created Conversion]])</f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8308</v>
      </c>
      <c r="R3907" t="s">
        <v>8310</v>
      </c>
      <c r="S3907" s="16">
        <f t="shared" si="246"/>
        <v>42124.623877314814</v>
      </c>
      <c r="T3907" s="16">
        <f t="shared" si="247"/>
        <v>42166.958333333328</v>
      </c>
      <c r="U3907">
        <f>YEAR(Campaigns[[#This Row],[Date Created Conversion]])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8308</v>
      </c>
      <c r="R3908" t="s">
        <v>8310</v>
      </c>
      <c r="S3908" s="16">
        <f t="shared" si="246"/>
        <v>42143.917743055557</v>
      </c>
      <c r="T3908" s="16">
        <f t="shared" si="247"/>
        <v>42181.559027777781</v>
      </c>
      <c r="U3908">
        <f>YEAR(Campaigns[[#This Row],[Date Created Conversion]])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8308</v>
      </c>
      <c r="R3909" t="s">
        <v>8310</v>
      </c>
      <c r="S3909" s="16">
        <f t="shared" si="246"/>
        <v>41906.819513888891</v>
      </c>
      <c r="T3909" s="16">
        <f t="shared" si="247"/>
        <v>41938.838888888888</v>
      </c>
      <c r="U3909">
        <f>YEAR(Campaigns[[#This Row],[Date Created Conversion]])</f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8308</v>
      </c>
      <c r="R3910" t="s">
        <v>8310</v>
      </c>
      <c r="S3910" s="16">
        <f t="shared" si="246"/>
        <v>41834.135370370372</v>
      </c>
      <c r="T3910" s="16">
        <f t="shared" si="247"/>
        <v>41849.135370370372</v>
      </c>
      <c r="U3910">
        <f>YEAR(Campaigns[[#This Row],[Date Created Conversion]])</f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8308</v>
      </c>
      <c r="R3911" t="s">
        <v>8310</v>
      </c>
      <c r="S3911" s="16">
        <f t="shared" si="246"/>
        <v>41863.359282407408</v>
      </c>
      <c r="T3911" s="16">
        <f t="shared" si="247"/>
        <v>41893.359282407408</v>
      </c>
      <c r="U3911">
        <f>YEAR(Campaigns[[#This Row],[Date Created Conversion]])</f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8308</v>
      </c>
      <c r="R3912" t="s">
        <v>8310</v>
      </c>
      <c r="S3912" s="16">
        <f t="shared" si="246"/>
        <v>42224.756909722222</v>
      </c>
      <c r="T3912" s="16">
        <f t="shared" si="247"/>
        <v>42254.756909722222</v>
      </c>
      <c r="U3912">
        <f>YEAR(Campaigns[[#This Row],[Date Created Conversion]])</f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8308</v>
      </c>
      <c r="R3913" t="s">
        <v>8310</v>
      </c>
      <c r="S3913" s="16">
        <f t="shared" si="246"/>
        <v>41939.8122337963</v>
      </c>
      <c r="T3913" s="16">
        <f t="shared" si="247"/>
        <v>41969.853900462964</v>
      </c>
      <c r="U3913">
        <f>YEAR(Campaigns[[#This Row],[Date Created Conversion]])</f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8308</v>
      </c>
      <c r="R3914" t="s">
        <v>8310</v>
      </c>
      <c r="S3914" s="16">
        <f t="shared" si="246"/>
        <v>42059.270023148143</v>
      </c>
      <c r="T3914" s="16">
        <f t="shared" si="247"/>
        <v>42119.190972222219</v>
      </c>
      <c r="U3914">
        <f>YEAR(Campaigns[[#This Row],[Date Created Conversion]])</f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8308</v>
      </c>
      <c r="R3915" t="s">
        <v>8310</v>
      </c>
      <c r="S3915" s="16">
        <f t="shared" si="246"/>
        <v>42308.211215277777</v>
      </c>
      <c r="T3915" s="16">
        <f t="shared" si="247"/>
        <v>42338.252881944441</v>
      </c>
      <c r="U3915">
        <f>YEAR(Campaigns[[#This Row],[Date Created Conversion]])</f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8308</v>
      </c>
      <c r="R3916" t="s">
        <v>8310</v>
      </c>
      <c r="S3916" s="16">
        <f t="shared" si="246"/>
        <v>42114.818935185183</v>
      </c>
      <c r="T3916" s="16">
        <f t="shared" si="247"/>
        <v>42134.957638888889</v>
      </c>
      <c r="U3916">
        <f>YEAR(Campaigns[[#This Row],[Date Created Conversion]])</f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8308</v>
      </c>
      <c r="R3917" t="s">
        <v>8310</v>
      </c>
      <c r="S3917" s="16">
        <f t="shared" si="246"/>
        <v>42492.98505787037</v>
      </c>
      <c r="T3917" s="16">
        <f t="shared" si="247"/>
        <v>42522.98505787037</v>
      </c>
      <c r="U3917">
        <f>YEAR(Campaigns[[#This Row],[Date Created Conversion]])</f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8308</v>
      </c>
      <c r="R3918" t="s">
        <v>8310</v>
      </c>
      <c r="S3918" s="16">
        <f t="shared" si="246"/>
        <v>42494.471666666665</v>
      </c>
      <c r="T3918" s="16">
        <f t="shared" si="247"/>
        <v>42524.471666666665</v>
      </c>
      <c r="U3918">
        <f>YEAR(Campaigns[[#This Row],[Date Created Conversion]])</f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8308</v>
      </c>
      <c r="R3919" t="s">
        <v>8310</v>
      </c>
      <c r="S3919" s="16">
        <f t="shared" si="246"/>
        <v>41863.527326388888</v>
      </c>
      <c r="T3919" s="16">
        <f t="shared" si="247"/>
        <v>41893.527326388888</v>
      </c>
      <c r="U3919">
        <f>YEAR(Campaigns[[#This Row],[Date Created Conversion]])</f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8308</v>
      </c>
      <c r="R3920" t="s">
        <v>8310</v>
      </c>
      <c r="S3920" s="16">
        <f t="shared" si="246"/>
        <v>41843.664618055554</v>
      </c>
      <c r="T3920" s="16">
        <f t="shared" si="247"/>
        <v>41855.666666666664</v>
      </c>
      <c r="U3920">
        <f>YEAR(Campaigns[[#This Row],[Date Created Conversion]])</f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8308</v>
      </c>
      <c r="R3921" t="s">
        <v>8310</v>
      </c>
      <c r="S3921" s="16">
        <f t="shared" si="246"/>
        <v>42358.684872685189</v>
      </c>
      <c r="T3921" s="16">
        <f t="shared" si="247"/>
        <v>42387</v>
      </c>
      <c r="U3921">
        <f>YEAR(Campaigns[[#This Row],[Date Created Conversion]])</f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8308</v>
      </c>
      <c r="R3922" t="s">
        <v>8310</v>
      </c>
      <c r="S3922" s="16">
        <f t="shared" si="246"/>
        <v>42657.38726851852</v>
      </c>
      <c r="T3922" s="16">
        <f t="shared" si="247"/>
        <v>42687.428935185191</v>
      </c>
      <c r="U3922">
        <f>YEAR(Campaigns[[#This Row],[Date Created Conversion]])</f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8308</v>
      </c>
      <c r="R3923" t="s">
        <v>8310</v>
      </c>
      <c r="S3923" s="16">
        <f t="shared" si="246"/>
        <v>41926.542303240742</v>
      </c>
      <c r="T3923" s="16">
        <f t="shared" si="247"/>
        <v>41938.75</v>
      </c>
      <c r="U3923">
        <f>YEAR(Campaigns[[#This Row],[Date Created Conversion]])</f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8308</v>
      </c>
      <c r="R3924" t="s">
        <v>8310</v>
      </c>
      <c r="S3924" s="16">
        <f t="shared" si="246"/>
        <v>42020.768634259264</v>
      </c>
      <c r="T3924" s="16">
        <f t="shared" si="247"/>
        <v>42065.958333333328</v>
      </c>
      <c r="U3924">
        <f>YEAR(Campaigns[[#This Row],[Date Created Conversion]])</f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8308</v>
      </c>
      <c r="R3925" t="s">
        <v>8310</v>
      </c>
      <c r="S3925" s="16">
        <f t="shared" si="246"/>
        <v>42075.979988425926</v>
      </c>
      <c r="T3925" s="16">
        <f t="shared" si="247"/>
        <v>42103.979988425926</v>
      </c>
      <c r="U3925">
        <f>YEAR(Campaigns[[#This Row],[Date Created Conversion]])</f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8308</v>
      </c>
      <c r="R3926" t="s">
        <v>8310</v>
      </c>
      <c r="S3926" s="16">
        <f t="shared" si="246"/>
        <v>41786.959745370368</v>
      </c>
      <c r="T3926" s="16">
        <f t="shared" si="247"/>
        <v>41816.959745370368</v>
      </c>
      <c r="U3926">
        <f>YEAR(Campaigns[[#This Row],[Date Created Conversion]])</f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8308</v>
      </c>
      <c r="R3927" t="s">
        <v>8310</v>
      </c>
      <c r="S3927" s="16">
        <f t="shared" si="246"/>
        <v>41820.870821759258</v>
      </c>
      <c r="T3927" s="16">
        <f t="shared" si="247"/>
        <v>41850.870821759258</v>
      </c>
      <c r="U3927">
        <f>YEAR(Campaigns[[#This Row],[Date Created Conversion]])</f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8308</v>
      </c>
      <c r="R3928" t="s">
        <v>8310</v>
      </c>
      <c r="S3928" s="16">
        <f t="shared" si="246"/>
        <v>41970.085046296299</v>
      </c>
      <c r="T3928" s="16">
        <f t="shared" si="247"/>
        <v>42000.085046296299</v>
      </c>
      <c r="U3928">
        <f>YEAR(Campaigns[[#This Row],[Date Created Conversion]])</f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8308</v>
      </c>
      <c r="R3929" t="s">
        <v>8310</v>
      </c>
      <c r="S3929" s="16">
        <f t="shared" si="246"/>
        <v>41830.267407407409</v>
      </c>
      <c r="T3929" s="16">
        <f t="shared" si="247"/>
        <v>41860.267407407409</v>
      </c>
      <c r="U3929">
        <f>YEAR(Campaigns[[#This Row],[Date Created Conversion]])</f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8308</v>
      </c>
      <c r="R3930" t="s">
        <v>8310</v>
      </c>
      <c r="S3930" s="16">
        <f t="shared" si="246"/>
        <v>42265.683182870373</v>
      </c>
      <c r="T3930" s="16">
        <f t="shared" si="247"/>
        <v>42293.207638888889</v>
      </c>
      <c r="U3930">
        <f>YEAR(Campaigns[[#This Row],[Date Created Conversion]])</f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8308</v>
      </c>
      <c r="R3931" t="s">
        <v>8310</v>
      </c>
      <c r="S3931" s="16">
        <f t="shared" si="246"/>
        <v>42601.827141203699</v>
      </c>
      <c r="T3931" s="16">
        <f t="shared" si="247"/>
        <v>42631.827141203699</v>
      </c>
      <c r="U3931">
        <f>YEAR(Campaigns[[#This Row],[Date Created Conversion]])</f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8308</v>
      </c>
      <c r="R3932" t="s">
        <v>8310</v>
      </c>
      <c r="S3932" s="16">
        <f t="shared" si="246"/>
        <v>42433.338749999995</v>
      </c>
      <c r="T3932" s="16">
        <f t="shared" si="247"/>
        <v>42461.25</v>
      </c>
      <c r="U3932">
        <f>YEAR(Campaigns[[#This Row],[Date Created Conversion]])</f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8308</v>
      </c>
      <c r="R3933" t="s">
        <v>8310</v>
      </c>
      <c r="S3933" s="16">
        <f t="shared" si="246"/>
        <v>42228.151701388888</v>
      </c>
      <c r="T3933" s="16">
        <f t="shared" si="247"/>
        <v>42253.151701388888</v>
      </c>
      <c r="U3933">
        <f>YEAR(Campaigns[[#This Row],[Date Created Conversion]])</f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8308</v>
      </c>
      <c r="R3934" t="s">
        <v>8310</v>
      </c>
      <c r="S3934" s="16">
        <f t="shared" si="246"/>
        <v>42415.168564814812</v>
      </c>
      <c r="T3934" s="16">
        <f t="shared" si="247"/>
        <v>42445.126898148148</v>
      </c>
      <c r="U3934">
        <f>YEAR(Campaigns[[#This Row],[Date Created Conversion]])</f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8308</v>
      </c>
      <c r="R3935" t="s">
        <v>8310</v>
      </c>
      <c r="S3935" s="16">
        <f t="shared" si="246"/>
        <v>42538.968310185184</v>
      </c>
      <c r="T3935" s="16">
        <f t="shared" si="247"/>
        <v>42568.029861111107</v>
      </c>
      <c r="U3935">
        <f>YEAR(Campaigns[[#This Row],[Date Created Conversion]])</f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8308</v>
      </c>
      <c r="R3936" t="s">
        <v>8310</v>
      </c>
      <c r="S3936" s="16">
        <f t="shared" si="246"/>
        <v>42233.671747685185</v>
      </c>
      <c r="T3936" s="16">
        <f t="shared" si="247"/>
        <v>42278.541666666672</v>
      </c>
      <c r="U3936">
        <f>YEAR(Campaigns[[#This Row],[Date Created Conversion]])</f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8308</v>
      </c>
      <c r="R3937" t="s">
        <v>8310</v>
      </c>
      <c r="S3937" s="16">
        <f t="shared" si="246"/>
        <v>42221.656782407401</v>
      </c>
      <c r="T3937" s="16">
        <f t="shared" si="247"/>
        <v>42281.656782407401</v>
      </c>
      <c r="U3937">
        <f>YEAR(Campaigns[[#This Row],[Date Created Conversion]])</f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8308</v>
      </c>
      <c r="R3938" t="s">
        <v>8310</v>
      </c>
      <c r="S3938" s="16">
        <f t="shared" si="246"/>
        <v>42675.262962962966</v>
      </c>
      <c r="T3938" s="16">
        <f t="shared" si="247"/>
        <v>42705.304629629631</v>
      </c>
      <c r="U3938">
        <f>YEAR(Campaigns[[#This Row],[Date Created Conversion]])</f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8308</v>
      </c>
      <c r="R3939" t="s">
        <v>8310</v>
      </c>
      <c r="S3939" s="16">
        <f t="shared" si="246"/>
        <v>42534.631481481483</v>
      </c>
      <c r="T3939" s="16">
        <f t="shared" si="247"/>
        <v>42562.631481481483</v>
      </c>
      <c r="U3939">
        <f>YEAR(Campaigns[[#This Row],[Date Created Conversion]])</f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8308</v>
      </c>
      <c r="R3940" t="s">
        <v>8310</v>
      </c>
      <c r="S3940" s="16">
        <f t="shared" si="246"/>
        <v>42151.905717592599</v>
      </c>
      <c r="T3940" s="16">
        <f t="shared" si="247"/>
        <v>42182.905717592599</v>
      </c>
      <c r="U3940">
        <f>YEAR(Campaigns[[#This Row],[Date Created Conversion]])</f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8308</v>
      </c>
      <c r="R3941" t="s">
        <v>8310</v>
      </c>
      <c r="S3941" s="16">
        <f t="shared" si="246"/>
        <v>41915.400219907409</v>
      </c>
      <c r="T3941" s="16">
        <f t="shared" si="247"/>
        <v>41919.1875</v>
      </c>
      <c r="U3941">
        <f>YEAR(Campaigns[[#This Row],[Date Created Conversion]])</f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8308</v>
      </c>
      <c r="R3942" t="s">
        <v>8310</v>
      </c>
      <c r="S3942" s="16">
        <f t="shared" si="246"/>
        <v>41961.492488425924</v>
      </c>
      <c r="T3942" s="16">
        <f t="shared" si="247"/>
        <v>42006.492488425924</v>
      </c>
      <c r="U3942">
        <f>YEAR(Campaigns[[#This Row],[Date Created Conversion]])</f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8308</v>
      </c>
      <c r="R3943" t="s">
        <v>8310</v>
      </c>
      <c r="S3943" s="16">
        <f t="shared" si="246"/>
        <v>41940.587233796294</v>
      </c>
      <c r="T3943" s="16">
        <f t="shared" si="247"/>
        <v>41968.041666666672</v>
      </c>
      <c r="U3943">
        <f>YEAR(Campaigns[[#This Row],[Date Created Conversion]])</f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8308</v>
      </c>
      <c r="R3944" t="s">
        <v>8310</v>
      </c>
      <c r="S3944" s="16">
        <f t="shared" si="246"/>
        <v>42111.904097222221</v>
      </c>
      <c r="T3944" s="16">
        <f t="shared" si="247"/>
        <v>42171.904097222221</v>
      </c>
      <c r="U3944">
        <f>YEAR(Campaigns[[#This Row],[Date Created Conversion]])</f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8308</v>
      </c>
      <c r="R3945" t="s">
        <v>8310</v>
      </c>
      <c r="S3945" s="16">
        <f t="shared" si="246"/>
        <v>42279.778564814813</v>
      </c>
      <c r="T3945" s="16">
        <f t="shared" si="247"/>
        <v>42310.701388888891</v>
      </c>
      <c r="U3945">
        <f>YEAR(Campaigns[[#This Row],[Date Created Conversion]])</f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8310</v>
      </c>
      <c r="S3946" s="16">
        <f t="shared" si="246"/>
        <v>42213.662905092591</v>
      </c>
      <c r="T3946" s="16">
        <f t="shared" si="247"/>
        <v>42243.662905092591</v>
      </c>
      <c r="U3946">
        <f>YEAR(Campaigns[[#This Row],[Date Created Conversion]])</f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8308</v>
      </c>
      <c r="R3947" t="s">
        <v>8310</v>
      </c>
      <c r="S3947" s="16">
        <f t="shared" si="246"/>
        <v>42109.801712962959</v>
      </c>
      <c r="T3947" s="16">
        <f t="shared" si="247"/>
        <v>42139.801712962959</v>
      </c>
      <c r="U3947">
        <f>YEAR(Campaigns[[#This Row],[Date Created Conversion]])</f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8308</v>
      </c>
      <c r="R3948" t="s">
        <v>8310</v>
      </c>
      <c r="S3948" s="16">
        <f t="shared" si="246"/>
        <v>42031.833587962959</v>
      </c>
      <c r="T3948" s="16">
        <f t="shared" si="247"/>
        <v>42063.333333333328</v>
      </c>
      <c r="U3948">
        <f>YEAR(Campaigns[[#This Row],[Date Created Conversion]])</f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8308</v>
      </c>
      <c r="R3949" t="s">
        <v>8310</v>
      </c>
      <c r="S3949" s="16">
        <f t="shared" si="246"/>
        <v>42615.142870370371</v>
      </c>
      <c r="T3949" s="16">
        <f t="shared" si="247"/>
        <v>42645.142870370371</v>
      </c>
      <c r="U3949">
        <f>YEAR(Campaigns[[#This Row],[Date Created Conversion]])</f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8310</v>
      </c>
      <c r="S3950" s="16">
        <f t="shared" si="246"/>
        <v>41829.325497685182</v>
      </c>
      <c r="T3950" s="16">
        <f t="shared" si="247"/>
        <v>41889.325497685182</v>
      </c>
      <c r="U3950">
        <f>YEAR(Campaigns[[#This Row],[Date Created Conversion]])</f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8308</v>
      </c>
      <c r="R3951" t="s">
        <v>8310</v>
      </c>
      <c r="S3951" s="16">
        <f t="shared" si="246"/>
        <v>42016.120613425926</v>
      </c>
      <c r="T3951" s="16">
        <f t="shared" si="247"/>
        <v>42046.120613425926</v>
      </c>
      <c r="U3951">
        <f>YEAR(Campaigns[[#This Row],[Date Created Conversion]])</f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8308</v>
      </c>
      <c r="R3952" t="s">
        <v>8310</v>
      </c>
      <c r="S3952" s="16">
        <f t="shared" si="246"/>
        <v>42439.702314814815</v>
      </c>
      <c r="T3952" s="16">
        <f t="shared" si="247"/>
        <v>42468.774305555555</v>
      </c>
      <c r="U3952">
        <f>YEAR(Campaigns[[#This Row],[Date Created Conversion]])</f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8308</v>
      </c>
      <c r="R3953" t="s">
        <v>8310</v>
      </c>
      <c r="S3953" s="16">
        <f t="shared" si="246"/>
        <v>42433.825717592597</v>
      </c>
      <c r="T3953" s="16">
        <f t="shared" si="247"/>
        <v>42493.784050925926</v>
      </c>
      <c r="U3953">
        <f>YEAR(Campaigns[[#This Row],[Date Created Conversion]])</f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8308</v>
      </c>
      <c r="R3954" t="s">
        <v>8310</v>
      </c>
      <c r="S3954" s="16">
        <f t="shared" si="246"/>
        <v>42243.790393518517</v>
      </c>
      <c r="T3954" s="16">
        <f t="shared" si="247"/>
        <v>42303.790393518517</v>
      </c>
      <c r="U3954">
        <f>YEAR(Campaigns[[#This Row],[Date Created Conversion]])</f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8310</v>
      </c>
      <c r="S3955" s="16">
        <f t="shared" si="246"/>
        <v>42550.048449074078</v>
      </c>
      <c r="T3955" s="16">
        <f t="shared" si="247"/>
        <v>42580.978472222225</v>
      </c>
      <c r="U3955">
        <f>YEAR(Campaigns[[#This Row],[Date Created Conversion]])</f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8310</v>
      </c>
      <c r="S3956" s="16">
        <f t="shared" si="246"/>
        <v>41774.651203703703</v>
      </c>
      <c r="T3956" s="16">
        <f t="shared" si="247"/>
        <v>41834.651203703703</v>
      </c>
      <c r="U3956">
        <f>YEAR(Campaigns[[#This Row],[Date Created Conversion]])</f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8308</v>
      </c>
      <c r="R3957" t="s">
        <v>8310</v>
      </c>
      <c r="S3957" s="16">
        <f t="shared" si="246"/>
        <v>42306.848854166667</v>
      </c>
      <c r="T3957" s="16">
        <f t="shared" si="247"/>
        <v>42336.890520833331</v>
      </c>
      <c r="U3957">
        <f>YEAR(Campaigns[[#This Row],[Date Created Conversion]])</f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8310</v>
      </c>
      <c r="S3958" s="16">
        <f t="shared" si="246"/>
        <v>42457.932025462964</v>
      </c>
      <c r="T3958" s="16">
        <f t="shared" si="247"/>
        <v>42485.013888888891</v>
      </c>
      <c r="U3958">
        <f>YEAR(Campaigns[[#This Row],[Date Created Conversion]])</f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8308</v>
      </c>
      <c r="R3959" t="s">
        <v>8310</v>
      </c>
      <c r="S3959" s="16">
        <f t="shared" si="246"/>
        <v>42513.976319444439</v>
      </c>
      <c r="T3959" s="16">
        <f t="shared" si="247"/>
        <v>42559.976319444439</v>
      </c>
      <c r="U3959">
        <f>YEAR(Campaigns[[#This Row],[Date Created Conversion]])</f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8308</v>
      </c>
      <c r="R3960" t="s">
        <v>8310</v>
      </c>
      <c r="S3960" s="16">
        <f t="shared" si="246"/>
        <v>41816.950370370374</v>
      </c>
      <c r="T3960" s="16">
        <f t="shared" si="247"/>
        <v>41853.583333333336</v>
      </c>
      <c r="U3960">
        <f>YEAR(Campaigns[[#This Row],[Date Created Conversion]])</f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8308</v>
      </c>
      <c r="R3961" t="s">
        <v>8310</v>
      </c>
      <c r="S3961" s="16">
        <f t="shared" si="246"/>
        <v>41880.788842592592</v>
      </c>
      <c r="T3961" s="16">
        <f t="shared" si="247"/>
        <v>41910.788842592592</v>
      </c>
      <c r="U3961">
        <f>YEAR(Campaigns[[#This Row],[Date Created Conversion]])</f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8308</v>
      </c>
      <c r="R3962" t="s">
        <v>8310</v>
      </c>
      <c r="S3962" s="16">
        <f t="shared" si="246"/>
        <v>42342.845555555556</v>
      </c>
      <c r="T3962" s="16">
        <f t="shared" si="247"/>
        <v>42372.845555555556</v>
      </c>
      <c r="U3962">
        <f>YEAR(Campaigns[[#This Row],[Date Created Conversion]])</f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8308</v>
      </c>
      <c r="R3963" t="s">
        <v>8310</v>
      </c>
      <c r="S3963" s="16">
        <f t="shared" si="246"/>
        <v>41745.891319444447</v>
      </c>
      <c r="T3963" s="16">
        <f t="shared" si="247"/>
        <v>41767.891319444447</v>
      </c>
      <c r="U3963">
        <f>YEAR(Campaigns[[#This Row],[Date Created Conversion]])</f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8308</v>
      </c>
      <c r="R3964" t="s">
        <v>8310</v>
      </c>
      <c r="S3964" s="16">
        <f t="shared" si="246"/>
        <v>42311.621458333335</v>
      </c>
      <c r="T3964" s="16">
        <f t="shared" si="247"/>
        <v>42336.621458333335</v>
      </c>
      <c r="U3964">
        <f>YEAR(Campaigns[[#This Row],[Date Created Conversion]])</f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8310</v>
      </c>
      <c r="S3965" s="16">
        <f t="shared" si="246"/>
        <v>42296.154131944444</v>
      </c>
      <c r="T3965" s="16">
        <f t="shared" si="247"/>
        <v>42326.195798611108</v>
      </c>
      <c r="U3965">
        <f>YEAR(Campaigns[[#This Row],[Date Created Conversion]])</f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8308</v>
      </c>
      <c r="R3966" t="s">
        <v>8310</v>
      </c>
      <c r="S3966" s="16">
        <f t="shared" si="246"/>
        <v>42053.722060185188</v>
      </c>
      <c r="T3966" s="16">
        <f t="shared" si="247"/>
        <v>42113.680393518516</v>
      </c>
      <c r="U3966">
        <f>YEAR(Campaigns[[#This Row],[Date Created Conversion]])</f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8308</v>
      </c>
      <c r="R3967" t="s">
        <v>8310</v>
      </c>
      <c r="S3967" s="16">
        <f t="shared" si="246"/>
        <v>42414.235879629632</v>
      </c>
      <c r="T3967" s="16">
        <f t="shared" si="247"/>
        <v>42474.194212962961</v>
      </c>
      <c r="U3967">
        <f>YEAR(Campaigns[[#This Row],[Date Created Conversion]])</f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8308</v>
      </c>
      <c r="R3968" t="s">
        <v>8310</v>
      </c>
      <c r="S3968" s="16">
        <f t="shared" si="246"/>
        <v>41801.711550925924</v>
      </c>
      <c r="T3968" s="16">
        <f t="shared" si="247"/>
        <v>41844.124305555553</v>
      </c>
      <c r="U3968">
        <f>YEAR(Campaigns[[#This Row],[Date Created Conversion]])</f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8308</v>
      </c>
      <c r="R3969" t="s">
        <v>8310</v>
      </c>
      <c r="S3969" s="16">
        <f t="shared" si="246"/>
        <v>42770.290590277778</v>
      </c>
      <c r="T3969" s="16">
        <f t="shared" si="247"/>
        <v>42800.290590277778</v>
      </c>
      <c r="U3969">
        <f>YEAR(Campaigns[[#This Row],[Date Created Conversion]])</f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 2),0)</f>
        <v>47.91</v>
      </c>
      <c r="Q3970" s="10" t="s">
        <v>8308</v>
      </c>
      <c r="R3970" t="s">
        <v>8310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  <c r="U3970">
        <f>YEAR(Campaigns[[#This Row],[Date Created Conversion]])</f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8308</v>
      </c>
      <c r="R3971" t="s">
        <v>8310</v>
      </c>
      <c r="S3971" s="16">
        <f t="shared" si="250"/>
        <v>42601.854699074072</v>
      </c>
      <c r="T3971" s="16">
        <f t="shared" si="251"/>
        <v>42611.163194444445</v>
      </c>
      <c r="U3971">
        <f>YEAR(Campaigns[[#This Row],[Date Created Conversion]])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8308</v>
      </c>
      <c r="R3972" t="s">
        <v>8310</v>
      </c>
      <c r="S3972" s="16">
        <f t="shared" si="250"/>
        <v>42447.863553240735</v>
      </c>
      <c r="T3972" s="16">
        <f t="shared" si="251"/>
        <v>42477.863553240735</v>
      </c>
      <c r="U3972">
        <f>YEAR(Campaigns[[#This Row],[Date Created Conversion]])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8308</v>
      </c>
      <c r="R3973" t="s">
        <v>8310</v>
      </c>
      <c r="S3973" s="16">
        <f t="shared" si="250"/>
        <v>41811.536180555559</v>
      </c>
      <c r="T3973" s="16">
        <f t="shared" si="251"/>
        <v>41841.536180555559</v>
      </c>
      <c r="U3973">
        <f>YEAR(Campaigns[[#This Row],[Date Created Conversion]])</f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8308</v>
      </c>
      <c r="R3974" t="s">
        <v>8310</v>
      </c>
      <c r="S3974" s="16">
        <f t="shared" si="250"/>
        <v>41981.067523148144</v>
      </c>
      <c r="T3974" s="16">
        <f t="shared" si="251"/>
        <v>42041.067523148144</v>
      </c>
      <c r="U3974">
        <f>YEAR(Campaigns[[#This Row],[Date Created Conversion]])</f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8308</v>
      </c>
      <c r="R3975" t="s">
        <v>8310</v>
      </c>
      <c r="S3975" s="16">
        <f t="shared" si="250"/>
        <v>42469.68414351852</v>
      </c>
      <c r="T3975" s="16">
        <f t="shared" si="251"/>
        <v>42499.166666666672</v>
      </c>
      <c r="U3975">
        <f>YEAR(Campaigns[[#This Row],[Date Created Conversion]])</f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8308</v>
      </c>
      <c r="R3976" t="s">
        <v>8310</v>
      </c>
      <c r="S3976" s="16">
        <f t="shared" si="250"/>
        <v>42493.546851851846</v>
      </c>
      <c r="T3976" s="16">
        <f t="shared" si="251"/>
        <v>42523.546851851846</v>
      </c>
      <c r="U3976">
        <f>YEAR(Campaigns[[#This Row],[Date Created Conversion]])</f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8308</v>
      </c>
      <c r="R3977" t="s">
        <v>8310</v>
      </c>
      <c r="S3977" s="16">
        <f t="shared" si="250"/>
        <v>42534.866875</v>
      </c>
      <c r="T3977" s="16">
        <f t="shared" si="251"/>
        <v>42564.866875</v>
      </c>
      <c r="U3977">
        <f>YEAR(Campaigns[[#This Row],[Date Created Conversion]])</f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8308</v>
      </c>
      <c r="R3978" t="s">
        <v>8310</v>
      </c>
      <c r="S3978" s="16">
        <f t="shared" si="250"/>
        <v>41830.858344907407</v>
      </c>
      <c r="T3978" s="16">
        <f t="shared" si="251"/>
        <v>41852.291666666664</v>
      </c>
      <c r="U3978">
        <f>YEAR(Campaigns[[#This Row],[Date Created Conversion]])</f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8308</v>
      </c>
      <c r="R3979" t="s">
        <v>8310</v>
      </c>
      <c r="S3979" s="16">
        <f t="shared" si="250"/>
        <v>42543.788564814815</v>
      </c>
      <c r="T3979" s="16">
        <f t="shared" si="251"/>
        <v>42573.788564814815</v>
      </c>
      <c r="U3979">
        <f>YEAR(Campaigns[[#This Row],[Date Created Conversion]])</f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8308</v>
      </c>
      <c r="R3980" t="s">
        <v>8310</v>
      </c>
      <c r="S3980" s="16">
        <f t="shared" si="250"/>
        <v>41975.642974537041</v>
      </c>
      <c r="T3980" s="16">
        <f t="shared" si="251"/>
        <v>42035.642974537041</v>
      </c>
      <c r="U3980">
        <f>YEAR(Campaigns[[#This Row],[Date Created Conversion]])</f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8308</v>
      </c>
      <c r="R3981" t="s">
        <v>8310</v>
      </c>
      <c r="S3981" s="16">
        <f t="shared" si="250"/>
        <v>42069.903437500005</v>
      </c>
      <c r="T3981" s="16">
        <f t="shared" si="251"/>
        <v>42092.833333333328</v>
      </c>
      <c r="U3981">
        <f>YEAR(Campaigns[[#This Row],[Date Created Conversion]])</f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8308</v>
      </c>
      <c r="R3982" t="s">
        <v>8310</v>
      </c>
      <c r="S3982" s="16">
        <f t="shared" si="250"/>
        <v>41795.598923611113</v>
      </c>
      <c r="T3982" s="16">
        <f t="shared" si="251"/>
        <v>41825.598923611113</v>
      </c>
      <c r="U3982">
        <f>YEAR(Campaigns[[#This Row],[Date Created Conversion]])</f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8308</v>
      </c>
      <c r="R3983" t="s">
        <v>8310</v>
      </c>
      <c r="S3983" s="16">
        <f t="shared" si="250"/>
        <v>42508.179965277777</v>
      </c>
      <c r="T3983" s="16">
        <f t="shared" si="251"/>
        <v>42568.179965277777</v>
      </c>
      <c r="U3983">
        <f>YEAR(Campaigns[[#This Row],[Date Created Conversion]])</f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8308</v>
      </c>
      <c r="R3984" t="s">
        <v>8310</v>
      </c>
      <c r="S3984" s="16">
        <f t="shared" si="250"/>
        <v>42132.809953703705</v>
      </c>
      <c r="T3984" s="16">
        <f t="shared" si="251"/>
        <v>42192.809953703705</v>
      </c>
      <c r="U3984">
        <f>YEAR(Campaigns[[#This Row],[Date Created Conversion]])</f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8308</v>
      </c>
      <c r="R3985" t="s">
        <v>8310</v>
      </c>
      <c r="S3985" s="16">
        <f t="shared" si="250"/>
        <v>41747.86986111111</v>
      </c>
      <c r="T3985" s="16">
        <f t="shared" si="251"/>
        <v>41779.290972222225</v>
      </c>
      <c r="U3985">
        <f>YEAR(Campaigns[[#This Row],[Date Created Conversion]])</f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8308</v>
      </c>
      <c r="R3986" t="s">
        <v>8310</v>
      </c>
      <c r="S3986" s="16">
        <f t="shared" si="250"/>
        <v>41920.963472222218</v>
      </c>
      <c r="T3986" s="16">
        <f t="shared" si="251"/>
        <v>41951</v>
      </c>
      <c r="U3986">
        <f>YEAR(Campaigns[[#This Row],[Date Created Conversion]])</f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8308</v>
      </c>
      <c r="R3987" t="s">
        <v>8310</v>
      </c>
      <c r="S3987" s="16">
        <f t="shared" si="250"/>
        <v>42399.707407407404</v>
      </c>
      <c r="T3987" s="16">
        <f t="shared" si="251"/>
        <v>42420.878472222219</v>
      </c>
      <c r="U3987">
        <f>YEAR(Campaigns[[#This Row],[Date Created Conversion]])</f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8308</v>
      </c>
      <c r="R3988" t="s">
        <v>8310</v>
      </c>
      <c r="S3988" s="16">
        <f t="shared" si="250"/>
        <v>42467.548541666663</v>
      </c>
      <c r="T3988" s="16">
        <f t="shared" si="251"/>
        <v>42496.544444444444</v>
      </c>
      <c r="U3988">
        <f>YEAR(Campaigns[[#This Row],[Date Created Conversion]])</f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8308</v>
      </c>
      <c r="R3989" t="s">
        <v>8310</v>
      </c>
      <c r="S3989" s="16">
        <f t="shared" si="250"/>
        <v>41765.92465277778</v>
      </c>
      <c r="T3989" s="16">
        <f t="shared" si="251"/>
        <v>41775.92465277778</v>
      </c>
      <c r="U3989">
        <f>YEAR(Campaigns[[#This Row],[Date Created Conversion]])</f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8308</v>
      </c>
      <c r="R3990" t="s">
        <v>8310</v>
      </c>
      <c r="S3990" s="16">
        <f t="shared" si="250"/>
        <v>42230.08116898148</v>
      </c>
      <c r="T3990" s="16">
        <f t="shared" si="251"/>
        <v>42245.08116898148</v>
      </c>
      <c r="U3990">
        <f>YEAR(Campaigns[[#This Row],[Date Created Conversion]])</f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8308</v>
      </c>
      <c r="R3991" t="s">
        <v>8310</v>
      </c>
      <c r="S3991" s="16">
        <f t="shared" si="250"/>
        <v>42286.749780092592</v>
      </c>
      <c r="T3991" s="16">
        <f t="shared" si="251"/>
        <v>42316.791446759264</v>
      </c>
      <c r="U3991">
        <f>YEAR(Campaigns[[#This Row],[Date Created Conversion]])</f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8308</v>
      </c>
      <c r="R3992" t="s">
        <v>8310</v>
      </c>
      <c r="S3992" s="16">
        <f t="shared" si="250"/>
        <v>42401.672372685185</v>
      </c>
      <c r="T3992" s="16">
        <f t="shared" si="251"/>
        <v>42431.672372685185</v>
      </c>
      <c r="U3992">
        <f>YEAR(Campaigns[[#This Row],[Date Created Conversion]])</f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8308</v>
      </c>
      <c r="R3993" t="s">
        <v>8310</v>
      </c>
      <c r="S3993" s="16">
        <f t="shared" si="250"/>
        <v>42125.644467592589</v>
      </c>
      <c r="T3993" s="16">
        <f t="shared" si="251"/>
        <v>42155.644467592589</v>
      </c>
      <c r="U3993">
        <f>YEAR(Campaigns[[#This Row],[Date Created Conversion]])</f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8308</v>
      </c>
      <c r="R3994" t="s">
        <v>8310</v>
      </c>
      <c r="S3994" s="16">
        <f t="shared" si="250"/>
        <v>42289.94049768518</v>
      </c>
      <c r="T3994" s="16">
        <f t="shared" si="251"/>
        <v>42349.982164351852</v>
      </c>
      <c r="U3994">
        <f>YEAR(Campaigns[[#This Row],[Date Created Conversion]])</f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8308</v>
      </c>
      <c r="R3995" t="s">
        <v>8310</v>
      </c>
      <c r="S3995" s="16">
        <f t="shared" si="250"/>
        <v>42107.864722222221</v>
      </c>
      <c r="T3995" s="16">
        <f t="shared" si="251"/>
        <v>42137.864722222221</v>
      </c>
      <c r="U3995">
        <f>YEAR(Campaigns[[#This Row],[Date Created Conversion]])</f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8308</v>
      </c>
      <c r="R3996" t="s">
        <v>8310</v>
      </c>
      <c r="S3996" s="16">
        <f t="shared" si="250"/>
        <v>41809.389930555553</v>
      </c>
      <c r="T3996" s="16">
        <f t="shared" si="251"/>
        <v>41839.389930555553</v>
      </c>
      <c r="U3996">
        <f>YEAR(Campaigns[[#This Row],[Date Created Conversion]])</f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8308</v>
      </c>
      <c r="R3997" t="s">
        <v>8310</v>
      </c>
      <c r="S3997" s="16">
        <f t="shared" si="250"/>
        <v>42019.683761574073</v>
      </c>
      <c r="T3997" s="16">
        <f t="shared" si="251"/>
        <v>42049.477083333331</v>
      </c>
      <c r="U3997">
        <f>YEAR(Campaigns[[#This Row],[Date Created Conversion]])</f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8308</v>
      </c>
      <c r="R3998" t="s">
        <v>8310</v>
      </c>
      <c r="S3998" s="16">
        <f t="shared" si="250"/>
        <v>41950.26694444444</v>
      </c>
      <c r="T3998" s="16">
        <f t="shared" si="251"/>
        <v>41963.669444444444</v>
      </c>
      <c r="U3998">
        <f>YEAR(Campaigns[[#This Row],[Date Created Conversion]])</f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8308</v>
      </c>
      <c r="R3999" t="s">
        <v>8310</v>
      </c>
      <c r="S3999" s="16">
        <f t="shared" si="250"/>
        <v>42069.391446759255</v>
      </c>
      <c r="T3999" s="16">
        <f t="shared" si="251"/>
        <v>42099.349780092598</v>
      </c>
      <c r="U3999">
        <f>YEAR(Campaigns[[#This Row],[Date Created Conversion]])</f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8308</v>
      </c>
      <c r="R4000" t="s">
        <v>8310</v>
      </c>
      <c r="S4000" s="16">
        <f t="shared" si="250"/>
        <v>42061.963263888887</v>
      </c>
      <c r="T4000" s="16">
        <f t="shared" si="251"/>
        <v>42091.921597222223</v>
      </c>
      <c r="U4000">
        <f>YEAR(Campaigns[[#This Row],[Date Created Conversion]])</f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8308</v>
      </c>
      <c r="R4001" t="s">
        <v>8310</v>
      </c>
      <c r="S4001" s="16">
        <f t="shared" si="250"/>
        <v>41842.828680555554</v>
      </c>
      <c r="T4001" s="16">
        <f t="shared" si="251"/>
        <v>41882.827650462961</v>
      </c>
      <c r="U4001">
        <f>YEAR(Campaigns[[#This Row],[Date Created Conversion]])</f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8308</v>
      </c>
      <c r="R4002" t="s">
        <v>8310</v>
      </c>
      <c r="S4002" s="16">
        <f t="shared" si="250"/>
        <v>42437.64534722222</v>
      </c>
      <c r="T4002" s="16">
        <f t="shared" si="251"/>
        <v>42497.603680555556</v>
      </c>
      <c r="U4002">
        <f>YEAR(Campaigns[[#This Row],[Date Created Conversion]])</f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8308</v>
      </c>
      <c r="R4003" t="s">
        <v>8310</v>
      </c>
      <c r="S4003" s="16">
        <f t="shared" si="250"/>
        <v>42775.964212962965</v>
      </c>
      <c r="T4003" s="16">
        <f t="shared" si="251"/>
        <v>42795.791666666672</v>
      </c>
      <c r="U4003">
        <f>YEAR(Campaigns[[#This Row],[Date Created Conversion]])</f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8308</v>
      </c>
      <c r="R4004" t="s">
        <v>8310</v>
      </c>
      <c r="S4004" s="16">
        <f t="shared" si="250"/>
        <v>41879.043530092589</v>
      </c>
      <c r="T4004" s="16">
        <f t="shared" si="251"/>
        <v>41909.043530092589</v>
      </c>
      <c r="U4004">
        <f>YEAR(Campaigns[[#This Row],[Date Created Conversion]])</f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8308</v>
      </c>
      <c r="R4005" t="s">
        <v>8310</v>
      </c>
      <c r="S4005" s="16">
        <f t="shared" si="250"/>
        <v>42020.587349537032</v>
      </c>
      <c r="T4005" s="16">
        <f t="shared" si="251"/>
        <v>42050.587349537032</v>
      </c>
      <c r="U4005">
        <f>YEAR(Campaigns[[#This Row],[Date Created Conversion]])</f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8308</v>
      </c>
      <c r="R4006" t="s">
        <v>8310</v>
      </c>
      <c r="S4006" s="16">
        <f t="shared" si="250"/>
        <v>41890.16269675926</v>
      </c>
      <c r="T4006" s="16">
        <f t="shared" si="251"/>
        <v>41920.16269675926</v>
      </c>
      <c r="U4006">
        <f>YEAR(Campaigns[[#This Row],[Date Created Conversion]])</f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8308</v>
      </c>
      <c r="R4007" t="s">
        <v>8310</v>
      </c>
      <c r="S4007" s="16">
        <f t="shared" si="250"/>
        <v>41872.807696759257</v>
      </c>
      <c r="T4007" s="16">
        <f t="shared" si="251"/>
        <v>41932.807696759257</v>
      </c>
      <c r="U4007">
        <f>YEAR(Campaigns[[#This Row],[Date Created Conversion]])</f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8308</v>
      </c>
      <c r="R4008" t="s">
        <v>8310</v>
      </c>
      <c r="S4008" s="16">
        <f t="shared" si="250"/>
        <v>42391.772997685184</v>
      </c>
      <c r="T4008" s="16">
        <f t="shared" si="251"/>
        <v>42416.772997685184</v>
      </c>
      <c r="U4008">
        <f>YEAR(Campaigns[[#This Row],[Date Created Conversion]])</f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8308</v>
      </c>
      <c r="R4009" t="s">
        <v>8310</v>
      </c>
      <c r="S4009" s="16">
        <f t="shared" si="250"/>
        <v>41848.772928240738</v>
      </c>
      <c r="T4009" s="16">
        <f t="shared" si="251"/>
        <v>41877.686111111114</v>
      </c>
      <c r="U4009">
        <f>YEAR(Campaigns[[#This Row],[Date Created Conversion]])</f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8308</v>
      </c>
      <c r="R4010" t="s">
        <v>8310</v>
      </c>
      <c r="S4010" s="16">
        <f t="shared" si="250"/>
        <v>42177.964201388888</v>
      </c>
      <c r="T4010" s="16">
        <f t="shared" si="251"/>
        <v>42207.964201388888</v>
      </c>
      <c r="U4010">
        <f>YEAR(Campaigns[[#This Row],[Date Created Conversion]])</f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8308</v>
      </c>
      <c r="R4011" t="s">
        <v>8310</v>
      </c>
      <c r="S4011" s="16">
        <f t="shared" si="250"/>
        <v>41851.700925925928</v>
      </c>
      <c r="T4011" s="16">
        <f t="shared" si="251"/>
        <v>41891.700925925928</v>
      </c>
      <c r="U4011">
        <f>YEAR(Campaigns[[#This Row],[Date Created Conversion]])</f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8308</v>
      </c>
      <c r="R4012" t="s">
        <v>8310</v>
      </c>
      <c r="S4012" s="16">
        <f t="shared" si="250"/>
        <v>41921.770439814813</v>
      </c>
      <c r="T4012" s="16">
        <f t="shared" si="251"/>
        <v>41938.770439814813</v>
      </c>
      <c r="U4012">
        <f>YEAR(Campaigns[[#This Row],[Date Created Conversion]])</f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8308</v>
      </c>
      <c r="R4013" t="s">
        <v>8310</v>
      </c>
      <c r="S4013" s="16">
        <f t="shared" si="250"/>
        <v>42002.54488425926</v>
      </c>
      <c r="T4013" s="16">
        <f t="shared" si="251"/>
        <v>42032.54488425926</v>
      </c>
      <c r="U4013">
        <f>YEAR(Campaigns[[#This Row],[Date Created Conversion]])</f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8310</v>
      </c>
      <c r="S4014" s="16">
        <f t="shared" si="250"/>
        <v>42096.544548611113</v>
      </c>
      <c r="T4014" s="16">
        <f t="shared" si="251"/>
        <v>42126.544548611113</v>
      </c>
      <c r="U4014">
        <f>YEAR(Campaigns[[#This Row],[Date Created Conversion]])</f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8308</v>
      </c>
      <c r="R4015" t="s">
        <v>8310</v>
      </c>
      <c r="S4015" s="16">
        <f t="shared" si="250"/>
        <v>42021.301192129627</v>
      </c>
      <c r="T4015" s="16">
        <f t="shared" si="251"/>
        <v>42051.301192129627</v>
      </c>
      <c r="U4015">
        <f>YEAR(Campaigns[[#This Row],[Date Created Conversion]])</f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8308</v>
      </c>
      <c r="R4016" t="s">
        <v>8310</v>
      </c>
      <c r="S4016" s="16">
        <f t="shared" si="250"/>
        <v>42419.246168981481</v>
      </c>
      <c r="T4016" s="16">
        <f t="shared" si="251"/>
        <v>42434.246168981481</v>
      </c>
      <c r="U4016">
        <f>YEAR(Campaigns[[#This Row],[Date Created Conversion]])</f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8308</v>
      </c>
      <c r="R4017" t="s">
        <v>8310</v>
      </c>
      <c r="S4017" s="16">
        <f t="shared" si="250"/>
        <v>42174.780821759254</v>
      </c>
      <c r="T4017" s="16">
        <f t="shared" si="251"/>
        <v>42204.780821759254</v>
      </c>
      <c r="U4017">
        <f>YEAR(Campaigns[[#This Row],[Date Created Conversion]])</f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8308</v>
      </c>
      <c r="R4018" t="s">
        <v>8310</v>
      </c>
      <c r="S4018" s="16">
        <f t="shared" si="250"/>
        <v>41869.872685185182</v>
      </c>
      <c r="T4018" s="16">
        <f t="shared" si="251"/>
        <v>41899.872685185182</v>
      </c>
      <c r="U4018">
        <f>YEAR(Campaigns[[#This Row],[Date Created Conversion]])</f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8308</v>
      </c>
      <c r="R4019" t="s">
        <v>8310</v>
      </c>
      <c r="S4019" s="16">
        <f t="shared" si="250"/>
        <v>41856.672152777777</v>
      </c>
      <c r="T4019" s="16">
        <f t="shared" si="251"/>
        <v>41886.672152777777</v>
      </c>
      <c r="U4019">
        <f>YEAR(Campaigns[[#This Row],[Date Created Conversion]])</f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8308</v>
      </c>
      <c r="R4020" t="s">
        <v>8310</v>
      </c>
      <c r="S4020" s="16">
        <f t="shared" si="250"/>
        <v>42620.91097222222</v>
      </c>
      <c r="T4020" s="16">
        <f t="shared" si="251"/>
        <v>42650.91097222222</v>
      </c>
      <c r="U4020">
        <f>YEAR(Campaigns[[#This Row],[Date Created Conversion]])</f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8308</v>
      </c>
      <c r="R4021" t="s">
        <v>8310</v>
      </c>
      <c r="S4021" s="16">
        <f t="shared" si="250"/>
        <v>42417.675879629634</v>
      </c>
      <c r="T4021" s="16">
        <f t="shared" si="251"/>
        <v>42475.686111111107</v>
      </c>
      <c r="U4021">
        <f>YEAR(Campaigns[[#This Row],[Date Created Conversion]])</f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8308</v>
      </c>
      <c r="R4022" t="s">
        <v>8310</v>
      </c>
      <c r="S4022" s="16">
        <f t="shared" si="250"/>
        <v>42057.190960648149</v>
      </c>
      <c r="T4022" s="16">
        <f t="shared" si="251"/>
        <v>42087.149293981478</v>
      </c>
      <c r="U4022">
        <f>YEAR(Campaigns[[#This Row],[Date Created Conversion]])</f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8308</v>
      </c>
      <c r="R4023" t="s">
        <v>8310</v>
      </c>
      <c r="S4023" s="16">
        <f t="shared" si="250"/>
        <v>41878.911550925928</v>
      </c>
      <c r="T4023" s="16">
        <f t="shared" si="251"/>
        <v>41938.911550925928</v>
      </c>
      <c r="U4023">
        <f>YEAR(Campaigns[[#This Row],[Date Created Conversion]])</f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8308</v>
      </c>
      <c r="R4024" t="s">
        <v>8310</v>
      </c>
      <c r="S4024" s="16">
        <f t="shared" si="250"/>
        <v>41990.584108796291</v>
      </c>
      <c r="T4024" s="16">
        <f t="shared" si="251"/>
        <v>42036.120833333334</v>
      </c>
      <c r="U4024">
        <f>YEAR(Campaigns[[#This Row],[Date Created Conversion]])</f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8308</v>
      </c>
      <c r="R4025" t="s">
        <v>8310</v>
      </c>
      <c r="S4025" s="16">
        <f t="shared" si="250"/>
        <v>42408.999571759254</v>
      </c>
      <c r="T4025" s="16">
        <f t="shared" si="251"/>
        <v>42453.957905092597</v>
      </c>
      <c r="U4025">
        <f>YEAR(Campaigns[[#This Row],[Date Created Conversion]])</f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8308</v>
      </c>
      <c r="R4026" t="s">
        <v>8310</v>
      </c>
      <c r="S4026" s="16">
        <f t="shared" si="250"/>
        <v>42217.670104166667</v>
      </c>
      <c r="T4026" s="16">
        <f t="shared" si="251"/>
        <v>42247.670104166667</v>
      </c>
      <c r="U4026">
        <f>YEAR(Campaigns[[#This Row],[Date Created Conversion]])</f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8308</v>
      </c>
      <c r="R4027" t="s">
        <v>8310</v>
      </c>
      <c r="S4027" s="16">
        <f t="shared" si="250"/>
        <v>42151.237685185188</v>
      </c>
      <c r="T4027" s="16">
        <f t="shared" si="251"/>
        <v>42211.237685185188</v>
      </c>
      <c r="U4027">
        <f>YEAR(Campaigns[[#This Row],[Date Created Conversion]])</f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8308</v>
      </c>
      <c r="R4028" t="s">
        <v>8310</v>
      </c>
      <c r="S4028" s="16">
        <f t="shared" si="250"/>
        <v>42282.655543981484</v>
      </c>
      <c r="T4028" s="16">
        <f t="shared" si="251"/>
        <v>42342.697210648148</v>
      </c>
      <c r="U4028">
        <f>YEAR(Campaigns[[#This Row],[Date Created Conversion]])</f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8308</v>
      </c>
      <c r="R4029" t="s">
        <v>8310</v>
      </c>
      <c r="S4029" s="16">
        <f t="shared" si="250"/>
        <v>42768.97084490741</v>
      </c>
      <c r="T4029" s="16">
        <f t="shared" si="251"/>
        <v>42789.041666666672</v>
      </c>
      <c r="U4029">
        <f>YEAR(Campaigns[[#This Row],[Date Created Conversion]])</f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8308</v>
      </c>
      <c r="R4030" t="s">
        <v>8310</v>
      </c>
      <c r="S4030" s="16">
        <f t="shared" si="250"/>
        <v>41765.938657407409</v>
      </c>
      <c r="T4030" s="16">
        <f t="shared" si="251"/>
        <v>41795.938657407409</v>
      </c>
      <c r="U4030">
        <f>YEAR(Campaigns[[#This Row],[Date Created Conversion]])</f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8308</v>
      </c>
      <c r="R4031" t="s">
        <v>8310</v>
      </c>
      <c r="S4031" s="16">
        <f t="shared" si="250"/>
        <v>42322.025115740747</v>
      </c>
      <c r="T4031" s="16">
        <f t="shared" si="251"/>
        <v>42352.025115740747</v>
      </c>
      <c r="U4031">
        <f>YEAR(Campaigns[[#This Row],[Date Created Conversion]])</f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8308</v>
      </c>
      <c r="R4032" t="s">
        <v>8310</v>
      </c>
      <c r="S4032" s="16">
        <f t="shared" si="250"/>
        <v>42374.655081018514</v>
      </c>
      <c r="T4032" s="16">
        <f t="shared" si="251"/>
        <v>42403.784027777772</v>
      </c>
      <c r="U4032">
        <f>YEAR(Campaigns[[#This Row],[Date Created Conversion]])</f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8308</v>
      </c>
      <c r="R4033" t="s">
        <v>8310</v>
      </c>
      <c r="S4033" s="16">
        <f t="shared" si="250"/>
        <v>41941.585231481484</v>
      </c>
      <c r="T4033" s="16">
        <f t="shared" si="251"/>
        <v>41991.626898148148</v>
      </c>
      <c r="U4033">
        <f>YEAR(Campaigns[[#This Row],[Date Created Conversion]])</f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 2),0)</f>
        <v>59</v>
      </c>
      <c r="Q4034" s="10" t="s">
        <v>8308</v>
      </c>
      <c r="R4034" t="s">
        <v>8310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  <c r="U4034">
        <f>YEAR(Campaigns[[#This Row],[Date Created Conversion]])</f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8308</v>
      </c>
      <c r="R4035" t="s">
        <v>8310</v>
      </c>
      <c r="S4035" s="16">
        <f t="shared" si="254"/>
        <v>42614.268796296295</v>
      </c>
      <c r="T4035" s="16">
        <f t="shared" si="255"/>
        <v>42645.375</v>
      </c>
      <c r="U4035">
        <f>YEAR(Campaigns[[#This Row],[Date Created Conversion]])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8308</v>
      </c>
      <c r="R4036" t="s">
        <v>8310</v>
      </c>
      <c r="S4036" s="16">
        <f t="shared" si="254"/>
        <v>42067.947337962964</v>
      </c>
      <c r="T4036" s="16">
        <f t="shared" si="255"/>
        <v>42097.905671296292</v>
      </c>
      <c r="U4036">
        <f>YEAR(Campaigns[[#This Row],[Date Created Conversion]])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8308</v>
      </c>
      <c r="R4037" t="s">
        <v>8310</v>
      </c>
      <c r="S4037" s="16">
        <f t="shared" si="254"/>
        <v>41903.882951388885</v>
      </c>
      <c r="T4037" s="16">
        <f t="shared" si="255"/>
        <v>41933.882951388885</v>
      </c>
      <c r="U4037">
        <f>YEAR(Campaigns[[#This Row],[Date Created Conversion]])</f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8308</v>
      </c>
      <c r="R4038" t="s">
        <v>8310</v>
      </c>
      <c r="S4038" s="16">
        <f t="shared" si="254"/>
        <v>41804.937083333331</v>
      </c>
      <c r="T4038" s="16">
        <f t="shared" si="255"/>
        <v>41821.9375</v>
      </c>
      <c r="U4038">
        <f>YEAR(Campaigns[[#This Row],[Date Created Conversion]])</f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8308</v>
      </c>
      <c r="R4039" t="s">
        <v>8310</v>
      </c>
      <c r="S4039" s="16">
        <f t="shared" si="254"/>
        <v>42497.070775462969</v>
      </c>
      <c r="T4039" s="16">
        <f t="shared" si="255"/>
        <v>42514.600694444445</v>
      </c>
      <c r="U4039">
        <f>YEAR(Campaigns[[#This Row],[Date Created Conversion]])</f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8308</v>
      </c>
      <c r="R4040" t="s">
        <v>8310</v>
      </c>
      <c r="S4040" s="16">
        <f t="shared" si="254"/>
        <v>41869.798726851855</v>
      </c>
      <c r="T4040" s="16">
        <f t="shared" si="255"/>
        <v>41929.798726851855</v>
      </c>
      <c r="U4040">
        <f>YEAR(Campaigns[[#This Row],[Date Created Conversion]])</f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8308</v>
      </c>
      <c r="R4041" t="s">
        <v>8310</v>
      </c>
      <c r="S4041" s="16">
        <f t="shared" si="254"/>
        <v>42305.670914351853</v>
      </c>
      <c r="T4041" s="16">
        <f t="shared" si="255"/>
        <v>42339.249305555553</v>
      </c>
      <c r="U4041">
        <f>YEAR(Campaigns[[#This Row],[Date Created Conversion]])</f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8308</v>
      </c>
      <c r="R4042" t="s">
        <v>8310</v>
      </c>
      <c r="S4042" s="16">
        <f t="shared" si="254"/>
        <v>42144.231527777782</v>
      </c>
      <c r="T4042" s="16">
        <f t="shared" si="255"/>
        <v>42203.125</v>
      </c>
      <c r="U4042">
        <f>YEAR(Campaigns[[#This Row],[Date Created Conversion]])</f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8308</v>
      </c>
      <c r="R4043" t="s">
        <v>8310</v>
      </c>
      <c r="S4043" s="16">
        <f t="shared" si="254"/>
        <v>42559.474004629628</v>
      </c>
      <c r="T4043" s="16">
        <f t="shared" si="255"/>
        <v>42619.474004629628</v>
      </c>
      <c r="U4043">
        <f>YEAR(Campaigns[[#This Row],[Date Created Conversion]])</f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8308</v>
      </c>
      <c r="R4044" t="s">
        <v>8310</v>
      </c>
      <c r="S4044" s="16">
        <f t="shared" si="254"/>
        <v>41995.084074074075</v>
      </c>
      <c r="T4044" s="16">
        <f t="shared" si="255"/>
        <v>42024.802777777775</v>
      </c>
      <c r="U4044">
        <f>YEAR(Campaigns[[#This Row],[Date Created Conversion]])</f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8308</v>
      </c>
      <c r="R4045" t="s">
        <v>8310</v>
      </c>
      <c r="S4045" s="16">
        <f t="shared" si="254"/>
        <v>41948.957465277781</v>
      </c>
      <c r="T4045" s="16">
        <f t="shared" si="255"/>
        <v>41963.957465277781</v>
      </c>
      <c r="U4045">
        <f>YEAR(Campaigns[[#This Row],[Date Created Conversion]])</f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8308</v>
      </c>
      <c r="R4046" t="s">
        <v>8310</v>
      </c>
      <c r="S4046" s="16">
        <f t="shared" si="254"/>
        <v>42074.219699074078</v>
      </c>
      <c r="T4046" s="16">
        <f t="shared" si="255"/>
        <v>42104.208333333328</v>
      </c>
      <c r="U4046">
        <f>YEAR(Campaigns[[#This Row],[Date Created Conversion]])</f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8308</v>
      </c>
      <c r="R4047" t="s">
        <v>8310</v>
      </c>
      <c r="S4047" s="16">
        <f t="shared" si="254"/>
        <v>41842.201261574075</v>
      </c>
      <c r="T4047" s="16">
        <f t="shared" si="255"/>
        <v>41872.201261574075</v>
      </c>
      <c r="U4047">
        <f>YEAR(Campaigns[[#This Row],[Date Created Conversion]])</f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8308</v>
      </c>
      <c r="R4048" t="s">
        <v>8310</v>
      </c>
      <c r="S4048" s="16">
        <f t="shared" si="254"/>
        <v>41904.650578703702</v>
      </c>
      <c r="T4048" s="16">
        <f t="shared" si="255"/>
        <v>41934.650578703702</v>
      </c>
      <c r="U4048">
        <f>YEAR(Campaigns[[#This Row],[Date Created Conversion]])</f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8308</v>
      </c>
      <c r="R4049" t="s">
        <v>8310</v>
      </c>
      <c r="S4049" s="16">
        <f t="shared" si="254"/>
        <v>41991.022488425922</v>
      </c>
      <c r="T4049" s="16">
        <f t="shared" si="255"/>
        <v>42015.041666666672</v>
      </c>
      <c r="U4049">
        <f>YEAR(Campaigns[[#This Row],[Date Created Conversion]])</f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8308</v>
      </c>
      <c r="R4050" t="s">
        <v>8310</v>
      </c>
      <c r="S4050" s="16">
        <f t="shared" si="254"/>
        <v>42436.509108796294</v>
      </c>
      <c r="T4050" s="16">
        <f t="shared" si="255"/>
        <v>42471.467442129629</v>
      </c>
      <c r="U4050">
        <f>YEAR(Campaigns[[#This Row],[Date Created Conversion]])</f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8308</v>
      </c>
      <c r="R4051" t="s">
        <v>8310</v>
      </c>
      <c r="S4051" s="16">
        <f t="shared" si="254"/>
        <v>42169.958506944444</v>
      </c>
      <c r="T4051" s="16">
        <f t="shared" si="255"/>
        <v>42199.958506944444</v>
      </c>
      <c r="U4051">
        <f>YEAR(Campaigns[[#This Row],[Date Created Conversion]])</f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8308</v>
      </c>
      <c r="R4052" t="s">
        <v>8310</v>
      </c>
      <c r="S4052" s="16">
        <f t="shared" si="254"/>
        <v>41905.636469907404</v>
      </c>
      <c r="T4052" s="16">
        <f t="shared" si="255"/>
        <v>41935.636469907404</v>
      </c>
      <c r="U4052">
        <f>YEAR(Campaigns[[#This Row],[Date Created Conversion]])</f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8308</v>
      </c>
      <c r="R4053" t="s">
        <v>8310</v>
      </c>
      <c r="S4053" s="16">
        <f t="shared" si="254"/>
        <v>41761.810150462967</v>
      </c>
      <c r="T4053" s="16">
        <f t="shared" si="255"/>
        <v>41768.286805555559</v>
      </c>
      <c r="U4053">
        <f>YEAR(Campaigns[[#This Row],[Date Created Conversion]])</f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8308</v>
      </c>
      <c r="R4054" t="s">
        <v>8310</v>
      </c>
      <c r="S4054" s="16">
        <f t="shared" si="254"/>
        <v>41865.878657407404</v>
      </c>
      <c r="T4054" s="16">
        <f t="shared" si="255"/>
        <v>41925.878657407404</v>
      </c>
      <c r="U4054">
        <f>YEAR(Campaigns[[#This Row],[Date Created Conversion]])</f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8308</v>
      </c>
      <c r="R4055" t="s">
        <v>8310</v>
      </c>
      <c r="S4055" s="16">
        <f t="shared" si="254"/>
        <v>41928.690138888887</v>
      </c>
      <c r="T4055" s="16">
        <f t="shared" si="255"/>
        <v>41958.833333333328</v>
      </c>
      <c r="U4055">
        <f>YEAR(Campaigns[[#This Row],[Date Created Conversion]])</f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8308</v>
      </c>
      <c r="R4056" t="s">
        <v>8310</v>
      </c>
      <c r="S4056" s="16">
        <f t="shared" si="254"/>
        <v>42613.841261574074</v>
      </c>
      <c r="T4056" s="16">
        <f t="shared" si="255"/>
        <v>42644.166666666672</v>
      </c>
      <c r="U4056">
        <f>YEAR(Campaigns[[#This Row],[Date Created Conversion]])</f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8308</v>
      </c>
      <c r="R4057" t="s">
        <v>8310</v>
      </c>
      <c r="S4057" s="16">
        <f t="shared" si="254"/>
        <v>41779.648506944446</v>
      </c>
      <c r="T4057" s="16">
        <f t="shared" si="255"/>
        <v>41809.648506944446</v>
      </c>
      <c r="U4057">
        <f>YEAR(Campaigns[[#This Row],[Date Created Conversion]])</f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8308</v>
      </c>
      <c r="R4058" t="s">
        <v>8310</v>
      </c>
      <c r="S4058" s="16">
        <f t="shared" si="254"/>
        <v>42534.933321759265</v>
      </c>
      <c r="T4058" s="16">
        <f t="shared" si="255"/>
        <v>42554.832638888889</v>
      </c>
      <c r="U4058">
        <f>YEAR(Campaigns[[#This Row],[Date Created Conversion]])</f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8308</v>
      </c>
      <c r="R4059" t="s">
        <v>8310</v>
      </c>
      <c r="S4059" s="16">
        <f t="shared" si="254"/>
        <v>42310.968518518523</v>
      </c>
      <c r="T4059" s="16">
        <f t="shared" si="255"/>
        <v>42333.958333333328</v>
      </c>
      <c r="U4059">
        <f>YEAR(Campaigns[[#This Row],[Date Created Conversion]])</f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8308</v>
      </c>
      <c r="R4060" t="s">
        <v>8310</v>
      </c>
      <c r="S4060" s="16">
        <f t="shared" si="254"/>
        <v>42446.060694444444</v>
      </c>
      <c r="T4060" s="16">
        <f t="shared" si="255"/>
        <v>42461.165972222225</v>
      </c>
      <c r="U4060">
        <f>YEAR(Campaigns[[#This Row],[Date Created Conversion]])</f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8308</v>
      </c>
      <c r="R4061" t="s">
        <v>8310</v>
      </c>
      <c r="S4061" s="16">
        <f t="shared" si="254"/>
        <v>41866.640648148146</v>
      </c>
      <c r="T4061" s="16">
        <f t="shared" si="255"/>
        <v>41898.125</v>
      </c>
      <c r="U4061">
        <f>YEAR(Campaigns[[#This Row],[Date Created Conversion]])</f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8308</v>
      </c>
      <c r="R4062" t="s">
        <v>8310</v>
      </c>
      <c r="S4062" s="16">
        <f t="shared" si="254"/>
        <v>41779.695092592592</v>
      </c>
      <c r="T4062" s="16">
        <f t="shared" si="255"/>
        <v>41813.666666666664</v>
      </c>
      <c r="U4062">
        <f>YEAR(Campaigns[[#This Row],[Date Created Conversion]])</f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8308</v>
      </c>
      <c r="R4063" t="s">
        <v>8310</v>
      </c>
      <c r="S4063" s="16">
        <f t="shared" si="254"/>
        <v>42421.141469907408</v>
      </c>
      <c r="T4063" s="16">
        <f t="shared" si="255"/>
        <v>42481.099803240737</v>
      </c>
      <c r="U4063">
        <f>YEAR(Campaigns[[#This Row],[Date Created Conversion]])</f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8308</v>
      </c>
      <c r="R4064" t="s">
        <v>8310</v>
      </c>
      <c r="S4064" s="16">
        <f t="shared" si="254"/>
        <v>42523.739212962959</v>
      </c>
      <c r="T4064" s="16">
        <f t="shared" si="255"/>
        <v>42553.739212962959</v>
      </c>
      <c r="U4064">
        <f>YEAR(Campaigns[[#This Row],[Date Created Conversion]])</f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8308</v>
      </c>
      <c r="R4065" t="s">
        <v>8310</v>
      </c>
      <c r="S4065" s="16">
        <f t="shared" si="254"/>
        <v>41787.681527777779</v>
      </c>
      <c r="T4065" s="16">
        <f t="shared" si="255"/>
        <v>41817.681527777779</v>
      </c>
      <c r="U4065">
        <f>YEAR(Campaigns[[#This Row],[Date Created Conversion]])</f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8308</v>
      </c>
      <c r="R4066" t="s">
        <v>8310</v>
      </c>
      <c r="S4066" s="16">
        <f t="shared" si="254"/>
        <v>42093.588263888887</v>
      </c>
      <c r="T4066" s="16">
        <f t="shared" si="255"/>
        <v>42123.588263888887</v>
      </c>
      <c r="U4066">
        <f>YEAR(Campaigns[[#This Row],[Date Created Conversion]])</f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8308</v>
      </c>
      <c r="R4067" t="s">
        <v>8310</v>
      </c>
      <c r="S4067" s="16">
        <f t="shared" si="254"/>
        <v>41833.951516203706</v>
      </c>
      <c r="T4067" s="16">
        <f t="shared" si="255"/>
        <v>41863.951516203706</v>
      </c>
      <c r="U4067">
        <f>YEAR(Campaigns[[#This Row],[Date Created Conversion]])</f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8308</v>
      </c>
      <c r="R4068" t="s">
        <v>8310</v>
      </c>
      <c r="S4068" s="16">
        <f t="shared" si="254"/>
        <v>42479.039212962962</v>
      </c>
      <c r="T4068" s="16">
        <f t="shared" si="255"/>
        <v>42509.039212962962</v>
      </c>
      <c r="U4068">
        <f>YEAR(Campaigns[[#This Row],[Date Created Conversion]])</f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8308</v>
      </c>
      <c r="R4069" t="s">
        <v>8310</v>
      </c>
      <c r="S4069" s="16">
        <f t="shared" si="254"/>
        <v>42235.117476851854</v>
      </c>
      <c r="T4069" s="16">
        <f t="shared" si="255"/>
        <v>42275.117476851854</v>
      </c>
      <c r="U4069">
        <f>YEAR(Campaigns[[#This Row],[Date Created Conversion]])</f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8308</v>
      </c>
      <c r="R4070" t="s">
        <v>8310</v>
      </c>
      <c r="S4070" s="16">
        <f t="shared" si="254"/>
        <v>42718.963599537034</v>
      </c>
      <c r="T4070" s="16">
        <f t="shared" si="255"/>
        <v>42748.961805555555</v>
      </c>
      <c r="U4070">
        <f>YEAR(Campaigns[[#This Row],[Date Created Conversion]])</f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8308</v>
      </c>
      <c r="R4071" t="s">
        <v>8310</v>
      </c>
      <c r="S4071" s="16">
        <f t="shared" si="254"/>
        <v>42022.661527777775</v>
      </c>
      <c r="T4071" s="16">
        <f t="shared" si="255"/>
        <v>42063.5</v>
      </c>
      <c r="U4071">
        <f>YEAR(Campaigns[[#This Row],[Date Created Conversion]])</f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8308</v>
      </c>
      <c r="R4072" t="s">
        <v>8310</v>
      </c>
      <c r="S4072" s="16">
        <f t="shared" si="254"/>
        <v>42031.666898148149</v>
      </c>
      <c r="T4072" s="16">
        <f t="shared" si="255"/>
        <v>42064.125</v>
      </c>
      <c r="U4072">
        <f>YEAR(Campaigns[[#This Row],[Date Created Conversion]])</f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8308</v>
      </c>
      <c r="R4073" t="s">
        <v>8310</v>
      </c>
      <c r="S4073" s="16">
        <f t="shared" si="254"/>
        <v>42700.804756944446</v>
      </c>
      <c r="T4073" s="16">
        <f t="shared" si="255"/>
        <v>42730.804756944446</v>
      </c>
      <c r="U4073">
        <f>YEAR(Campaigns[[#This Row],[Date Created Conversion]])</f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8308</v>
      </c>
      <c r="R4074" t="s">
        <v>8310</v>
      </c>
      <c r="S4074" s="16">
        <f t="shared" si="254"/>
        <v>41812.77443287037</v>
      </c>
      <c r="T4074" s="16">
        <f t="shared" si="255"/>
        <v>41872.77443287037</v>
      </c>
      <c r="U4074">
        <f>YEAR(Campaigns[[#This Row],[Date Created Conversion]])</f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8308</v>
      </c>
      <c r="R4075" t="s">
        <v>8310</v>
      </c>
      <c r="S4075" s="16">
        <f t="shared" si="254"/>
        <v>42078.34520833334</v>
      </c>
      <c r="T4075" s="16">
        <f t="shared" si="255"/>
        <v>42133.166666666672</v>
      </c>
      <c r="U4075">
        <f>YEAR(Campaigns[[#This Row],[Date Created Conversion]])</f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8308</v>
      </c>
      <c r="R4076" t="s">
        <v>8310</v>
      </c>
      <c r="S4076" s="16">
        <f t="shared" si="254"/>
        <v>42283.552951388891</v>
      </c>
      <c r="T4076" s="16">
        <f t="shared" si="255"/>
        <v>42313.594618055555</v>
      </c>
      <c r="U4076">
        <f>YEAR(Campaigns[[#This Row],[Date Created Conversion]])</f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8308</v>
      </c>
      <c r="R4077" t="s">
        <v>8310</v>
      </c>
      <c r="S4077" s="16">
        <f t="shared" si="254"/>
        <v>41779.045937499999</v>
      </c>
      <c r="T4077" s="16">
        <f t="shared" si="255"/>
        <v>41820.727777777778</v>
      </c>
      <c r="U4077">
        <f>YEAR(Campaigns[[#This Row],[Date Created Conversion]])</f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8308</v>
      </c>
      <c r="R4078" t="s">
        <v>8310</v>
      </c>
      <c r="S4078" s="16">
        <f t="shared" si="254"/>
        <v>41905.795706018522</v>
      </c>
      <c r="T4078" s="16">
        <f t="shared" si="255"/>
        <v>41933.82708333333</v>
      </c>
      <c r="U4078">
        <f>YEAR(Campaigns[[#This Row],[Date Created Conversion]])</f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8308</v>
      </c>
      <c r="R4079" t="s">
        <v>8310</v>
      </c>
      <c r="S4079" s="16">
        <f t="shared" si="254"/>
        <v>42695.7105787037</v>
      </c>
      <c r="T4079" s="16">
        <f t="shared" si="255"/>
        <v>42725.7105787037</v>
      </c>
      <c r="U4079">
        <f>YEAR(Campaigns[[#This Row],[Date Created Conversion]])</f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8308</v>
      </c>
      <c r="R4080" t="s">
        <v>8310</v>
      </c>
      <c r="S4080" s="16">
        <f t="shared" si="254"/>
        <v>42732.787523148145</v>
      </c>
      <c r="T4080" s="16">
        <f t="shared" si="255"/>
        <v>42762.787523148145</v>
      </c>
      <c r="U4080">
        <f>YEAR(Campaigns[[#This Row],[Date Created Conversion]])</f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8308</v>
      </c>
      <c r="R4081" t="s">
        <v>8310</v>
      </c>
      <c r="S4081" s="16">
        <f t="shared" si="254"/>
        <v>42510.938900462963</v>
      </c>
      <c r="T4081" s="16">
        <f t="shared" si="255"/>
        <v>42540.938900462963</v>
      </c>
      <c r="U4081">
        <f>YEAR(Campaigns[[#This Row],[Date Created Conversion]])</f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8308</v>
      </c>
      <c r="R4082" t="s">
        <v>8310</v>
      </c>
      <c r="S4082" s="16">
        <f t="shared" si="254"/>
        <v>42511.698101851856</v>
      </c>
      <c r="T4082" s="16">
        <f t="shared" si="255"/>
        <v>42535.787500000006</v>
      </c>
      <c r="U4082">
        <f>YEAR(Campaigns[[#This Row],[Date Created Conversion]])</f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8308</v>
      </c>
      <c r="R4083" t="s">
        <v>8310</v>
      </c>
      <c r="S4083" s="16">
        <f t="shared" si="254"/>
        <v>42041.581307870365</v>
      </c>
      <c r="T4083" s="16">
        <f t="shared" si="255"/>
        <v>42071.539641203708</v>
      </c>
      <c r="U4083">
        <f>YEAR(Campaigns[[#This Row],[Date Created Conversion]])</f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8308</v>
      </c>
      <c r="R4084" t="s">
        <v>8310</v>
      </c>
      <c r="S4084" s="16">
        <f t="shared" si="254"/>
        <v>42307.189270833333</v>
      </c>
      <c r="T4084" s="16">
        <f t="shared" si="255"/>
        <v>42322.958333333328</v>
      </c>
      <c r="U4084">
        <f>YEAR(Campaigns[[#This Row],[Date Created Conversion]])</f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8308</v>
      </c>
      <c r="R4085" t="s">
        <v>8310</v>
      </c>
      <c r="S4085" s="16">
        <f t="shared" si="254"/>
        <v>42353.761759259258</v>
      </c>
      <c r="T4085" s="16">
        <f t="shared" si="255"/>
        <v>42383.761759259258</v>
      </c>
      <c r="U4085">
        <f>YEAR(Campaigns[[#This Row],[Date Created Conversion]])</f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8308</v>
      </c>
      <c r="R4086" t="s">
        <v>8310</v>
      </c>
      <c r="S4086" s="16">
        <f t="shared" si="254"/>
        <v>42622.436412037037</v>
      </c>
      <c r="T4086" s="16">
        <f t="shared" si="255"/>
        <v>42652.436412037037</v>
      </c>
      <c r="U4086">
        <f>YEAR(Campaigns[[#This Row],[Date Created Conversion]])</f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8308</v>
      </c>
      <c r="R4087" t="s">
        <v>8310</v>
      </c>
      <c r="S4087" s="16">
        <f t="shared" si="254"/>
        <v>42058.603877314818</v>
      </c>
      <c r="T4087" s="16">
        <f t="shared" si="255"/>
        <v>42087.165972222225</v>
      </c>
      <c r="U4087">
        <f>YEAR(Campaigns[[#This Row],[Date Created Conversion]])</f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8308</v>
      </c>
      <c r="R4088" t="s">
        <v>8310</v>
      </c>
      <c r="S4088" s="16">
        <f t="shared" si="254"/>
        <v>42304.940960648149</v>
      </c>
      <c r="T4088" s="16">
        <f t="shared" si="255"/>
        <v>42329.166666666672</v>
      </c>
      <c r="U4088">
        <f>YEAR(Campaigns[[#This Row],[Date Created Conversion]])</f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8308</v>
      </c>
      <c r="R4089" t="s">
        <v>8310</v>
      </c>
      <c r="S4089" s="16">
        <f t="shared" si="254"/>
        <v>42538.742893518516</v>
      </c>
      <c r="T4089" s="16">
        <f t="shared" si="255"/>
        <v>42568.742893518516</v>
      </c>
      <c r="U4089">
        <f>YEAR(Campaigns[[#This Row],[Date Created Conversion]])</f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8308</v>
      </c>
      <c r="R4090" t="s">
        <v>8310</v>
      </c>
      <c r="S4090" s="16">
        <f t="shared" si="254"/>
        <v>41990.612546296295</v>
      </c>
      <c r="T4090" s="16">
        <f t="shared" si="255"/>
        <v>42020.434722222228</v>
      </c>
      <c r="U4090">
        <f>YEAR(Campaigns[[#This Row],[Date Created Conversion]])</f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8308</v>
      </c>
      <c r="R4091" t="s">
        <v>8310</v>
      </c>
      <c r="S4091" s="16">
        <f t="shared" si="254"/>
        <v>42122.732499999998</v>
      </c>
      <c r="T4091" s="16">
        <f t="shared" si="255"/>
        <v>42155.732638888891</v>
      </c>
      <c r="U4091">
        <f>YEAR(Campaigns[[#This Row],[Date Created Conversion]])</f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8308</v>
      </c>
      <c r="R4092" t="s">
        <v>8310</v>
      </c>
      <c r="S4092" s="16">
        <f t="shared" si="254"/>
        <v>42209.67288194444</v>
      </c>
      <c r="T4092" s="16">
        <f t="shared" si="255"/>
        <v>42223.625</v>
      </c>
      <c r="U4092">
        <f>YEAR(Campaigns[[#This Row],[Date Created Conversion]])</f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8308</v>
      </c>
      <c r="R4093" t="s">
        <v>8310</v>
      </c>
      <c r="S4093" s="16">
        <f t="shared" si="254"/>
        <v>41990.506377314814</v>
      </c>
      <c r="T4093" s="16">
        <f t="shared" si="255"/>
        <v>42020.506377314814</v>
      </c>
      <c r="U4093">
        <f>YEAR(Campaigns[[#This Row],[Date Created Conversion]])</f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8308</v>
      </c>
      <c r="R4094" t="s">
        <v>8310</v>
      </c>
      <c r="S4094" s="16">
        <f t="shared" si="254"/>
        <v>42039.194988425923</v>
      </c>
      <c r="T4094" s="16">
        <f t="shared" si="255"/>
        <v>42099.153321759266</v>
      </c>
      <c r="U4094">
        <f>YEAR(Campaigns[[#This Row],[Date Created Conversion]])</f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8308</v>
      </c>
      <c r="R4095" t="s">
        <v>8310</v>
      </c>
      <c r="S4095" s="16">
        <f t="shared" si="254"/>
        <v>42178.815891203703</v>
      </c>
      <c r="T4095" s="16">
        <f t="shared" si="255"/>
        <v>42238.815891203703</v>
      </c>
      <c r="U4095">
        <f>YEAR(Campaigns[[#This Row],[Date Created Conversion]])</f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8308</v>
      </c>
      <c r="R4096" t="s">
        <v>8310</v>
      </c>
      <c r="S4096" s="16">
        <f t="shared" si="254"/>
        <v>41890.086805555555</v>
      </c>
      <c r="T4096" s="16">
        <f t="shared" si="255"/>
        <v>41934.207638888889</v>
      </c>
      <c r="U4096">
        <f>YEAR(Campaigns[[#This Row],[Date Created Conversion]])</f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8308</v>
      </c>
      <c r="R4097" t="s">
        <v>8310</v>
      </c>
      <c r="S4097" s="16">
        <f t="shared" si="254"/>
        <v>42693.031828703708</v>
      </c>
      <c r="T4097" s="16">
        <f t="shared" si="255"/>
        <v>42723.031828703708</v>
      </c>
      <c r="U4097">
        <f>YEAR(Campaigns[[#This Row],[Date Created Conversion]])</f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 2),0)</f>
        <v>80</v>
      </c>
      <c r="Q4098" s="10" t="s">
        <v>8308</v>
      </c>
      <c r="R4098" t="s">
        <v>8310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  <c r="U4098">
        <f>YEAR(Campaigns[[#This Row],[Date Created Conversion]])</f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8308</v>
      </c>
      <c r="R4099" t="s">
        <v>8310</v>
      </c>
      <c r="S4099" s="16">
        <f t="shared" si="258"/>
        <v>42344.824502314819</v>
      </c>
      <c r="T4099" s="16">
        <f t="shared" si="259"/>
        <v>42400.996527777781</v>
      </c>
      <c r="U4099">
        <f>YEAR(Campaigns[[#This Row],[Date Created Conversion]])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8308</v>
      </c>
      <c r="R4100" t="s">
        <v>8310</v>
      </c>
      <c r="S4100" s="16">
        <f t="shared" si="258"/>
        <v>42495.722187499996</v>
      </c>
      <c r="T4100" s="16">
        <f t="shared" si="259"/>
        <v>42525.722187499996</v>
      </c>
      <c r="U4100">
        <f>YEAR(Campaigns[[#This Row],[Date Created Conversion]])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8308</v>
      </c>
      <c r="R4101" t="s">
        <v>8310</v>
      </c>
      <c r="S4101" s="16">
        <f t="shared" si="258"/>
        <v>42570.850381944445</v>
      </c>
      <c r="T4101" s="16">
        <f t="shared" si="259"/>
        <v>42615.850381944445</v>
      </c>
      <c r="U4101">
        <f>YEAR(Campaigns[[#This Row],[Date Created Conversion]])</f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8308</v>
      </c>
      <c r="R4102" t="s">
        <v>8310</v>
      </c>
      <c r="S4102" s="16">
        <f t="shared" si="258"/>
        <v>41927.124884259261</v>
      </c>
      <c r="T4102" s="16">
        <f t="shared" si="259"/>
        <v>41937.124884259261</v>
      </c>
      <c r="U4102">
        <f>YEAR(Campaigns[[#This Row],[Date Created Conversion]])</f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8308</v>
      </c>
      <c r="R4103" t="s">
        <v>8310</v>
      </c>
      <c r="S4103" s="16">
        <f t="shared" si="258"/>
        <v>42730.903726851851</v>
      </c>
      <c r="T4103" s="16">
        <f t="shared" si="259"/>
        <v>42760.903726851851</v>
      </c>
      <c r="U4103">
        <f>YEAR(Campaigns[[#This Row],[Date Created Conversion]])</f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8308</v>
      </c>
      <c r="R4104" t="s">
        <v>8310</v>
      </c>
      <c r="S4104" s="16">
        <f t="shared" si="258"/>
        <v>42475.848067129627</v>
      </c>
      <c r="T4104" s="16">
        <f t="shared" si="259"/>
        <v>42505.848067129627</v>
      </c>
      <c r="U4104">
        <f>YEAR(Campaigns[[#This Row],[Date Created Conversion]])</f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8308</v>
      </c>
      <c r="R4105" t="s">
        <v>8310</v>
      </c>
      <c r="S4105" s="16">
        <f t="shared" si="258"/>
        <v>42188.83293981482</v>
      </c>
      <c r="T4105" s="16">
        <f t="shared" si="259"/>
        <v>42242.772222222222</v>
      </c>
      <c r="U4105">
        <f>YEAR(Campaigns[[#This Row],[Date Created Conversion]])</f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8308</v>
      </c>
      <c r="R4106" t="s">
        <v>8310</v>
      </c>
      <c r="S4106" s="16">
        <f t="shared" si="258"/>
        <v>42640.278171296297</v>
      </c>
      <c r="T4106" s="16">
        <f t="shared" si="259"/>
        <v>42670.278171296297</v>
      </c>
      <c r="U4106">
        <f>YEAR(Campaigns[[#This Row],[Date Created Conversion]])</f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8308</v>
      </c>
      <c r="R4107" t="s">
        <v>8310</v>
      </c>
      <c r="S4107" s="16">
        <f t="shared" si="258"/>
        <v>42697.010520833333</v>
      </c>
      <c r="T4107" s="16">
        <f t="shared" si="259"/>
        <v>42730.010520833333</v>
      </c>
      <c r="U4107">
        <f>YEAR(Campaigns[[#This Row],[Date Created Conversion]])</f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8308</v>
      </c>
      <c r="R4108" t="s">
        <v>8310</v>
      </c>
      <c r="S4108" s="16">
        <f t="shared" si="258"/>
        <v>42053.049375000002</v>
      </c>
      <c r="T4108" s="16">
        <f t="shared" si="259"/>
        <v>42096.041666666672</v>
      </c>
      <c r="U4108">
        <f>YEAR(Campaigns[[#This Row],[Date Created Conversion]])</f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8308</v>
      </c>
      <c r="R4109" t="s">
        <v>8310</v>
      </c>
      <c r="S4109" s="16">
        <f t="shared" si="258"/>
        <v>41883.916678240741</v>
      </c>
      <c r="T4109" s="16">
        <f t="shared" si="259"/>
        <v>41906.916678240741</v>
      </c>
      <c r="U4109">
        <f>YEAR(Campaigns[[#This Row],[Date Created Conversion]])</f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8308</v>
      </c>
      <c r="R4110" t="s">
        <v>8310</v>
      </c>
      <c r="S4110" s="16">
        <f t="shared" si="258"/>
        <v>42767.031678240746</v>
      </c>
      <c r="T4110" s="16">
        <f t="shared" si="259"/>
        <v>42797.208333333328</v>
      </c>
      <c r="U4110">
        <f>YEAR(Campaigns[[#This Row],[Date Created Conversion]])</f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8308</v>
      </c>
      <c r="R4111" t="s">
        <v>8310</v>
      </c>
      <c r="S4111" s="16">
        <f t="shared" si="258"/>
        <v>42307.539398148147</v>
      </c>
      <c r="T4111" s="16">
        <f t="shared" si="259"/>
        <v>42337.581064814818</v>
      </c>
      <c r="U4111">
        <f>YEAR(Campaigns[[#This Row],[Date Created Conversion]])</f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8308</v>
      </c>
      <c r="R4112" t="s">
        <v>8310</v>
      </c>
      <c r="S4112" s="16">
        <f t="shared" si="258"/>
        <v>42512.626747685179</v>
      </c>
      <c r="T4112" s="16">
        <f t="shared" si="259"/>
        <v>42572.626747685179</v>
      </c>
      <c r="U4112">
        <f>YEAR(Campaigns[[#This Row],[Date Created Conversion]])</f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8308</v>
      </c>
      <c r="R4113" t="s">
        <v>8310</v>
      </c>
      <c r="S4113" s="16">
        <f t="shared" si="258"/>
        <v>42029.135879629626</v>
      </c>
      <c r="T4113" s="16">
        <f t="shared" si="259"/>
        <v>42059.135879629626</v>
      </c>
      <c r="U4113">
        <f>YEAR(Campaigns[[#This Row],[Date Created Conversion]])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8308</v>
      </c>
      <c r="R4114" t="s">
        <v>8310</v>
      </c>
      <c r="S4114" s="16">
        <f t="shared" si="258"/>
        <v>42400.946597222224</v>
      </c>
      <c r="T4114" s="16">
        <f t="shared" si="259"/>
        <v>42428</v>
      </c>
      <c r="U4114">
        <f>YEAR(Campaigns[[#This Row],[Date Created Conversion]])</f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8308</v>
      </c>
      <c r="R4115" t="s">
        <v>8310</v>
      </c>
      <c r="S4115" s="16">
        <f t="shared" si="258"/>
        <v>42358.573182870372</v>
      </c>
      <c r="T4115" s="16">
        <f t="shared" si="259"/>
        <v>42377.273611111115</v>
      </c>
      <c r="U4115">
        <f>YEAR(Campaigns[[#This Row],[Date Created Conversion]])</f>
        <v>2015</v>
      </c>
    </row>
  </sheetData>
  <phoneticPr fontId="2" type="noConversion"/>
  <conditionalFormatting sqref="O1:O1048576">
    <cfRule type="colorScale" priority="7">
      <colorScale>
        <cfvo type="min"/>
        <cfvo type="percentile" val="90"/>
        <color rgb="FFFF0000"/>
        <color rgb="FF00B0F0"/>
      </colorScale>
    </cfRule>
  </conditionalFormatting>
  <conditionalFormatting sqref="F1:F1048576">
    <cfRule type="containsText" dxfId="17" priority="1" operator="containsText" text="canceled">
      <formula>NOT(ISERROR(SEARCH("canceled",F1)))</formula>
    </cfRule>
    <cfRule type="containsText" dxfId="16" priority="2" operator="containsText" text="canceled">
      <formula>NOT(ISERROR(SEARCH("canceled",F1)))</formula>
    </cfRule>
    <cfRule type="containsText" dxfId="15" priority="3" operator="containsText" text="failed">
      <formula>NOT(ISERROR(SEARCH("failed",F1)))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3D339-F9D9-E94E-8BEB-4E8E3330A103}">
  <dimension ref="A1:F6"/>
  <sheetViews>
    <sheetView zoomScale="150" zoomScaleNormal="150" workbookViewId="0">
      <selection activeCell="B5" sqref="B5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31A0-4B03-7C42-ABD4-A7196DCA7EC3}">
  <dimension ref="A2:E7"/>
  <sheetViews>
    <sheetView zoomScale="150" zoomScaleNormal="150" workbookViewId="0">
      <selection activeCell="B6" sqref="B6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9" bestFit="1" customWidth="1"/>
    <col min="5" max="6" width="10.1640625" bestFit="1" customWidth="1"/>
  </cols>
  <sheetData>
    <row r="2" spans="1:5" x14ac:dyDescent="0.2">
      <c r="A2" s="11" t="s">
        <v>8222</v>
      </c>
      <c r="B2" t="s">
        <v>8224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37BE8-1149-9F40-8C47-2C53FE17C4FA}">
  <dimension ref="A1:F18"/>
  <sheetViews>
    <sheetView zoomScale="150" zoomScaleNormal="150" workbookViewId="0">
      <selection activeCell="A4" sqref="A4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1" t="s">
        <v>8358</v>
      </c>
      <c r="B1" t="s">
        <v>8308</v>
      </c>
    </row>
    <row r="2" spans="1:6" x14ac:dyDescent="0.2">
      <c r="A2" s="11" t="s">
        <v>8379</v>
      </c>
      <c r="B2" t="s">
        <v>8366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A620C-111D-7F44-A682-14BE15B50416}">
  <dimension ref="A1:F6"/>
  <sheetViews>
    <sheetView zoomScale="150" zoomScaleNormal="150" workbookViewId="0">
      <selection activeCell="F17" sqref="F17"/>
    </sheetView>
  </sheetViews>
  <sheetFormatPr baseColWidth="10" defaultRowHeight="15" x14ac:dyDescent="0.2"/>
  <cols>
    <col min="1" max="1" width="29.5" bestFit="1" customWidth="1"/>
    <col min="2" max="2" width="40.33203125" style="3" customWidth="1"/>
    <col min="5" max="5" width="15.1640625" bestFit="1" customWidth="1"/>
    <col min="6" max="6" width="16.1640625" bestFit="1" customWidth="1"/>
  </cols>
  <sheetData>
    <row r="1" spans="1:6" s="1" customFormat="1" ht="16" x14ac:dyDescent="0.2">
      <c r="A1" s="1" t="s">
        <v>8380</v>
      </c>
      <c r="B1" s="2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s="3" customFormat="1" ht="48" x14ac:dyDescent="0.2">
      <c r="A2" s="3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3">
        <f>VLOOKUP(A2, Kickstarter!B:E,3,FALSE)</f>
        <v>2000</v>
      </c>
      <c r="D2" s="3">
        <f>VLOOKUP(A2,Kickstarter!B:E,4,FALSE)</f>
        <v>2020</v>
      </c>
      <c r="E2" s="3">
        <f>VLOOKUP($A2,Kickstarter!$B:P,15,FALSE)</f>
        <v>51.79</v>
      </c>
      <c r="F2" s="3">
        <f>VLOOKUP($A2,Kickstarter!$B:L,11,FALSE)</f>
        <v>39</v>
      </c>
    </row>
    <row r="3" spans="1:6" ht="48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 Kickstarter!B:E,3,FALSE)</f>
        <v>2000</v>
      </c>
      <c r="D3" s="3">
        <f>VLOOKUP(A3,Kickstarter!B:E,4,FALSE)</f>
        <v>2020</v>
      </c>
      <c r="E3" s="3">
        <f>VLOOKUP($A3,Kickstarter!$B:P,15,FALSE)</f>
        <v>36.07</v>
      </c>
      <c r="F3" s="3">
        <f>VLOOKUP($A3,Kickstarter!$B:L,11,FALSE)</f>
        <v>56</v>
      </c>
    </row>
    <row r="4" spans="1:6" ht="48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 Kickstarter!B:E,3,FALSE)</f>
        <v>1500</v>
      </c>
      <c r="D4" s="3">
        <f>VLOOKUP(A4,Kickstarter!B:E,4,FALSE)</f>
        <v>2576</v>
      </c>
      <c r="E4" s="3">
        <f>VLOOKUP($A4,Kickstarter!$B:P,15,FALSE)</f>
        <v>33.03</v>
      </c>
      <c r="F4" s="3">
        <f>VLOOKUP($A4,Kickstarter!$B:L,11,FALSE)</f>
        <v>78</v>
      </c>
    </row>
    <row r="5" spans="1:6" ht="48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 Kickstarter!B:E,3,FALSE)</f>
        <v>1000</v>
      </c>
      <c r="D5" s="3">
        <f>VLOOKUP(A5,Kickstarter!B:E,4,FALSE)</f>
        <v>1168</v>
      </c>
      <c r="E5" s="3">
        <f>VLOOKUP($A5,Kickstarter!$B:P,15,FALSE)</f>
        <v>44.92</v>
      </c>
      <c r="F5" s="3">
        <f>VLOOKUP($A5,Kickstarter!$B:L,11,FALSE)</f>
        <v>26</v>
      </c>
    </row>
    <row r="6" spans="1:6" ht="48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 Kickstarter!B:E,3,FALSE)</f>
        <v>4000</v>
      </c>
      <c r="D6" s="3">
        <f>VLOOKUP(A6,Kickstarter!B:E,4,FALSE)</f>
        <v>4137</v>
      </c>
      <c r="E6" s="3">
        <f>VLOOKUP($A6,Kickstarter!$B:P,15,FALSE)</f>
        <v>36.61</v>
      </c>
      <c r="F6" s="3">
        <f>VLOOKUP($A6,Kickstarter!$B:L,11,FALSE)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94AB-3CE6-0B40-BC40-A1CD59D44E46}">
  <dimension ref="A1:Q413"/>
  <sheetViews>
    <sheetView zoomScale="150" zoomScaleNormal="150" workbookViewId="0">
      <selection activeCell="D1" sqref="D1:D1048576"/>
    </sheetView>
  </sheetViews>
  <sheetFormatPr baseColWidth="10" defaultRowHeight="15" x14ac:dyDescent="0.2"/>
  <cols>
    <col min="2" max="2" width="38.5" style="3" customWidth="1"/>
    <col min="3" max="3" width="40.33203125" style="3" customWidth="1"/>
    <col min="9" max="9" width="12.33203125" bestFit="1" customWidth="1"/>
    <col min="11" max="11" width="21.6640625" bestFit="1" customWidth="1"/>
    <col min="12" max="12" width="16.33203125" bestFit="1" customWidth="1"/>
    <col min="13" max="13" width="15.1640625" bestFit="1" customWidth="1"/>
    <col min="14" max="14" width="13.6640625" bestFit="1" customWidth="1"/>
    <col min="16" max="16" width="20.83203125" bestFit="1" customWidth="1"/>
    <col min="17" max="17" width="19.5" bestFit="1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8260</v>
      </c>
      <c r="I1" s="1" t="s">
        <v>8261</v>
      </c>
      <c r="J1" s="1" t="s">
        <v>8262</v>
      </c>
      <c r="K1" s="1" t="s">
        <v>8305</v>
      </c>
      <c r="L1" s="1" t="s">
        <v>8306</v>
      </c>
      <c r="M1" s="1" t="s">
        <v>8307</v>
      </c>
      <c r="N1" s="9" t="s">
        <v>8358</v>
      </c>
      <c r="O1" s="1" t="s">
        <v>8359</v>
      </c>
      <c r="P1" s="14" t="s">
        <v>8364</v>
      </c>
      <c r="Q1" s="14" t="s">
        <v>8365</v>
      </c>
    </row>
    <row r="2" spans="1:17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b">
        <v>0</v>
      </c>
      <c r="I2">
        <v>56</v>
      </c>
      <c r="J2" t="b">
        <v>1</v>
      </c>
      <c r="K2" t="s">
        <v>8269</v>
      </c>
      <c r="L2">
        <v>105</v>
      </c>
      <c r="M2">
        <v>93.43</v>
      </c>
      <c r="N2" s="10" t="s">
        <v>8308</v>
      </c>
      <c r="O2" t="s">
        <v>8310</v>
      </c>
      <c r="P2" s="16">
        <v>42646.092812499999</v>
      </c>
      <c r="Q2" s="16">
        <v>42675.207638888889</v>
      </c>
    </row>
    <row r="3" spans="1:17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b">
        <v>0</v>
      </c>
      <c r="I3">
        <v>31</v>
      </c>
      <c r="J3" t="b">
        <v>1</v>
      </c>
      <c r="K3" t="s">
        <v>8269</v>
      </c>
      <c r="L3">
        <v>115</v>
      </c>
      <c r="M3">
        <v>110.97</v>
      </c>
      <c r="N3" s="10" t="s">
        <v>8308</v>
      </c>
      <c r="O3" t="s">
        <v>8310</v>
      </c>
      <c r="P3" s="16">
        <v>42430.040798611109</v>
      </c>
      <c r="Q3" s="16">
        <v>42449.999131944445</v>
      </c>
    </row>
    <row r="4" spans="1:17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b">
        <v>0</v>
      </c>
      <c r="I4">
        <v>84</v>
      </c>
      <c r="J4" t="b">
        <v>1</v>
      </c>
      <c r="K4" t="s">
        <v>8269</v>
      </c>
      <c r="L4">
        <v>121</v>
      </c>
      <c r="M4">
        <v>71.790000000000006</v>
      </c>
      <c r="N4" s="10" t="s">
        <v>8308</v>
      </c>
      <c r="O4" t="s">
        <v>8310</v>
      </c>
      <c r="P4" s="16">
        <v>42238.13282407407</v>
      </c>
      <c r="Q4" s="16">
        <v>42268.13282407407</v>
      </c>
    </row>
    <row r="5" spans="1:17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b">
        <v>0</v>
      </c>
      <c r="I5">
        <v>12</v>
      </c>
      <c r="J5" t="b">
        <v>1</v>
      </c>
      <c r="K5" t="s">
        <v>8269</v>
      </c>
      <c r="L5">
        <v>100</v>
      </c>
      <c r="M5">
        <v>1000</v>
      </c>
      <c r="N5" s="10" t="s">
        <v>8308</v>
      </c>
      <c r="O5" t="s">
        <v>8310</v>
      </c>
      <c r="P5" s="16">
        <v>41850.400937500002</v>
      </c>
      <c r="Q5" s="16">
        <v>41895.400937500002</v>
      </c>
    </row>
    <row r="6" spans="1:17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b">
        <v>0</v>
      </c>
      <c r="I6">
        <v>158</v>
      </c>
      <c r="J6" t="b">
        <v>1</v>
      </c>
      <c r="K6" t="s">
        <v>8269</v>
      </c>
      <c r="L6">
        <v>101</v>
      </c>
      <c r="M6">
        <v>63.83</v>
      </c>
      <c r="N6" s="10" t="s">
        <v>8308</v>
      </c>
      <c r="O6" t="s">
        <v>8310</v>
      </c>
      <c r="P6" s="16">
        <v>42753.205625000002</v>
      </c>
      <c r="Q6" s="16">
        <v>42783.670138888891</v>
      </c>
    </row>
    <row r="7" spans="1:17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b">
        <v>0</v>
      </c>
      <c r="I7">
        <v>30</v>
      </c>
      <c r="J7" t="b">
        <v>1</v>
      </c>
      <c r="K7" t="s">
        <v>8269</v>
      </c>
      <c r="L7">
        <v>116</v>
      </c>
      <c r="M7">
        <v>44.33</v>
      </c>
      <c r="N7" s="10" t="s">
        <v>8308</v>
      </c>
      <c r="O7" t="s">
        <v>8310</v>
      </c>
      <c r="P7" s="16">
        <v>42155.920219907406</v>
      </c>
      <c r="Q7" s="16">
        <v>42176.888888888891</v>
      </c>
    </row>
    <row r="8" spans="1:17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b">
        <v>0</v>
      </c>
      <c r="I8">
        <v>29</v>
      </c>
      <c r="J8" t="b">
        <v>1</v>
      </c>
      <c r="K8" t="s">
        <v>8269</v>
      </c>
      <c r="L8">
        <v>108</v>
      </c>
      <c r="M8">
        <v>126.55</v>
      </c>
      <c r="N8" s="10" t="s">
        <v>8308</v>
      </c>
      <c r="O8" t="s">
        <v>8310</v>
      </c>
      <c r="P8" s="16">
        <v>42157.591064814813</v>
      </c>
      <c r="Q8" s="16">
        <v>42179.083333333328</v>
      </c>
    </row>
    <row r="9" spans="1:17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b">
        <v>0</v>
      </c>
      <c r="I9">
        <v>31</v>
      </c>
      <c r="J9" t="b">
        <v>1</v>
      </c>
      <c r="K9" t="s">
        <v>8269</v>
      </c>
      <c r="L9">
        <v>100</v>
      </c>
      <c r="M9">
        <v>129.03</v>
      </c>
      <c r="N9" s="10" t="s">
        <v>8308</v>
      </c>
      <c r="O9" t="s">
        <v>8310</v>
      </c>
      <c r="P9" s="16">
        <v>42676.065150462964</v>
      </c>
      <c r="Q9" s="16">
        <v>42721.290972222225</v>
      </c>
    </row>
    <row r="10" spans="1:17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b">
        <v>0</v>
      </c>
      <c r="I10">
        <v>173</v>
      </c>
      <c r="J10" t="b">
        <v>1</v>
      </c>
      <c r="K10" t="s">
        <v>8269</v>
      </c>
      <c r="L10">
        <v>123</v>
      </c>
      <c r="M10">
        <v>71.239999999999995</v>
      </c>
      <c r="N10" s="10" t="s">
        <v>8308</v>
      </c>
      <c r="O10" t="s">
        <v>8310</v>
      </c>
      <c r="P10" s="16">
        <v>42473.007037037038</v>
      </c>
      <c r="Q10" s="16">
        <v>42503.007037037038</v>
      </c>
    </row>
    <row r="11" spans="1:17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b">
        <v>0</v>
      </c>
      <c r="I11">
        <v>59</v>
      </c>
      <c r="J11" t="b">
        <v>1</v>
      </c>
      <c r="K11" t="s">
        <v>8269</v>
      </c>
      <c r="L11">
        <v>121</v>
      </c>
      <c r="M11">
        <v>40.85</v>
      </c>
      <c r="N11" s="10" t="s">
        <v>8308</v>
      </c>
      <c r="O11" t="s">
        <v>8310</v>
      </c>
      <c r="P11" s="16">
        <v>42282.768414351856</v>
      </c>
      <c r="Q11" s="16">
        <v>42312.810081018513</v>
      </c>
    </row>
    <row r="12" spans="1:17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b">
        <v>0</v>
      </c>
      <c r="I12">
        <v>60</v>
      </c>
      <c r="J12" t="b">
        <v>1</v>
      </c>
      <c r="K12" t="s">
        <v>8269</v>
      </c>
      <c r="L12">
        <v>302</v>
      </c>
      <c r="M12">
        <v>252.02</v>
      </c>
      <c r="N12" s="10" t="s">
        <v>8308</v>
      </c>
      <c r="O12" t="s">
        <v>8310</v>
      </c>
      <c r="P12" s="16">
        <v>42473.794710648144</v>
      </c>
      <c r="Q12" s="16">
        <v>42503.794710648144</v>
      </c>
    </row>
    <row r="13" spans="1:17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b">
        <v>0</v>
      </c>
      <c r="I13">
        <v>31</v>
      </c>
      <c r="J13" t="b">
        <v>1</v>
      </c>
      <c r="K13" t="s">
        <v>8269</v>
      </c>
      <c r="L13">
        <v>101</v>
      </c>
      <c r="M13">
        <v>65.16</v>
      </c>
      <c r="N13" s="10" t="s">
        <v>8308</v>
      </c>
      <c r="O13" t="s">
        <v>8310</v>
      </c>
      <c r="P13" s="16">
        <v>42712.23474537037</v>
      </c>
      <c r="Q13" s="16">
        <v>42735.707638888889</v>
      </c>
    </row>
    <row r="14" spans="1:17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b">
        <v>0</v>
      </c>
      <c r="I14">
        <v>61</v>
      </c>
      <c r="J14" t="b">
        <v>1</v>
      </c>
      <c r="K14" t="s">
        <v>8269</v>
      </c>
      <c r="L14">
        <v>100</v>
      </c>
      <c r="M14">
        <v>65.87</v>
      </c>
      <c r="N14" s="10" t="s">
        <v>8308</v>
      </c>
      <c r="O14" t="s">
        <v>8310</v>
      </c>
      <c r="P14" s="16">
        <v>42561.154664351852</v>
      </c>
      <c r="Q14" s="16">
        <v>42592.166666666672</v>
      </c>
    </row>
    <row r="15" spans="1:17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b">
        <v>0</v>
      </c>
      <c r="I15">
        <v>52</v>
      </c>
      <c r="J15" t="b">
        <v>1</v>
      </c>
      <c r="K15" t="s">
        <v>8269</v>
      </c>
      <c r="L15">
        <v>125</v>
      </c>
      <c r="M15">
        <v>36.08</v>
      </c>
      <c r="N15" s="10" t="s">
        <v>8308</v>
      </c>
      <c r="O15" t="s">
        <v>8310</v>
      </c>
      <c r="P15" s="16">
        <v>42709.134780092587</v>
      </c>
      <c r="Q15" s="16">
        <v>42739.134780092587</v>
      </c>
    </row>
    <row r="16" spans="1:17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b">
        <v>0</v>
      </c>
      <c r="I16">
        <v>86</v>
      </c>
      <c r="J16" t="b">
        <v>1</v>
      </c>
      <c r="K16" t="s">
        <v>8269</v>
      </c>
      <c r="L16">
        <v>109</v>
      </c>
      <c r="M16">
        <v>44.19</v>
      </c>
      <c r="N16" s="10" t="s">
        <v>8308</v>
      </c>
      <c r="O16" t="s">
        <v>8310</v>
      </c>
      <c r="P16" s="16">
        <v>42086.614942129629</v>
      </c>
      <c r="Q16" s="16">
        <v>42117.290972222225</v>
      </c>
    </row>
    <row r="17" spans="1:17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b">
        <v>0</v>
      </c>
      <c r="I17">
        <v>42</v>
      </c>
      <c r="J17" t="b">
        <v>1</v>
      </c>
      <c r="K17" t="s">
        <v>8269</v>
      </c>
      <c r="L17">
        <v>146</v>
      </c>
      <c r="M17">
        <v>104.07</v>
      </c>
      <c r="N17" s="10" t="s">
        <v>8308</v>
      </c>
      <c r="O17" t="s">
        <v>8310</v>
      </c>
      <c r="P17" s="16">
        <v>42064.652673611112</v>
      </c>
      <c r="Q17" s="16">
        <v>42101.291666666672</v>
      </c>
    </row>
    <row r="18" spans="1:17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b">
        <v>0</v>
      </c>
      <c r="I18">
        <v>120</v>
      </c>
      <c r="J18" t="b">
        <v>1</v>
      </c>
      <c r="K18" t="s">
        <v>8269</v>
      </c>
      <c r="L18">
        <v>102</v>
      </c>
      <c r="M18">
        <v>127.79</v>
      </c>
      <c r="N18" s="10" t="s">
        <v>8308</v>
      </c>
      <c r="O18" t="s">
        <v>8310</v>
      </c>
      <c r="P18" s="16">
        <v>42292.701053240744</v>
      </c>
      <c r="Q18" s="16">
        <v>42322.742719907401</v>
      </c>
    </row>
    <row r="19" spans="1:17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b">
        <v>0</v>
      </c>
      <c r="I19">
        <v>238</v>
      </c>
      <c r="J19" t="b">
        <v>1</v>
      </c>
      <c r="K19" t="s">
        <v>8269</v>
      </c>
      <c r="L19">
        <v>110</v>
      </c>
      <c r="M19">
        <v>92.04</v>
      </c>
      <c r="N19" s="10" t="s">
        <v>8308</v>
      </c>
      <c r="O19" t="s">
        <v>8310</v>
      </c>
      <c r="P19" s="16">
        <v>42461.747199074074</v>
      </c>
      <c r="Q19" s="16">
        <v>42491.747199074074</v>
      </c>
    </row>
    <row r="20" spans="1:17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b">
        <v>0</v>
      </c>
      <c r="I20">
        <v>32</v>
      </c>
      <c r="J20" t="b">
        <v>1</v>
      </c>
      <c r="K20" t="s">
        <v>8269</v>
      </c>
      <c r="L20">
        <v>124</v>
      </c>
      <c r="M20">
        <v>135.63</v>
      </c>
      <c r="N20" s="10" t="s">
        <v>8308</v>
      </c>
      <c r="O20" t="s">
        <v>8310</v>
      </c>
      <c r="P20" s="16">
        <v>42169.814340277779</v>
      </c>
      <c r="Q20" s="16">
        <v>42199.814340277779</v>
      </c>
    </row>
    <row r="21" spans="1:17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b">
        <v>0</v>
      </c>
      <c r="I21">
        <v>24</v>
      </c>
      <c r="J21" t="b">
        <v>1</v>
      </c>
      <c r="K21" t="s">
        <v>8269</v>
      </c>
      <c r="L21">
        <v>135</v>
      </c>
      <c r="M21">
        <v>168.75</v>
      </c>
      <c r="N21" s="10" t="s">
        <v>8308</v>
      </c>
      <c r="O21" t="s">
        <v>8310</v>
      </c>
      <c r="P21" s="16">
        <v>42483.675208333334</v>
      </c>
      <c r="Q21" s="16">
        <v>42522.789583333331</v>
      </c>
    </row>
    <row r="22" spans="1:17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b">
        <v>0</v>
      </c>
      <c r="I22">
        <v>29</v>
      </c>
      <c r="J22" t="b">
        <v>1</v>
      </c>
      <c r="K22" t="s">
        <v>8269</v>
      </c>
      <c r="L22">
        <v>103</v>
      </c>
      <c r="M22">
        <v>70.86</v>
      </c>
      <c r="N22" s="10" t="s">
        <v>8308</v>
      </c>
      <c r="O22" t="s">
        <v>8310</v>
      </c>
      <c r="P22" s="16">
        <v>42195.749745370369</v>
      </c>
      <c r="Q22" s="16">
        <v>42206.125</v>
      </c>
    </row>
    <row r="23" spans="1:17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b">
        <v>0</v>
      </c>
      <c r="I23">
        <v>50</v>
      </c>
      <c r="J23" t="b">
        <v>1</v>
      </c>
      <c r="K23" t="s">
        <v>8269</v>
      </c>
      <c r="L23">
        <v>100</v>
      </c>
      <c r="M23">
        <v>50</v>
      </c>
      <c r="N23" s="10" t="s">
        <v>8308</v>
      </c>
      <c r="O23" t="s">
        <v>8310</v>
      </c>
      <c r="P23" s="16">
        <v>42675.057997685188</v>
      </c>
      <c r="Q23" s="16">
        <v>42705.099664351852</v>
      </c>
    </row>
    <row r="24" spans="1:17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b">
        <v>0</v>
      </c>
      <c r="I24">
        <v>28</v>
      </c>
      <c r="J24" t="b">
        <v>1</v>
      </c>
      <c r="K24" t="s">
        <v>8269</v>
      </c>
      <c r="L24">
        <v>105</v>
      </c>
      <c r="M24">
        <v>47</v>
      </c>
      <c r="N24" s="10" t="s">
        <v>8308</v>
      </c>
      <c r="O24" t="s">
        <v>8310</v>
      </c>
      <c r="P24" s="16">
        <v>42018.94159722222</v>
      </c>
      <c r="Q24" s="16">
        <v>42047.291666666672</v>
      </c>
    </row>
    <row r="25" spans="1:17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b">
        <v>0</v>
      </c>
      <c r="I25">
        <v>18</v>
      </c>
      <c r="J25" t="b">
        <v>1</v>
      </c>
      <c r="K25" t="s">
        <v>8269</v>
      </c>
      <c r="L25">
        <v>120</v>
      </c>
      <c r="M25">
        <v>66.67</v>
      </c>
      <c r="N25" s="10" t="s">
        <v>8308</v>
      </c>
      <c r="O25" t="s">
        <v>8310</v>
      </c>
      <c r="P25" s="16">
        <v>42026.924976851849</v>
      </c>
      <c r="Q25" s="16">
        <v>42052.207638888889</v>
      </c>
    </row>
    <row r="26" spans="1:17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b">
        <v>0</v>
      </c>
      <c r="I26">
        <v>108</v>
      </c>
      <c r="J26" t="b">
        <v>1</v>
      </c>
      <c r="K26" t="s">
        <v>8269</v>
      </c>
      <c r="L26">
        <v>119</v>
      </c>
      <c r="M26">
        <v>66.11</v>
      </c>
      <c r="N26" s="10" t="s">
        <v>8308</v>
      </c>
      <c r="O26" t="s">
        <v>8310</v>
      </c>
      <c r="P26" s="16">
        <v>41920.787534722222</v>
      </c>
      <c r="Q26" s="16">
        <v>41941.787534722222</v>
      </c>
    </row>
    <row r="27" spans="1:17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b">
        <v>0</v>
      </c>
      <c r="I27">
        <v>142</v>
      </c>
      <c r="J27" t="b">
        <v>1</v>
      </c>
      <c r="K27" t="s">
        <v>8269</v>
      </c>
      <c r="L27">
        <v>105</v>
      </c>
      <c r="M27">
        <v>36.86</v>
      </c>
      <c r="N27" s="10" t="s">
        <v>8308</v>
      </c>
      <c r="O27" t="s">
        <v>8310</v>
      </c>
      <c r="P27" s="16">
        <v>42558.189432870371</v>
      </c>
      <c r="Q27" s="16">
        <v>42587.875</v>
      </c>
    </row>
    <row r="28" spans="1:17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b">
        <v>0</v>
      </c>
      <c r="I28">
        <v>38</v>
      </c>
      <c r="J28" t="b">
        <v>1</v>
      </c>
      <c r="K28" t="s">
        <v>8269</v>
      </c>
      <c r="L28">
        <v>120</v>
      </c>
      <c r="M28">
        <v>31.5</v>
      </c>
      <c r="N28" s="10" t="s">
        <v>8308</v>
      </c>
      <c r="O28" t="s">
        <v>8310</v>
      </c>
      <c r="P28" s="16">
        <v>41808.198518518519</v>
      </c>
      <c r="Q28" s="16">
        <v>41838.198518518519</v>
      </c>
    </row>
    <row r="29" spans="1:17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b">
        <v>0</v>
      </c>
      <c r="I29">
        <v>20</v>
      </c>
      <c r="J29" t="b">
        <v>1</v>
      </c>
      <c r="K29" t="s">
        <v>8269</v>
      </c>
      <c r="L29">
        <v>103</v>
      </c>
      <c r="M29">
        <v>102.5</v>
      </c>
      <c r="N29" s="10" t="s">
        <v>8308</v>
      </c>
      <c r="O29" t="s">
        <v>8310</v>
      </c>
      <c r="P29" s="16">
        <v>42550.701886574068</v>
      </c>
      <c r="Q29" s="16">
        <v>42580.701886574068</v>
      </c>
    </row>
    <row r="30" spans="1:17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b">
        <v>0</v>
      </c>
      <c r="I30">
        <v>24</v>
      </c>
      <c r="J30" t="b">
        <v>1</v>
      </c>
      <c r="K30" t="s">
        <v>8269</v>
      </c>
      <c r="L30">
        <v>101</v>
      </c>
      <c r="M30">
        <v>126.46</v>
      </c>
      <c r="N30" s="10" t="s">
        <v>8308</v>
      </c>
      <c r="O30" t="s">
        <v>8310</v>
      </c>
      <c r="P30" s="16">
        <v>42056.013124999998</v>
      </c>
      <c r="Q30" s="16">
        <v>42075.166666666672</v>
      </c>
    </row>
    <row r="31" spans="1:17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b">
        <v>0</v>
      </c>
      <c r="I31">
        <v>66</v>
      </c>
      <c r="J31" t="b">
        <v>1</v>
      </c>
      <c r="K31" t="s">
        <v>8269</v>
      </c>
      <c r="L31">
        <v>105</v>
      </c>
      <c r="M31">
        <v>47.88</v>
      </c>
      <c r="N31" s="10" t="s">
        <v>8308</v>
      </c>
      <c r="O31" t="s">
        <v>8310</v>
      </c>
      <c r="P31" s="16">
        <v>42016.938692129625</v>
      </c>
      <c r="Q31" s="16">
        <v>42046.938692129625</v>
      </c>
    </row>
    <row r="32" spans="1:17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b">
        <v>0</v>
      </c>
      <c r="I32">
        <v>28</v>
      </c>
      <c r="J32" t="b">
        <v>1</v>
      </c>
      <c r="K32" t="s">
        <v>8269</v>
      </c>
      <c r="L32">
        <v>103</v>
      </c>
      <c r="M32">
        <v>73.209999999999994</v>
      </c>
      <c r="N32" s="10" t="s">
        <v>8308</v>
      </c>
      <c r="O32" t="s">
        <v>8310</v>
      </c>
      <c r="P32" s="16">
        <v>42591.899988425925</v>
      </c>
      <c r="Q32" s="16">
        <v>42622.166666666672</v>
      </c>
    </row>
    <row r="33" spans="1:17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b">
        <v>0</v>
      </c>
      <c r="I33">
        <v>24</v>
      </c>
      <c r="J33" t="b">
        <v>1</v>
      </c>
      <c r="K33" t="s">
        <v>8269</v>
      </c>
      <c r="L33">
        <v>108</v>
      </c>
      <c r="M33">
        <v>89.67</v>
      </c>
      <c r="N33" s="10" t="s">
        <v>8308</v>
      </c>
      <c r="O33" t="s">
        <v>8310</v>
      </c>
      <c r="P33" s="16">
        <v>42183.231006944443</v>
      </c>
      <c r="Q33" s="16">
        <v>42228.231006944443</v>
      </c>
    </row>
    <row r="34" spans="1:17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b">
        <v>0</v>
      </c>
      <c r="I34">
        <v>20</v>
      </c>
      <c r="J34" t="b">
        <v>1</v>
      </c>
      <c r="K34" t="s">
        <v>8269</v>
      </c>
      <c r="L34">
        <v>104</v>
      </c>
      <c r="M34">
        <v>36.5</v>
      </c>
      <c r="N34" s="10" t="s">
        <v>8308</v>
      </c>
      <c r="O34" t="s">
        <v>8310</v>
      </c>
      <c r="P34" s="16">
        <v>41780.525937500002</v>
      </c>
      <c r="Q34" s="16">
        <v>41796.958333333336</v>
      </c>
    </row>
    <row r="35" spans="1:17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b">
        <v>0</v>
      </c>
      <c r="I35">
        <v>141</v>
      </c>
      <c r="J35" t="b">
        <v>1</v>
      </c>
      <c r="K35" t="s">
        <v>8269</v>
      </c>
      <c r="L35">
        <v>128</v>
      </c>
      <c r="M35">
        <v>90.74</v>
      </c>
      <c r="N35" s="10" t="s">
        <v>8308</v>
      </c>
      <c r="O35" t="s">
        <v>8310</v>
      </c>
      <c r="P35" s="16">
        <v>42158.065694444449</v>
      </c>
      <c r="Q35" s="16">
        <v>42201</v>
      </c>
    </row>
    <row r="36" spans="1:17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b">
        <v>0</v>
      </c>
      <c r="I36">
        <v>93</v>
      </c>
      <c r="J36" t="b">
        <v>1</v>
      </c>
      <c r="K36" t="s">
        <v>8269</v>
      </c>
      <c r="L36">
        <v>126</v>
      </c>
      <c r="M36">
        <v>67.739999999999995</v>
      </c>
      <c r="N36" s="10" t="s">
        <v>8308</v>
      </c>
      <c r="O36" t="s">
        <v>8310</v>
      </c>
      <c r="P36" s="16">
        <v>42154.873124999998</v>
      </c>
      <c r="Q36" s="16">
        <v>42184.873124999998</v>
      </c>
    </row>
    <row r="37" spans="1:17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b">
        <v>0</v>
      </c>
      <c r="I37">
        <v>69</v>
      </c>
      <c r="J37" t="b">
        <v>1</v>
      </c>
      <c r="K37" t="s">
        <v>8269</v>
      </c>
      <c r="L37">
        <v>100</v>
      </c>
      <c r="M37">
        <v>65.38</v>
      </c>
      <c r="N37" s="10" t="s">
        <v>8308</v>
      </c>
      <c r="O37" t="s">
        <v>8310</v>
      </c>
      <c r="P37" s="16">
        <v>42208.84646990741</v>
      </c>
      <c r="Q37" s="16">
        <v>42238.84646990741</v>
      </c>
    </row>
    <row r="38" spans="1:17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b">
        <v>0</v>
      </c>
      <c r="I38">
        <v>21</v>
      </c>
      <c r="J38" t="b">
        <v>1</v>
      </c>
      <c r="K38" t="s">
        <v>8269</v>
      </c>
      <c r="L38">
        <v>102</v>
      </c>
      <c r="M38">
        <v>121.9</v>
      </c>
      <c r="N38" s="10" t="s">
        <v>8308</v>
      </c>
      <c r="O38" t="s">
        <v>8310</v>
      </c>
      <c r="P38" s="16">
        <v>42451.496817129635</v>
      </c>
      <c r="Q38" s="16">
        <v>42459.610416666663</v>
      </c>
    </row>
    <row r="39" spans="1:17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b">
        <v>0</v>
      </c>
      <c r="I39">
        <v>57</v>
      </c>
      <c r="J39" t="b">
        <v>1</v>
      </c>
      <c r="K39" t="s">
        <v>8269</v>
      </c>
      <c r="L39">
        <v>108</v>
      </c>
      <c r="M39">
        <v>47.46</v>
      </c>
      <c r="N39" s="10" t="s">
        <v>8308</v>
      </c>
      <c r="O39" t="s">
        <v>8310</v>
      </c>
      <c r="P39" s="16">
        <v>41759.13962962963</v>
      </c>
      <c r="Q39" s="16">
        <v>41791.165972222225</v>
      </c>
    </row>
    <row r="40" spans="1:17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b">
        <v>0</v>
      </c>
      <c r="I40">
        <v>96</v>
      </c>
      <c r="J40" t="b">
        <v>1</v>
      </c>
      <c r="K40" t="s">
        <v>8269</v>
      </c>
      <c r="L40">
        <v>128</v>
      </c>
      <c r="M40">
        <v>37.21</v>
      </c>
      <c r="N40" s="10" t="s">
        <v>8308</v>
      </c>
      <c r="O40" t="s">
        <v>8310</v>
      </c>
      <c r="P40" s="16">
        <v>42693.742604166662</v>
      </c>
      <c r="Q40" s="16">
        <v>42718.742604166662</v>
      </c>
    </row>
    <row r="41" spans="1:17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b">
        <v>0</v>
      </c>
      <c r="I41">
        <v>102</v>
      </c>
      <c r="J41" t="b">
        <v>1</v>
      </c>
      <c r="K41" t="s">
        <v>8269</v>
      </c>
      <c r="L41">
        <v>106</v>
      </c>
      <c r="M41">
        <v>103.95</v>
      </c>
      <c r="N41" s="10" t="s">
        <v>8308</v>
      </c>
      <c r="O41" t="s">
        <v>8310</v>
      </c>
      <c r="P41" s="16">
        <v>42250.598217592589</v>
      </c>
      <c r="Q41" s="16">
        <v>42270.598217592589</v>
      </c>
    </row>
    <row r="42" spans="1:17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b">
        <v>0</v>
      </c>
      <c r="I42">
        <v>94</v>
      </c>
      <c r="J42" t="b">
        <v>1</v>
      </c>
      <c r="K42" t="s">
        <v>8269</v>
      </c>
      <c r="L42">
        <v>100</v>
      </c>
      <c r="M42">
        <v>63.83</v>
      </c>
      <c r="N42" s="10" t="s">
        <v>8308</v>
      </c>
      <c r="O42" t="s">
        <v>8310</v>
      </c>
      <c r="P42" s="16">
        <v>42060.683935185181</v>
      </c>
      <c r="Q42" s="16">
        <v>42090.642268518524</v>
      </c>
    </row>
    <row r="43" spans="1:17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b">
        <v>0</v>
      </c>
      <c r="I43">
        <v>15</v>
      </c>
      <c r="J43" t="b">
        <v>1</v>
      </c>
      <c r="K43" t="s">
        <v>8269</v>
      </c>
      <c r="L43">
        <v>117</v>
      </c>
      <c r="M43">
        <v>50.67</v>
      </c>
      <c r="N43" s="10" t="s">
        <v>8308</v>
      </c>
      <c r="O43" t="s">
        <v>8310</v>
      </c>
      <c r="P43" s="16">
        <v>42136.270787037036</v>
      </c>
      <c r="Q43" s="16">
        <v>42168.071527777778</v>
      </c>
    </row>
    <row r="44" spans="1:17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b">
        <v>0</v>
      </c>
      <c r="I44">
        <v>19</v>
      </c>
      <c r="J44" t="b">
        <v>1</v>
      </c>
      <c r="K44" t="s">
        <v>8269</v>
      </c>
      <c r="L44">
        <v>108</v>
      </c>
      <c r="M44">
        <v>113.42</v>
      </c>
      <c r="N44" s="10" t="s">
        <v>8308</v>
      </c>
      <c r="O44" t="s">
        <v>8310</v>
      </c>
      <c r="P44" s="16">
        <v>42171.034861111111</v>
      </c>
      <c r="Q44" s="16">
        <v>42195.291666666672</v>
      </c>
    </row>
    <row r="45" spans="1:17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b">
        <v>0</v>
      </c>
      <c r="I45">
        <v>23</v>
      </c>
      <c r="J45" t="b">
        <v>1</v>
      </c>
      <c r="K45" t="s">
        <v>8269</v>
      </c>
      <c r="L45">
        <v>120</v>
      </c>
      <c r="M45">
        <v>104.57</v>
      </c>
      <c r="N45" s="10" t="s">
        <v>8308</v>
      </c>
      <c r="O45" t="s">
        <v>8310</v>
      </c>
      <c r="P45" s="16">
        <v>42494.683634259258</v>
      </c>
      <c r="Q45" s="16">
        <v>42524.6875</v>
      </c>
    </row>
    <row r="46" spans="1:17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b">
        <v>0</v>
      </c>
      <c r="I46">
        <v>11</v>
      </c>
      <c r="J46" t="b">
        <v>1</v>
      </c>
      <c r="K46" t="s">
        <v>8269</v>
      </c>
      <c r="L46">
        <v>100</v>
      </c>
      <c r="M46">
        <v>272.73</v>
      </c>
      <c r="N46" s="10" t="s">
        <v>8308</v>
      </c>
      <c r="O46" t="s">
        <v>8310</v>
      </c>
      <c r="P46" s="16">
        <v>41758.839675925927</v>
      </c>
      <c r="Q46" s="16">
        <v>41771.165972222225</v>
      </c>
    </row>
    <row r="47" spans="1:17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b">
        <v>0</v>
      </c>
      <c r="I47">
        <v>52</v>
      </c>
      <c r="J47" t="b">
        <v>1</v>
      </c>
      <c r="K47" t="s">
        <v>8269</v>
      </c>
      <c r="L47">
        <v>111</v>
      </c>
      <c r="M47">
        <v>63.85</v>
      </c>
      <c r="N47" s="10" t="s">
        <v>8308</v>
      </c>
      <c r="O47" t="s">
        <v>8310</v>
      </c>
      <c r="P47" s="16">
        <v>42171.824884259258</v>
      </c>
      <c r="Q47" s="16">
        <v>42201.824884259258</v>
      </c>
    </row>
    <row r="48" spans="1:17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b">
        <v>0</v>
      </c>
      <c r="I48">
        <v>35</v>
      </c>
      <c r="J48" t="b">
        <v>1</v>
      </c>
      <c r="K48" t="s">
        <v>8269</v>
      </c>
      <c r="L48">
        <v>108</v>
      </c>
      <c r="M48">
        <v>83.51</v>
      </c>
      <c r="N48" s="10" t="s">
        <v>8308</v>
      </c>
      <c r="O48" t="s">
        <v>8310</v>
      </c>
      <c r="P48" s="16">
        <v>42268.127696759257</v>
      </c>
      <c r="Q48" s="16">
        <v>42288.083333333328</v>
      </c>
    </row>
    <row r="49" spans="1:17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b">
        <v>0</v>
      </c>
      <c r="I49">
        <v>11</v>
      </c>
      <c r="J49" t="b">
        <v>1</v>
      </c>
      <c r="K49" t="s">
        <v>8269</v>
      </c>
      <c r="L49">
        <v>108</v>
      </c>
      <c r="M49">
        <v>44.09</v>
      </c>
      <c r="N49" s="10" t="s">
        <v>8308</v>
      </c>
      <c r="O49" t="s">
        <v>8310</v>
      </c>
      <c r="P49" s="16">
        <v>42746.261782407411</v>
      </c>
      <c r="Q49" s="16">
        <v>42784.207638888889</v>
      </c>
    </row>
    <row r="50" spans="1:17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b">
        <v>0</v>
      </c>
      <c r="I50">
        <v>54</v>
      </c>
      <c r="J50" t="b">
        <v>1</v>
      </c>
      <c r="K50" t="s">
        <v>8269</v>
      </c>
      <c r="L50">
        <v>120</v>
      </c>
      <c r="M50">
        <v>44.54</v>
      </c>
      <c r="N50" s="10" t="s">
        <v>8308</v>
      </c>
      <c r="O50" t="s">
        <v>8310</v>
      </c>
      <c r="P50" s="16">
        <v>41842.607592592591</v>
      </c>
      <c r="Q50" s="16">
        <v>41864.916666666664</v>
      </c>
    </row>
    <row r="51" spans="1:17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b">
        <v>0</v>
      </c>
      <c r="I51">
        <v>31</v>
      </c>
      <c r="J51" t="b">
        <v>1</v>
      </c>
      <c r="K51" t="s">
        <v>8269</v>
      </c>
      <c r="L51">
        <v>111</v>
      </c>
      <c r="M51">
        <v>125.81</v>
      </c>
      <c r="N51" s="10" t="s">
        <v>8308</v>
      </c>
      <c r="O51" t="s">
        <v>8310</v>
      </c>
      <c r="P51" s="16">
        <v>41853.240208333329</v>
      </c>
      <c r="Q51" s="16">
        <v>41876.207638888889</v>
      </c>
    </row>
    <row r="52" spans="1:17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b">
        <v>0</v>
      </c>
      <c r="I52">
        <v>108</v>
      </c>
      <c r="J52" t="b">
        <v>1</v>
      </c>
      <c r="K52" t="s">
        <v>8269</v>
      </c>
      <c r="L52">
        <v>110</v>
      </c>
      <c r="M52">
        <v>50.75</v>
      </c>
      <c r="N52" s="10" t="s">
        <v>8308</v>
      </c>
      <c r="O52" t="s">
        <v>8310</v>
      </c>
      <c r="P52" s="16">
        <v>42061.212488425925</v>
      </c>
      <c r="Q52" s="16">
        <v>42089.166666666672</v>
      </c>
    </row>
    <row r="53" spans="1:17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b">
        <v>0</v>
      </c>
      <c r="I53">
        <v>20</v>
      </c>
      <c r="J53" t="b">
        <v>1</v>
      </c>
      <c r="K53" t="s">
        <v>8269</v>
      </c>
      <c r="L53">
        <v>122</v>
      </c>
      <c r="M53">
        <v>60.9</v>
      </c>
      <c r="N53" s="10" t="s">
        <v>8308</v>
      </c>
      <c r="O53" t="s">
        <v>8310</v>
      </c>
      <c r="P53" s="16">
        <v>42036.24428240741</v>
      </c>
      <c r="Q53" s="16">
        <v>42064.290972222225</v>
      </c>
    </row>
    <row r="54" spans="1:17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b">
        <v>0</v>
      </c>
      <c r="I54">
        <v>98</v>
      </c>
      <c r="J54" t="b">
        <v>1</v>
      </c>
      <c r="K54" t="s">
        <v>8269</v>
      </c>
      <c r="L54">
        <v>107</v>
      </c>
      <c r="M54">
        <v>109.03</v>
      </c>
      <c r="N54" s="10" t="s">
        <v>8308</v>
      </c>
      <c r="O54" t="s">
        <v>8310</v>
      </c>
      <c r="P54" s="16">
        <v>42157.470185185186</v>
      </c>
      <c r="Q54" s="16">
        <v>42187.470185185186</v>
      </c>
    </row>
    <row r="55" spans="1:17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b">
        <v>0</v>
      </c>
      <c r="I55">
        <v>196</v>
      </c>
      <c r="J55" t="b">
        <v>1</v>
      </c>
      <c r="K55" t="s">
        <v>8269</v>
      </c>
      <c r="L55">
        <v>101</v>
      </c>
      <c r="M55">
        <v>25.69</v>
      </c>
      <c r="N55" s="10" t="s">
        <v>8308</v>
      </c>
      <c r="O55" t="s">
        <v>8310</v>
      </c>
      <c r="P55" s="16">
        <v>41827.909942129627</v>
      </c>
      <c r="Q55" s="16">
        <v>41857.897222222222</v>
      </c>
    </row>
    <row r="56" spans="1:17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b">
        <v>0</v>
      </c>
      <c r="I56">
        <v>39</v>
      </c>
      <c r="J56" t="b">
        <v>1</v>
      </c>
      <c r="K56" t="s">
        <v>8269</v>
      </c>
      <c r="L56">
        <v>109</v>
      </c>
      <c r="M56">
        <v>41.92</v>
      </c>
      <c r="N56" s="10" t="s">
        <v>8308</v>
      </c>
      <c r="O56" t="s">
        <v>8310</v>
      </c>
      <c r="P56" s="16">
        <v>42162.729548611111</v>
      </c>
      <c r="Q56" s="16">
        <v>42192.729548611111</v>
      </c>
    </row>
    <row r="57" spans="1:17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b">
        <v>0</v>
      </c>
      <c r="I57">
        <v>128</v>
      </c>
      <c r="J57" t="b">
        <v>1</v>
      </c>
      <c r="K57" t="s">
        <v>8269</v>
      </c>
      <c r="L57">
        <v>114</v>
      </c>
      <c r="M57">
        <v>88.77</v>
      </c>
      <c r="N57" s="10" t="s">
        <v>8308</v>
      </c>
      <c r="O57" t="s">
        <v>8310</v>
      </c>
      <c r="P57" s="16">
        <v>42233.738564814819</v>
      </c>
      <c r="Q57" s="16">
        <v>42263.738564814819</v>
      </c>
    </row>
    <row r="58" spans="1:17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b">
        <v>0</v>
      </c>
      <c r="I58">
        <v>71</v>
      </c>
      <c r="J58" t="b">
        <v>1</v>
      </c>
      <c r="K58" t="s">
        <v>8269</v>
      </c>
      <c r="L58">
        <v>114</v>
      </c>
      <c r="M58">
        <v>80.23</v>
      </c>
      <c r="N58" s="10" t="s">
        <v>8308</v>
      </c>
      <c r="O58" t="s">
        <v>8310</v>
      </c>
      <c r="P58" s="16">
        <v>42042.197824074072</v>
      </c>
      <c r="Q58" s="16">
        <v>42072.156157407408</v>
      </c>
    </row>
    <row r="59" spans="1:17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b">
        <v>0</v>
      </c>
      <c r="I59">
        <v>47</v>
      </c>
      <c r="J59" t="b">
        <v>1</v>
      </c>
      <c r="K59" t="s">
        <v>8269</v>
      </c>
      <c r="L59">
        <v>106</v>
      </c>
      <c r="M59">
        <v>78.94</v>
      </c>
      <c r="N59" s="10" t="s">
        <v>8308</v>
      </c>
      <c r="O59" t="s">
        <v>8310</v>
      </c>
      <c r="P59" s="16">
        <v>42585.523842592593</v>
      </c>
      <c r="Q59" s="16">
        <v>42599.165972222225</v>
      </c>
    </row>
    <row r="60" spans="1:17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b">
        <v>0</v>
      </c>
      <c r="I60">
        <v>91</v>
      </c>
      <c r="J60" t="b">
        <v>1</v>
      </c>
      <c r="K60" t="s">
        <v>8269</v>
      </c>
      <c r="L60">
        <v>106</v>
      </c>
      <c r="M60">
        <v>69.89</v>
      </c>
      <c r="N60" s="10" t="s">
        <v>8308</v>
      </c>
      <c r="O60" t="s">
        <v>8310</v>
      </c>
      <c r="P60" s="16">
        <v>41808.669571759259</v>
      </c>
      <c r="Q60" s="16">
        <v>41838.669571759259</v>
      </c>
    </row>
    <row r="61" spans="1:17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b">
        <v>0</v>
      </c>
      <c r="I61">
        <v>43</v>
      </c>
      <c r="J61" t="b">
        <v>1</v>
      </c>
      <c r="K61" t="s">
        <v>8269</v>
      </c>
      <c r="L61">
        <v>100</v>
      </c>
      <c r="M61">
        <v>74.53</v>
      </c>
      <c r="N61" s="10" t="s">
        <v>8308</v>
      </c>
      <c r="O61" t="s">
        <v>8310</v>
      </c>
      <c r="P61" s="16">
        <v>41852.658310185187</v>
      </c>
      <c r="Q61" s="16">
        <v>41882.658310185187</v>
      </c>
    </row>
    <row r="62" spans="1:17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b">
        <v>0</v>
      </c>
      <c r="I62">
        <v>17</v>
      </c>
      <c r="J62" t="b">
        <v>1</v>
      </c>
      <c r="K62" t="s">
        <v>8269</v>
      </c>
      <c r="L62">
        <v>105</v>
      </c>
      <c r="M62">
        <v>123.94</v>
      </c>
      <c r="N62" s="10" t="s">
        <v>8308</v>
      </c>
      <c r="O62" t="s">
        <v>8310</v>
      </c>
      <c r="P62" s="16">
        <v>42694.110185185185</v>
      </c>
      <c r="Q62" s="16">
        <v>42709.041666666672</v>
      </c>
    </row>
    <row r="63" spans="1:17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b">
        <v>0</v>
      </c>
      <c r="I63">
        <v>33</v>
      </c>
      <c r="J63" t="b">
        <v>1</v>
      </c>
      <c r="K63" t="s">
        <v>8269</v>
      </c>
      <c r="L63">
        <v>175</v>
      </c>
      <c r="M63">
        <v>264.85000000000002</v>
      </c>
      <c r="N63" s="10" t="s">
        <v>8308</v>
      </c>
      <c r="O63" t="s">
        <v>8310</v>
      </c>
      <c r="P63" s="16">
        <v>42341.818379629629</v>
      </c>
      <c r="Q63" s="16">
        <v>42370.166666666672</v>
      </c>
    </row>
    <row r="64" spans="1:17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b">
        <v>0</v>
      </c>
      <c r="I64">
        <v>87</v>
      </c>
      <c r="J64" t="b">
        <v>1</v>
      </c>
      <c r="K64" t="s">
        <v>8269</v>
      </c>
      <c r="L64">
        <v>102</v>
      </c>
      <c r="M64">
        <v>58.62</v>
      </c>
      <c r="N64" s="10" t="s">
        <v>8308</v>
      </c>
      <c r="O64" t="s">
        <v>8310</v>
      </c>
      <c r="P64" s="16">
        <v>41880.061006944445</v>
      </c>
      <c r="Q64" s="16">
        <v>41908.065972222219</v>
      </c>
    </row>
    <row r="65" spans="1:17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b">
        <v>0</v>
      </c>
      <c r="I65">
        <v>113</v>
      </c>
      <c r="J65" t="b">
        <v>1</v>
      </c>
      <c r="K65" t="s">
        <v>8269</v>
      </c>
      <c r="L65">
        <v>100</v>
      </c>
      <c r="M65">
        <v>70.88</v>
      </c>
      <c r="N65" s="10" t="s">
        <v>8308</v>
      </c>
      <c r="O65" t="s">
        <v>8310</v>
      </c>
      <c r="P65" s="16">
        <v>41941.683865740742</v>
      </c>
      <c r="Q65" s="16">
        <v>41970.125</v>
      </c>
    </row>
    <row r="66" spans="1:17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b">
        <v>0</v>
      </c>
      <c r="I66">
        <v>30</v>
      </c>
      <c r="J66" t="b">
        <v>1</v>
      </c>
      <c r="K66" t="s">
        <v>8269</v>
      </c>
      <c r="L66">
        <v>114</v>
      </c>
      <c r="M66">
        <v>113.57</v>
      </c>
      <c r="N66" s="10" t="s">
        <v>8308</v>
      </c>
      <c r="O66" t="s">
        <v>8310</v>
      </c>
      <c r="P66" s="16">
        <v>42026.88118055556</v>
      </c>
      <c r="Q66" s="16">
        <v>42086.093055555553</v>
      </c>
    </row>
    <row r="67" spans="1:17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b">
        <v>0</v>
      </c>
      <c r="I67">
        <v>16</v>
      </c>
      <c r="J67" t="b">
        <v>1</v>
      </c>
      <c r="K67" t="s">
        <v>8269</v>
      </c>
      <c r="L67">
        <v>129</v>
      </c>
      <c r="M67">
        <v>60.69</v>
      </c>
      <c r="N67" s="10" t="s">
        <v>8308</v>
      </c>
      <c r="O67" t="s">
        <v>8310</v>
      </c>
      <c r="P67" s="16">
        <v>41922.640590277777</v>
      </c>
      <c r="Q67" s="16">
        <v>41932.249305555553</v>
      </c>
    </row>
    <row r="68" spans="1:17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b">
        <v>0</v>
      </c>
      <c r="I68">
        <v>46</v>
      </c>
      <c r="J68" t="b">
        <v>1</v>
      </c>
      <c r="K68" t="s">
        <v>8269</v>
      </c>
      <c r="L68">
        <v>101</v>
      </c>
      <c r="M68">
        <v>110.22</v>
      </c>
      <c r="N68" s="10" t="s">
        <v>8308</v>
      </c>
      <c r="O68" t="s">
        <v>8310</v>
      </c>
      <c r="P68" s="16">
        <v>41993.824340277773</v>
      </c>
      <c r="Q68" s="16">
        <v>42010.25</v>
      </c>
    </row>
    <row r="69" spans="1:17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b">
        <v>0</v>
      </c>
      <c r="I69">
        <v>24</v>
      </c>
      <c r="J69" t="b">
        <v>1</v>
      </c>
      <c r="K69" t="s">
        <v>8269</v>
      </c>
      <c r="L69">
        <v>109</v>
      </c>
      <c r="M69">
        <v>136.46</v>
      </c>
      <c r="N69" s="10" t="s">
        <v>8308</v>
      </c>
      <c r="O69" t="s">
        <v>8310</v>
      </c>
      <c r="P69" s="16">
        <v>42219.915856481486</v>
      </c>
      <c r="Q69" s="16">
        <v>42240.083333333328</v>
      </c>
    </row>
    <row r="70" spans="1:17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b">
        <v>1</v>
      </c>
      <c r="I70">
        <v>213</v>
      </c>
      <c r="J70" t="b">
        <v>1</v>
      </c>
      <c r="K70" t="s">
        <v>8269</v>
      </c>
      <c r="L70">
        <v>118</v>
      </c>
      <c r="M70">
        <v>110.35</v>
      </c>
      <c r="N70" s="10" t="s">
        <v>8308</v>
      </c>
      <c r="O70" t="s">
        <v>8310</v>
      </c>
      <c r="P70" s="16">
        <v>41909.969386574077</v>
      </c>
      <c r="Q70" s="16">
        <v>41950.011053240742</v>
      </c>
    </row>
    <row r="71" spans="1:17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b">
        <v>1</v>
      </c>
      <c r="I71">
        <v>57</v>
      </c>
      <c r="J71" t="b">
        <v>1</v>
      </c>
      <c r="K71" t="s">
        <v>8269</v>
      </c>
      <c r="L71">
        <v>131</v>
      </c>
      <c r="M71">
        <v>41.42</v>
      </c>
      <c r="N71" s="10" t="s">
        <v>8308</v>
      </c>
      <c r="O71" t="s">
        <v>8310</v>
      </c>
      <c r="P71" s="16">
        <v>41891.665324074071</v>
      </c>
      <c r="Q71" s="16">
        <v>41913.166666666664</v>
      </c>
    </row>
    <row r="72" spans="1:17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b">
        <v>1</v>
      </c>
      <c r="I72">
        <v>25</v>
      </c>
      <c r="J72" t="b">
        <v>1</v>
      </c>
      <c r="K72" t="s">
        <v>8269</v>
      </c>
      <c r="L72">
        <v>104</v>
      </c>
      <c r="M72">
        <v>52</v>
      </c>
      <c r="N72" s="10" t="s">
        <v>8308</v>
      </c>
      <c r="O72" t="s">
        <v>8310</v>
      </c>
      <c r="P72" s="16">
        <v>41226.017361111109</v>
      </c>
      <c r="Q72" s="16">
        <v>41250.083333333336</v>
      </c>
    </row>
    <row r="73" spans="1:17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b">
        <v>1</v>
      </c>
      <c r="I73">
        <v>104</v>
      </c>
      <c r="J73" t="b">
        <v>1</v>
      </c>
      <c r="K73" t="s">
        <v>8269</v>
      </c>
      <c r="L73">
        <v>101</v>
      </c>
      <c r="M73">
        <v>33.99</v>
      </c>
      <c r="N73" s="10" t="s">
        <v>8308</v>
      </c>
      <c r="O73" t="s">
        <v>8310</v>
      </c>
      <c r="P73" s="16">
        <v>40478.263923611114</v>
      </c>
      <c r="Q73" s="16">
        <v>40568.166666666664</v>
      </c>
    </row>
    <row r="74" spans="1:17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b">
        <v>1</v>
      </c>
      <c r="I74">
        <v>34</v>
      </c>
      <c r="J74" t="b">
        <v>1</v>
      </c>
      <c r="K74" t="s">
        <v>8269</v>
      </c>
      <c r="L74">
        <v>100</v>
      </c>
      <c r="M74">
        <v>103.35</v>
      </c>
      <c r="N74" s="10" t="s">
        <v>8308</v>
      </c>
      <c r="O74" t="s">
        <v>8310</v>
      </c>
      <c r="P74" s="16">
        <v>41862.83997685185</v>
      </c>
      <c r="Q74" s="16">
        <v>41892.83997685185</v>
      </c>
    </row>
    <row r="75" spans="1:17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b">
        <v>1</v>
      </c>
      <c r="I75">
        <v>241</v>
      </c>
      <c r="J75" t="b">
        <v>1</v>
      </c>
      <c r="K75" t="s">
        <v>8269</v>
      </c>
      <c r="L75">
        <v>336</v>
      </c>
      <c r="M75">
        <v>41.77</v>
      </c>
      <c r="N75" s="10" t="s">
        <v>8308</v>
      </c>
      <c r="O75" t="s">
        <v>8310</v>
      </c>
      <c r="P75" s="16">
        <v>40633.154363425929</v>
      </c>
      <c r="Q75" s="16">
        <v>40664.207638888889</v>
      </c>
    </row>
    <row r="76" spans="1:17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b">
        <v>1</v>
      </c>
      <c r="I76">
        <v>123</v>
      </c>
      <c r="J76" t="b">
        <v>1</v>
      </c>
      <c r="K76" t="s">
        <v>8269</v>
      </c>
      <c r="L76">
        <v>113</v>
      </c>
      <c r="M76">
        <v>64.27</v>
      </c>
      <c r="N76" s="10" t="s">
        <v>8308</v>
      </c>
      <c r="O76" t="s">
        <v>8310</v>
      </c>
      <c r="P76" s="16">
        <v>40970.875671296293</v>
      </c>
      <c r="Q76" s="16">
        <v>41000.834004629629</v>
      </c>
    </row>
    <row r="77" spans="1:17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b">
        <v>1</v>
      </c>
      <c r="I77">
        <v>89</v>
      </c>
      <c r="J77" t="b">
        <v>1</v>
      </c>
      <c r="K77" t="s">
        <v>8269</v>
      </c>
      <c r="L77">
        <v>102</v>
      </c>
      <c r="M77">
        <v>62.92</v>
      </c>
      <c r="N77" s="10" t="s">
        <v>8308</v>
      </c>
      <c r="O77" t="s">
        <v>8310</v>
      </c>
      <c r="P77" s="16">
        <v>41026.953055555554</v>
      </c>
      <c r="Q77" s="16">
        <v>41061.953055555554</v>
      </c>
    </row>
    <row r="78" spans="1:17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b">
        <v>1</v>
      </c>
      <c r="I78">
        <v>41</v>
      </c>
      <c r="J78" t="b">
        <v>1</v>
      </c>
      <c r="K78" t="s">
        <v>8269</v>
      </c>
      <c r="L78">
        <v>101</v>
      </c>
      <c r="M78">
        <v>98.54</v>
      </c>
      <c r="N78" s="10" t="s">
        <v>8308</v>
      </c>
      <c r="O78" t="s">
        <v>8310</v>
      </c>
      <c r="P78" s="16">
        <v>41829.788252314815</v>
      </c>
      <c r="Q78" s="16">
        <v>41839.208333333336</v>
      </c>
    </row>
    <row r="79" spans="1:17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b">
        <v>1</v>
      </c>
      <c r="I79">
        <v>69</v>
      </c>
      <c r="J79" t="b">
        <v>1</v>
      </c>
      <c r="K79" t="s">
        <v>8269</v>
      </c>
      <c r="L79">
        <v>114</v>
      </c>
      <c r="M79">
        <v>82.61</v>
      </c>
      <c r="N79" s="10" t="s">
        <v>8308</v>
      </c>
      <c r="O79" t="s">
        <v>8310</v>
      </c>
      <c r="P79" s="16">
        <v>41447.839722222219</v>
      </c>
      <c r="Q79" s="16">
        <v>41477.839722222219</v>
      </c>
    </row>
    <row r="80" spans="1:17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b">
        <v>1</v>
      </c>
      <c r="I80">
        <v>52</v>
      </c>
      <c r="J80" t="b">
        <v>1</v>
      </c>
      <c r="K80" t="s">
        <v>8269</v>
      </c>
      <c r="L80">
        <v>133</v>
      </c>
      <c r="M80">
        <v>38.5</v>
      </c>
      <c r="N80" s="10" t="s">
        <v>8308</v>
      </c>
      <c r="O80" t="s">
        <v>8310</v>
      </c>
      <c r="P80" s="16">
        <v>40884.066678240742</v>
      </c>
      <c r="Q80" s="16">
        <v>40926.958333333336</v>
      </c>
    </row>
    <row r="81" spans="1:17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b">
        <v>1</v>
      </c>
      <c r="I81">
        <v>57</v>
      </c>
      <c r="J81" t="b">
        <v>1</v>
      </c>
      <c r="K81" t="s">
        <v>8269</v>
      </c>
      <c r="L81">
        <v>102</v>
      </c>
      <c r="M81">
        <v>80.16</v>
      </c>
      <c r="N81" s="10" t="s">
        <v>8308</v>
      </c>
      <c r="O81" t="s">
        <v>8310</v>
      </c>
      <c r="P81" s="16">
        <v>41841.26489583333</v>
      </c>
      <c r="Q81" s="16">
        <v>41864.207638888889</v>
      </c>
    </row>
    <row r="82" spans="1:17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b">
        <v>1</v>
      </c>
      <c r="I82">
        <v>63</v>
      </c>
      <c r="J82" t="b">
        <v>1</v>
      </c>
      <c r="K82" t="s">
        <v>8269</v>
      </c>
      <c r="L82">
        <v>127</v>
      </c>
      <c r="M82">
        <v>80.73</v>
      </c>
      <c r="N82" s="10" t="s">
        <v>8308</v>
      </c>
      <c r="O82" t="s">
        <v>8310</v>
      </c>
      <c r="P82" s="16">
        <v>41799.685902777775</v>
      </c>
      <c r="Q82" s="16">
        <v>41827.083333333336</v>
      </c>
    </row>
    <row r="83" spans="1:17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b">
        <v>1</v>
      </c>
      <c r="I83">
        <v>72</v>
      </c>
      <c r="J83" t="b">
        <v>1</v>
      </c>
      <c r="K83" t="s">
        <v>8269</v>
      </c>
      <c r="L83">
        <v>111</v>
      </c>
      <c r="M83">
        <v>200.69</v>
      </c>
      <c r="N83" s="10" t="s">
        <v>8308</v>
      </c>
      <c r="O83" t="s">
        <v>8310</v>
      </c>
      <c r="P83" s="16">
        <v>41775.753761574073</v>
      </c>
      <c r="Q83" s="16">
        <v>41805.753761574073</v>
      </c>
    </row>
    <row r="84" spans="1:17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b">
        <v>1</v>
      </c>
      <c r="I84">
        <v>71</v>
      </c>
      <c r="J84" t="b">
        <v>1</v>
      </c>
      <c r="K84" t="s">
        <v>8269</v>
      </c>
      <c r="L84">
        <v>107</v>
      </c>
      <c r="M84">
        <v>37.590000000000003</v>
      </c>
      <c r="N84" s="10" t="s">
        <v>8308</v>
      </c>
      <c r="O84" t="s">
        <v>8310</v>
      </c>
      <c r="P84" s="16">
        <v>41766.80572916667</v>
      </c>
      <c r="Q84" s="16">
        <v>41799.80572916667</v>
      </c>
    </row>
    <row r="85" spans="1:17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b">
        <v>1</v>
      </c>
      <c r="I85">
        <v>21</v>
      </c>
      <c r="J85" t="b">
        <v>1</v>
      </c>
      <c r="K85" t="s">
        <v>8269</v>
      </c>
      <c r="L85">
        <v>163</v>
      </c>
      <c r="M85">
        <v>58.1</v>
      </c>
      <c r="N85" s="10" t="s">
        <v>8308</v>
      </c>
      <c r="O85" t="s">
        <v>8310</v>
      </c>
      <c r="P85" s="16">
        <v>40644.159259259257</v>
      </c>
      <c r="Q85" s="16">
        <v>40666.165972222225</v>
      </c>
    </row>
    <row r="86" spans="1:17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b">
        <v>1</v>
      </c>
      <c r="I86">
        <v>930</v>
      </c>
      <c r="J86" t="b">
        <v>1</v>
      </c>
      <c r="K86" t="s">
        <v>8269</v>
      </c>
      <c r="L86">
        <v>160</v>
      </c>
      <c r="M86">
        <v>60.3</v>
      </c>
      <c r="N86" s="10" t="s">
        <v>8308</v>
      </c>
      <c r="O86" t="s">
        <v>8310</v>
      </c>
      <c r="P86" s="16">
        <v>41940.69158564815</v>
      </c>
      <c r="Q86" s="16">
        <v>41969.332638888889</v>
      </c>
    </row>
    <row r="87" spans="1:17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b">
        <v>1</v>
      </c>
      <c r="I87">
        <v>55</v>
      </c>
      <c r="J87" t="b">
        <v>1</v>
      </c>
      <c r="K87" t="s">
        <v>8269</v>
      </c>
      <c r="L87">
        <v>116</v>
      </c>
      <c r="M87">
        <v>63.36</v>
      </c>
      <c r="N87" s="10" t="s">
        <v>8308</v>
      </c>
      <c r="O87" t="s">
        <v>8310</v>
      </c>
      <c r="P87" s="16">
        <v>41839.175706018519</v>
      </c>
      <c r="Q87" s="16">
        <v>41853.175706018519</v>
      </c>
    </row>
    <row r="88" spans="1:17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b">
        <v>1</v>
      </c>
      <c r="I88">
        <v>61</v>
      </c>
      <c r="J88" t="b">
        <v>1</v>
      </c>
      <c r="K88" t="s">
        <v>8269</v>
      </c>
      <c r="L88">
        <v>124</v>
      </c>
      <c r="M88">
        <v>50.9</v>
      </c>
      <c r="N88" s="10" t="s">
        <v>8308</v>
      </c>
      <c r="O88" t="s">
        <v>8310</v>
      </c>
      <c r="P88" s="16">
        <v>41772.105937500004</v>
      </c>
      <c r="Q88" s="16">
        <v>41803.916666666664</v>
      </c>
    </row>
    <row r="89" spans="1:17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b">
        <v>1</v>
      </c>
      <c r="I89">
        <v>82</v>
      </c>
      <c r="J89" t="b">
        <v>1</v>
      </c>
      <c r="K89" t="s">
        <v>8269</v>
      </c>
      <c r="L89">
        <v>103</v>
      </c>
      <c r="M89">
        <v>100.5</v>
      </c>
      <c r="N89" s="10" t="s">
        <v>8308</v>
      </c>
      <c r="O89" t="s">
        <v>8310</v>
      </c>
      <c r="P89" s="16">
        <v>41591.737974537034</v>
      </c>
      <c r="Q89" s="16">
        <v>41621.207638888889</v>
      </c>
    </row>
    <row r="90" spans="1:17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b">
        <v>1</v>
      </c>
      <c r="I90">
        <v>71</v>
      </c>
      <c r="J90" t="b">
        <v>1</v>
      </c>
      <c r="K90" t="s">
        <v>8269</v>
      </c>
      <c r="L90">
        <v>112</v>
      </c>
      <c r="M90">
        <v>31.62</v>
      </c>
      <c r="N90" s="10" t="s">
        <v>8308</v>
      </c>
      <c r="O90" t="s">
        <v>8310</v>
      </c>
      <c r="P90" s="16">
        <v>41789.080370370371</v>
      </c>
      <c r="Q90" s="16">
        <v>41822.166666666664</v>
      </c>
    </row>
    <row r="91" spans="1:17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b">
        <v>1</v>
      </c>
      <c r="I91">
        <v>29</v>
      </c>
      <c r="J91" t="b">
        <v>1</v>
      </c>
      <c r="K91" t="s">
        <v>8269</v>
      </c>
      <c r="L91">
        <v>115</v>
      </c>
      <c r="M91">
        <v>79.31</v>
      </c>
      <c r="N91" s="10" t="s">
        <v>8308</v>
      </c>
      <c r="O91" t="s">
        <v>8310</v>
      </c>
      <c r="P91" s="16">
        <v>40923.729953703703</v>
      </c>
      <c r="Q91" s="16">
        <v>40953.729953703703</v>
      </c>
    </row>
    <row r="92" spans="1:17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b">
        <v>1</v>
      </c>
      <c r="I92">
        <v>74</v>
      </c>
      <c r="J92" t="b">
        <v>1</v>
      </c>
      <c r="K92" t="s">
        <v>8269</v>
      </c>
      <c r="L92">
        <v>103</v>
      </c>
      <c r="M92">
        <v>139.19</v>
      </c>
      <c r="N92" s="10" t="s">
        <v>8308</v>
      </c>
      <c r="O92" t="s">
        <v>8310</v>
      </c>
      <c r="P92" s="16">
        <v>41878.878379629627</v>
      </c>
      <c r="Q92" s="16">
        <v>41908.878379629627</v>
      </c>
    </row>
    <row r="93" spans="1:17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b">
        <v>1</v>
      </c>
      <c r="I93">
        <v>23</v>
      </c>
      <c r="J93" t="b">
        <v>1</v>
      </c>
      <c r="K93" t="s">
        <v>8269</v>
      </c>
      <c r="L93">
        <v>101</v>
      </c>
      <c r="M93">
        <v>131.91</v>
      </c>
      <c r="N93" s="10" t="s">
        <v>8308</v>
      </c>
      <c r="O93" t="s">
        <v>8310</v>
      </c>
      <c r="P93" s="16">
        <v>41862.864675925928</v>
      </c>
      <c r="Q93" s="16">
        <v>41876.864675925928</v>
      </c>
    </row>
    <row r="94" spans="1:17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b">
        <v>1</v>
      </c>
      <c r="I94">
        <v>60</v>
      </c>
      <c r="J94" t="b">
        <v>1</v>
      </c>
      <c r="K94" t="s">
        <v>8269</v>
      </c>
      <c r="L94">
        <v>110</v>
      </c>
      <c r="M94">
        <v>91.3</v>
      </c>
      <c r="N94" s="10" t="s">
        <v>8308</v>
      </c>
      <c r="O94" t="s">
        <v>8310</v>
      </c>
      <c r="P94" s="16">
        <v>40531.886886574073</v>
      </c>
      <c r="Q94" s="16">
        <v>40591.886886574073</v>
      </c>
    </row>
    <row r="95" spans="1:17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b">
        <v>1</v>
      </c>
      <c r="I95">
        <v>55</v>
      </c>
      <c r="J95" t="b">
        <v>1</v>
      </c>
      <c r="K95" t="s">
        <v>8269</v>
      </c>
      <c r="L95">
        <v>115</v>
      </c>
      <c r="M95">
        <v>39.67</v>
      </c>
      <c r="N95" s="10" t="s">
        <v>8308</v>
      </c>
      <c r="O95" t="s">
        <v>8310</v>
      </c>
      <c r="P95" s="16">
        <v>41477.930914351848</v>
      </c>
      <c r="Q95" s="16">
        <v>41504.625</v>
      </c>
    </row>
    <row r="96" spans="1:17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b">
        <v>1</v>
      </c>
      <c r="I96">
        <v>51</v>
      </c>
      <c r="J96" t="b">
        <v>1</v>
      </c>
      <c r="K96" t="s">
        <v>8269</v>
      </c>
      <c r="L96">
        <v>117</v>
      </c>
      <c r="M96">
        <v>57.55</v>
      </c>
      <c r="N96" s="10" t="s">
        <v>8308</v>
      </c>
      <c r="O96" t="s">
        <v>8310</v>
      </c>
      <c r="P96" s="16">
        <v>41781.666770833333</v>
      </c>
      <c r="Q96" s="16">
        <v>41811.666770833333</v>
      </c>
    </row>
    <row r="97" spans="1:17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b">
        <v>1</v>
      </c>
      <c r="I97">
        <v>62</v>
      </c>
      <c r="J97" t="b">
        <v>1</v>
      </c>
      <c r="K97" t="s">
        <v>8269</v>
      </c>
      <c r="L97">
        <v>114</v>
      </c>
      <c r="M97">
        <v>77.34</v>
      </c>
      <c r="N97" s="10" t="s">
        <v>8308</v>
      </c>
      <c r="O97" t="s">
        <v>8310</v>
      </c>
      <c r="P97" s="16">
        <v>41375.702210648145</v>
      </c>
      <c r="Q97" s="16">
        <v>41400.702210648145</v>
      </c>
    </row>
    <row r="98" spans="1:17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b">
        <v>1</v>
      </c>
      <c r="I98">
        <v>151</v>
      </c>
      <c r="J98" t="b">
        <v>1</v>
      </c>
      <c r="K98" t="s">
        <v>8269</v>
      </c>
      <c r="L98">
        <v>101</v>
      </c>
      <c r="M98">
        <v>46.77</v>
      </c>
      <c r="N98" s="10" t="s">
        <v>8308</v>
      </c>
      <c r="O98" t="s">
        <v>8310</v>
      </c>
      <c r="P98" s="16">
        <v>40883.949317129627</v>
      </c>
      <c r="Q98" s="16">
        <v>40939.708333333336</v>
      </c>
    </row>
    <row r="99" spans="1:17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b">
        <v>1</v>
      </c>
      <c r="I99">
        <v>68</v>
      </c>
      <c r="J99" t="b">
        <v>1</v>
      </c>
      <c r="K99" t="s">
        <v>8269</v>
      </c>
      <c r="L99">
        <v>109</v>
      </c>
      <c r="M99">
        <v>40.07</v>
      </c>
      <c r="N99" s="10" t="s">
        <v>8308</v>
      </c>
      <c r="O99" t="s">
        <v>8310</v>
      </c>
      <c r="P99" s="16">
        <v>41491.79478009259</v>
      </c>
      <c r="Q99" s="16">
        <v>41509.79478009259</v>
      </c>
    </row>
    <row r="100" spans="1:17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b">
        <v>1</v>
      </c>
      <c r="I100">
        <v>46</v>
      </c>
      <c r="J100" t="b">
        <v>1</v>
      </c>
      <c r="K100" t="s">
        <v>8269</v>
      </c>
      <c r="L100">
        <v>107</v>
      </c>
      <c r="M100">
        <v>100.22</v>
      </c>
      <c r="N100" s="10" t="s">
        <v>8308</v>
      </c>
      <c r="O100" t="s">
        <v>8310</v>
      </c>
      <c r="P100" s="16">
        <v>41791.993414351848</v>
      </c>
      <c r="Q100" s="16">
        <v>41821.993414351848</v>
      </c>
    </row>
    <row r="101" spans="1:17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b">
        <v>1</v>
      </c>
      <c r="I101">
        <v>244</v>
      </c>
      <c r="J101" t="b">
        <v>1</v>
      </c>
      <c r="K101" t="s">
        <v>8269</v>
      </c>
      <c r="L101">
        <v>116</v>
      </c>
      <c r="M101">
        <v>71.489999999999995</v>
      </c>
      <c r="N101" s="10" t="s">
        <v>8308</v>
      </c>
      <c r="O101" t="s">
        <v>8310</v>
      </c>
      <c r="P101" s="16">
        <v>41835.666354166664</v>
      </c>
      <c r="Q101" s="16">
        <v>41855.666354166664</v>
      </c>
    </row>
    <row r="102" spans="1:17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b">
        <v>1</v>
      </c>
      <c r="I102">
        <v>82</v>
      </c>
      <c r="J102" t="b">
        <v>1</v>
      </c>
      <c r="K102" t="s">
        <v>8269</v>
      </c>
      <c r="L102">
        <v>104</v>
      </c>
      <c r="M102">
        <v>63.11</v>
      </c>
      <c r="N102" s="10" t="s">
        <v>8308</v>
      </c>
      <c r="O102" t="s">
        <v>8310</v>
      </c>
      <c r="P102" s="16">
        <v>41827.605057870373</v>
      </c>
      <c r="Q102" s="16">
        <v>41848.605057870373</v>
      </c>
    </row>
    <row r="103" spans="1:17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b">
        <v>1</v>
      </c>
      <c r="I103">
        <v>226</v>
      </c>
      <c r="J103" t="b">
        <v>1</v>
      </c>
      <c r="K103" t="s">
        <v>8269</v>
      </c>
      <c r="L103">
        <v>119</v>
      </c>
      <c r="M103">
        <v>50.16</v>
      </c>
      <c r="N103" s="10" t="s">
        <v>8308</v>
      </c>
      <c r="O103" t="s">
        <v>8310</v>
      </c>
      <c r="P103" s="16">
        <v>41778.637245370373</v>
      </c>
      <c r="Q103" s="16">
        <v>41810.958333333336</v>
      </c>
    </row>
    <row r="104" spans="1:17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b">
        <v>1</v>
      </c>
      <c r="I104">
        <v>60</v>
      </c>
      <c r="J104" t="b">
        <v>1</v>
      </c>
      <c r="K104" t="s">
        <v>8269</v>
      </c>
      <c r="L104">
        <v>126</v>
      </c>
      <c r="M104">
        <v>62.88</v>
      </c>
      <c r="N104" s="10" t="s">
        <v>8308</v>
      </c>
      <c r="O104" t="s">
        <v>8310</v>
      </c>
      <c r="P104" s="16">
        <v>41013.936562499999</v>
      </c>
      <c r="Q104" s="16">
        <v>41061.165972222225</v>
      </c>
    </row>
    <row r="105" spans="1:17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b">
        <v>1</v>
      </c>
      <c r="I105">
        <v>322</v>
      </c>
      <c r="J105" t="b">
        <v>1</v>
      </c>
      <c r="K105" t="s">
        <v>8269</v>
      </c>
      <c r="L105">
        <v>120</v>
      </c>
      <c r="M105">
        <v>85.53</v>
      </c>
      <c r="N105" s="10" t="s">
        <v>8308</v>
      </c>
      <c r="O105" t="s">
        <v>8310</v>
      </c>
      <c r="P105" s="16">
        <v>41834.586574074077</v>
      </c>
      <c r="Q105" s="16">
        <v>41866.083333333336</v>
      </c>
    </row>
    <row r="106" spans="1:17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b">
        <v>1</v>
      </c>
      <c r="I106">
        <v>94</v>
      </c>
      <c r="J106" t="b">
        <v>1</v>
      </c>
      <c r="K106" t="s">
        <v>8269</v>
      </c>
      <c r="L106">
        <v>126</v>
      </c>
      <c r="M106">
        <v>53.72</v>
      </c>
      <c r="N106" s="10" t="s">
        <v>8308</v>
      </c>
      <c r="O106" t="s">
        <v>8310</v>
      </c>
      <c r="P106" s="16">
        <v>41829.795729166668</v>
      </c>
      <c r="Q106" s="16">
        <v>41859.795729166668</v>
      </c>
    </row>
    <row r="107" spans="1:17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b">
        <v>1</v>
      </c>
      <c r="I107">
        <v>134</v>
      </c>
      <c r="J107" t="b">
        <v>1</v>
      </c>
      <c r="K107" t="s">
        <v>8269</v>
      </c>
      <c r="L107">
        <v>100</v>
      </c>
      <c r="M107">
        <v>262.11</v>
      </c>
      <c r="N107" s="10" t="s">
        <v>8308</v>
      </c>
      <c r="O107" t="s">
        <v>8310</v>
      </c>
      <c r="P107" s="16">
        <v>42219.665173611109</v>
      </c>
      <c r="Q107" s="16">
        <v>42257.165972222225</v>
      </c>
    </row>
    <row r="108" spans="1:17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b">
        <v>1</v>
      </c>
      <c r="I108">
        <v>104</v>
      </c>
      <c r="J108" t="b">
        <v>1</v>
      </c>
      <c r="K108" t="s">
        <v>8269</v>
      </c>
      <c r="L108">
        <v>116</v>
      </c>
      <c r="M108">
        <v>50.2</v>
      </c>
      <c r="N108" s="10" t="s">
        <v>8308</v>
      </c>
      <c r="O108" t="s">
        <v>8310</v>
      </c>
      <c r="P108" s="16">
        <v>42648.546111111107</v>
      </c>
      <c r="Q108" s="16">
        <v>42678.546111111107</v>
      </c>
    </row>
    <row r="109" spans="1:17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b">
        <v>1</v>
      </c>
      <c r="I109">
        <v>119</v>
      </c>
      <c r="J109" t="b">
        <v>1</v>
      </c>
      <c r="K109" t="s">
        <v>8269</v>
      </c>
      <c r="L109">
        <v>100</v>
      </c>
      <c r="M109">
        <v>168.25</v>
      </c>
      <c r="N109" s="10" t="s">
        <v>8308</v>
      </c>
      <c r="O109" t="s">
        <v>8310</v>
      </c>
      <c r="P109" s="16">
        <v>42050.983182870375</v>
      </c>
      <c r="Q109" s="16">
        <v>42085.941516203704</v>
      </c>
    </row>
    <row r="110" spans="1:17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b">
        <v>1</v>
      </c>
      <c r="I110">
        <v>59</v>
      </c>
      <c r="J110" t="b">
        <v>1</v>
      </c>
      <c r="K110" t="s">
        <v>8269</v>
      </c>
      <c r="L110">
        <v>101</v>
      </c>
      <c r="M110">
        <v>256.37</v>
      </c>
      <c r="N110" s="10" t="s">
        <v>8308</v>
      </c>
      <c r="O110" t="s">
        <v>8310</v>
      </c>
      <c r="P110" s="16">
        <v>42772.833379629628</v>
      </c>
      <c r="Q110" s="16">
        <v>42806.875</v>
      </c>
    </row>
    <row r="111" spans="1:17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b">
        <v>1</v>
      </c>
      <c r="I111">
        <v>84</v>
      </c>
      <c r="J111" t="b">
        <v>1</v>
      </c>
      <c r="K111" t="s">
        <v>8269</v>
      </c>
      <c r="L111">
        <v>125</v>
      </c>
      <c r="M111">
        <v>37.14</v>
      </c>
      <c r="N111" s="10" t="s">
        <v>8308</v>
      </c>
      <c r="O111" t="s">
        <v>8310</v>
      </c>
      <c r="P111" s="16">
        <v>42270.582141203704</v>
      </c>
      <c r="Q111" s="16">
        <v>42301.895138888889</v>
      </c>
    </row>
    <row r="112" spans="1:17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b">
        <v>1</v>
      </c>
      <c r="I112">
        <v>74</v>
      </c>
      <c r="J112" t="b">
        <v>1</v>
      </c>
      <c r="K112" t="s">
        <v>8269</v>
      </c>
      <c r="L112">
        <v>110</v>
      </c>
      <c r="M112">
        <v>45.88</v>
      </c>
      <c r="N112" s="10" t="s">
        <v>8308</v>
      </c>
      <c r="O112" t="s">
        <v>8310</v>
      </c>
      <c r="P112" s="16">
        <v>42206.835370370376</v>
      </c>
      <c r="Q112" s="16">
        <v>42236.835370370376</v>
      </c>
    </row>
    <row r="113" spans="1:17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b">
        <v>1</v>
      </c>
      <c r="I113">
        <v>216</v>
      </c>
      <c r="J113" t="b">
        <v>1</v>
      </c>
      <c r="K113" t="s">
        <v>8269</v>
      </c>
      <c r="L113">
        <v>102</v>
      </c>
      <c r="M113">
        <v>141.71</v>
      </c>
      <c r="N113" s="10" t="s">
        <v>8308</v>
      </c>
      <c r="O113" t="s">
        <v>8310</v>
      </c>
      <c r="P113" s="16">
        <v>42697.850844907407</v>
      </c>
      <c r="Q113" s="16">
        <v>42745.208333333328</v>
      </c>
    </row>
    <row r="114" spans="1:17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b">
        <v>1</v>
      </c>
      <c r="I114">
        <v>39</v>
      </c>
      <c r="J114" t="b">
        <v>1</v>
      </c>
      <c r="K114" t="s">
        <v>8269</v>
      </c>
      <c r="L114">
        <v>102</v>
      </c>
      <c r="M114">
        <v>52.49</v>
      </c>
      <c r="N114" s="10" t="s">
        <v>8308</v>
      </c>
      <c r="O114" t="s">
        <v>8310</v>
      </c>
      <c r="P114" s="16">
        <v>42503.559467592597</v>
      </c>
      <c r="Q114" s="16">
        <v>42524.875</v>
      </c>
    </row>
    <row r="115" spans="1:17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b">
        <v>1</v>
      </c>
      <c r="I115">
        <v>37</v>
      </c>
      <c r="J115" t="b">
        <v>1</v>
      </c>
      <c r="K115" t="s">
        <v>8269</v>
      </c>
      <c r="L115">
        <v>102</v>
      </c>
      <c r="M115">
        <v>193.62</v>
      </c>
      <c r="N115" s="10" t="s">
        <v>8308</v>
      </c>
      <c r="O115" t="s">
        <v>8310</v>
      </c>
      <c r="P115" s="16">
        <v>42323.70930555556</v>
      </c>
      <c r="Q115" s="16">
        <v>42355.207638888889</v>
      </c>
    </row>
    <row r="116" spans="1:17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b">
        <v>1</v>
      </c>
      <c r="I116">
        <v>202</v>
      </c>
      <c r="J116" t="b">
        <v>1</v>
      </c>
      <c r="K116" t="s">
        <v>8269</v>
      </c>
      <c r="L116">
        <v>108</v>
      </c>
      <c r="M116">
        <v>106.8</v>
      </c>
      <c r="N116" s="10" t="s">
        <v>8308</v>
      </c>
      <c r="O116" t="s">
        <v>8310</v>
      </c>
      <c r="P116" s="16">
        <v>41933.291643518518</v>
      </c>
      <c r="Q116" s="16">
        <v>41963.333310185189</v>
      </c>
    </row>
    <row r="117" spans="1:17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b">
        <v>1</v>
      </c>
      <c r="I117">
        <v>37</v>
      </c>
      <c r="J117" t="b">
        <v>1</v>
      </c>
      <c r="K117" t="s">
        <v>8269</v>
      </c>
      <c r="L117">
        <v>110</v>
      </c>
      <c r="M117">
        <v>77.22</v>
      </c>
      <c r="N117" s="10" t="s">
        <v>8308</v>
      </c>
      <c r="O117" t="s">
        <v>8310</v>
      </c>
      <c r="P117" s="16">
        <v>41898.168125000004</v>
      </c>
      <c r="Q117" s="16">
        <v>41913.165972222225</v>
      </c>
    </row>
    <row r="118" spans="1:17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b">
        <v>0</v>
      </c>
      <c r="I118">
        <v>28</v>
      </c>
      <c r="J118" t="b">
        <v>1</v>
      </c>
      <c r="K118" t="s">
        <v>8269</v>
      </c>
      <c r="L118">
        <v>161</v>
      </c>
      <c r="M118">
        <v>57.5</v>
      </c>
      <c r="N118" s="10" t="s">
        <v>8308</v>
      </c>
      <c r="O118" t="s">
        <v>8310</v>
      </c>
      <c r="P118" s="16">
        <v>42446.943831018521</v>
      </c>
      <c r="Q118" s="16">
        <v>42476.943831018521</v>
      </c>
    </row>
    <row r="119" spans="1:17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b">
        <v>1</v>
      </c>
      <c r="I119">
        <v>26</v>
      </c>
      <c r="J119" t="b">
        <v>1</v>
      </c>
      <c r="K119" t="s">
        <v>8269</v>
      </c>
      <c r="L119">
        <v>131</v>
      </c>
      <c r="M119">
        <v>50.46</v>
      </c>
      <c r="N119" s="10" t="s">
        <v>8308</v>
      </c>
      <c r="O119" t="s">
        <v>8310</v>
      </c>
      <c r="P119" s="16">
        <v>42463.81385416667</v>
      </c>
      <c r="Q119" s="16">
        <v>42494.165972222225</v>
      </c>
    </row>
    <row r="120" spans="1:17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b">
        <v>0</v>
      </c>
      <c r="I120">
        <v>61</v>
      </c>
      <c r="J120" t="b">
        <v>1</v>
      </c>
      <c r="K120" t="s">
        <v>8269</v>
      </c>
      <c r="L120">
        <v>119</v>
      </c>
      <c r="M120">
        <v>97.38</v>
      </c>
      <c r="N120" s="10" t="s">
        <v>8308</v>
      </c>
      <c r="O120" t="s">
        <v>8310</v>
      </c>
      <c r="P120" s="16">
        <v>42766.805034722223</v>
      </c>
      <c r="Q120" s="16">
        <v>42796.805034722223</v>
      </c>
    </row>
    <row r="121" spans="1:17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b">
        <v>1</v>
      </c>
      <c r="I121">
        <v>181</v>
      </c>
      <c r="J121" t="b">
        <v>1</v>
      </c>
      <c r="K121" t="s">
        <v>8269</v>
      </c>
      <c r="L121">
        <v>103</v>
      </c>
      <c r="M121">
        <v>85.53</v>
      </c>
      <c r="N121" s="10" t="s">
        <v>8308</v>
      </c>
      <c r="O121" t="s">
        <v>8310</v>
      </c>
      <c r="P121" s="16">
        <v>42522.347812499997</v>
      </c>
      <c r="Q121" s="16">
        <v>42552.347812499997</v>
      </c>
    </row>
    <row r="122" spans="1:17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b">
        <v>0</v>
      </c>
      <c r="I122">
        <v>110</v>
      </c>
      <c r="J122" t="b">
        <v>1</v>
      </c>
      <c r="K122" t="s">
        <v>8269</v>
      </c>
      <c r="L122">
        <v>101</v>
      </c>
      <c r="M122">
        <v>182.91</v>
      </c>
      <c r="N122" s="10" t="s">
        <v>8308</v>
      </c>
      <c r="O122" t="s">
        <v>8310</v>
      </c>
      <c r="P122" s="16">
        <v>42702.917048611111</v>
      </c>
      <c r="Q122" s="16">
        <v>42732.917048611111</v>
      </c>
    </row>
    <row r="123" spans="1:17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b">
        <v>1</v>
      </c>
      <c r="I123">
        <v>269</v>
      </c>
      <c r="J123" t="b">
        <v>1</v>
      </c>
      <c r="K123" t="s">
        <v>8269</v>
      </c>
      <c r="L123">
        <v>101</v>
      </c>
      <c r="M123">
        <v>131.13999999999999</v>
      </c>
      <c r="N123" s="10" t="s">
        <v>8308</v>
      </c>
      <c r="O123" t="s">
        <v>8310</v>
      </c>
      <c r="P123" s="16">
        <v>42252.474351851852</v>
      </c>
      <c r="Q123" s="16">
        <v>42276.165972222225</v>
      </c>
    </row>
    <row r="124" spans="1:17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b">
        <v>1</v>
      </c>
      <c r="I124">
        <v>167</v>
      </c>
      <c r="J124" t="b">
        <v>1</v>
      </c>
      <c r="K124" t="s">
        <v>8269</v>
      </c>
      <c r="L124">
        <v>115</v>
      </c>
      <c r="M124">
        <v>58.69</v>
      </c>
      <c r="N124" s="10" t="s">
        <v>8308</v>
      </c>
      <c r="O124" t="s">
        <v>8310</v>
      </c>
      <c r="P124" s="16">
        <v>41893.324884259258</v>
      </c>
      <c r="Q124" s="16">
        <v>41926.290972222225</v>
      </c>
    </row>
    <row r="125" spans="1:17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b">
        <v>1</v>
      </c>
      <c r="I125">
        <v>183</v>
      </c>
      <c r="J125" t="b">
        <v>1</v>
      </c>
      <c r="K125" t="s">
        <v>8269</v>
      </c>
      <c r="L125">
        <v>127</v>
      </c>
      <c r="M125">
        <v>69.569999999999993</v>
      </c>
      <c r="N125" s="10" t="s">
        <v>8308</v>
      </c>
      <c r="O125" t="s">
        <v>8310</v>
      </c>
      <c r="P125" s="16">
        <v>41871.755694444444</v>
      </c>
      <c r="Q125" s="16">
        <v>41901.755694444444</v>
      </c>
    </row>
    <row r="126" spans="1:17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b">
        <v>1</v>
      </c>
      <c r="I126">
        <v>71</v>
      </c>
      <c r="J126" t="b">
        <v>1</v>
      </c>
      <c r="K126" t="s">
        <v>8269</v>
      </c>
      <c r="L126">
        <v>103</v>
      </c>
      <c r="M126">
        <v>115.87</v>
      </c>
      <c r="N126" s="10" t="s">
        <v>8308</v>
      </c>
      <c r="O126" t="s">
        <v>8310</v>
      </c>
      <c r="P126" s="16">
        <v>42262.096782407403</v>
      </c>
      <c r="Q126" s="16">
        <v>42286</v>
      </c>
    </row>
    <row r="127" spans="1:17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b">
        <v>0</v>
      </c>
      <c r="I127">
        <v>270</v>
      </c>
      <c r="J127" t="b">
        <v>1</v>
      </c>
      <c r="K127" t="s">
        <v>8269</v>
      </c>
      <c r="L127">
        <v>104</v>
      </c>
      <c r="M127">
        <v>81.13</v>
      </c>
      <c r="N127" s="10" t="s">
        <v>8308</v>
      </c>
      <c r="O127" t="s">
        <v>8310</v>
      </c>
      <c r="P127" s="16">
        <v>42135.60020833333</v>
      </c>
      <c r="Q127" s="16">
        <v>42167.083333333328</v>
      </c>
    </row>
    <row r="128" spans="1:17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b">
        <v>1</v>
      </c>
      <c r="I128">
        <v>193</v>
      </c>
      <c r="J128" t="b">
        <v>1</v>
      </c>
      <c r="K128" t="s">
        <v>8269</v>
      </c>
      <c r="L128">
        <v>111</v>
      </c>
      <c r="M128">
        <v>57.63</v>
      </c>
      <c r="N128" s="10" t="s">
        <v>8308</v>
      </c>
      <c r="O128" t="s">
        <v>8310</v>
      </c>
      <c r="P128" s="16">
        <v>42230.472222222219</v>
      </c>
      <c r="Q128" s="16">
        <v>42259.165972222225</v>
      </c>
    </row>
    <row r="129" spans="1:17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b">
        <v>1</v>
      </c>
      <c r="I129">
        <v>200</v>
      </c>
      <c r="J129" t="b">
        <v>1</v>
      </c>
      <c r="K129" t="s">
        <v>8269</v>
      </c>
      <c r="L129">
        <v>101</v>
      </c>
      <c r="M129">
        <v>60.48</v>
      </c>
      <c r="N129" s="10" t="s">
        <v>8308</v>
      </c>
      <c r="O129" t="s">
        <v>8310</v>
      </c>
      <c r="P129" s="16">
        <v>42068.888391203705</v>
      </c>
      <c r="Q129" s="16">
        <v>42098.846724537041</v>
      </c>
    </row>
    <row r="130" spans="1:17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b">
        <v>1</v>
      </c>
      <c r="I130">
        <v>88</v>
      </c>
      <c r="J130" t="b">
        <v>1</v>
      </c>
      <c r="K130" t="s">
        <v>8269</v>
      </c>
      <c r="L130">
        <v>105</v>
      </c>
      <c r="M130">
        <v>65.58</v>
      </c>
      <c r="N130" s="10" t="s">
        <v>8308</v>
      </c>
      <c r="O130" t="s">
        <v>8310</v>
      </c>
      <c r="P130" s="16">
        <v>42145.746689814812</v>
      </c>
      <c r="Q130" s="16">
        <v>42175.746689814812</v>
      </c>
    </row>
    <row r="131" spans="1:17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b">
        <v>1</v>
      </c>
      <c r="I131">
        <v>213</v>
      </c>
      <c r="J131" t="b">
        <v>1</v>
      </c>
      <c r="K131" t="s">
        <v>8269</v>
      </c>
      <c r="L131">
        <v>102</v>
      </c>
      <c r="M131">
        <v>119.19</v>
      </c>
      <c r="N131" s="10" t="s">
        <v>8308</v>
      </c>
      <c r="O131" t="s">
        <v>8310</v>
      </c>
      <c r="P131" s="16">
        <v>41918.742175925923</v>
      </c>
      <c r="Q131" s="16">
        <v>41948.783842592595</v>
      </c>
    </row>
    <row r="132" spans="1:17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b">
        <v>1</v>
      </c>
      <c r="I132">
        <v>20</v>
      </c>
      <c r="J132" t="b">
        <v>1</v>
      </c>
      <c r="K132" t="s">
        <v>8269</v>
      </c>
      <c r="L132">
        <v>111</v>
      </c>
      <c r="M132">
        <v>83.05</v>
      </c>
      <c r="N132" s="10" t="s">
        <v>8308</v>
      </c>
      <c r="O132" t="s">
        <v>8310</v>
      </c>
      <c r="P132" s="16">
        <v>42146.731087962966</v>
      </c>
      <c r="Q132" s="16">
        <v>42176.731087962966</v>
      </c>
    </row>
    <row r="133" spans="1:17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b">
        <v>1</v>
      </c>
      <c r="I133">
        <v>115</v>
      </c>
      <c r="J133" t="b">
        <v>1</v>
      </c>
      <c r="K133" t="s">
        <v>8269</v>
      </c>
      <c r="L133">
        <v>102</v>
      </c>
      <c r="M133">
        <v>177.09</v>
      </c>
      <c r="N133" s="10" t="s">
        <v>8308</v>
      </c>
      <c r="O133" t="s">
        <v>8310</v>
      </c>
      <c r="P133" s="16">
        <v>42602.576712962968</v>
      </c>
      <c r="Q133" s="16">
        <v>42621.15625</v>
      </c>
    </row>
    <row r="134" spans="1:17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b">
        <v>1</v>
      </c>
      <c r="I134">
        <v>176</v>
      </c>
      <c r="J134" t="b">
        <v>1</v>
      </c>
      <c r="K134" t="s">
        <v>8269</v>
      </c>
      <c r="L134">
        <v>128</v>
      </c>
      <c r="M134">
        <v>72.760000000000005</v>
      </c>
      <c r="N134" s="10" t="s">
        <v>8308</v>
      </c>
      <c r="O134" t="s">
        <v>8310</v>
      </c>
      <c r="P134" s="16">
        <v>42144.573807870373</v>
      </c>
      <c r="Q134" s="16">
        <v>42166.165972222225</v>
      </c>
    </row>
    <row r="135" spans="1:17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b">
        <v>1</v>
      </c>
      <c r="I135">
        <v>75</v>
      </c>
      <c r="J135" t="b">
        <v>1</v>
      </c>
      <c r="K135" t="s">
        <v>8269</v>
      </c>
      <c r="L135">
        <v>105</v>
      </c>
      <c r="M135">
        <v>98.2</v>
      </c>
      <c r="N135" s="10" t="s">
        <v>8308</v>
      </c>
      <c r="O135" t="s">
        <v>8310</v>
      </c>
      <c r="P135" s="16">
        <v>41982.887280092589</v>
      </c>
      <c r="Q135" s="16">
        <v>42012.887280092589</v>
      </c>
    </row>
    <row r="136" spans="1:17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b">
        <v>1</v>
      </c>
      <c r="I136">
        <v>97</v>
      </c>
      <c r="J136" t="b">
        <v>1</v>
      </c>
      <c r="K136" t="s">
        <v>8269</v>
      </c>
      <c r="L136">
        <v>106</v>
      </c>
      <c r="M136">
        <v>251.74</v>
      </c>
      <c r="N136" s="10" t="s">
        <v>8308</v>
      </c>
      <c r="O136" t="s">
        <v>8310</v>
      </c>
      <c r="P136" s="16">
        <v>42614.760937500003</v>
      </c>
      <c r="Q136" s="16">
        <v>42644.165972222225</v>
      </c>
    </row>
    <row r="137" spans="1:17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b">
        <v>1</v>
      </c>
      <c r="I137">
        <v>73</v>
      </c>
      <c r="J137" t="b">
        <v>1</v>
      </c>
      <c r="K137" t="s">
        <v>8269</v>
      </c>
      <c r="L137">
        <v>109</v>
      </c>
      <c r="M137">
        <v>74.819999999999993</v>
      </c>
      <c r="N137" s="10" t="s">
        <v>8308</v>
      </c>
      <c r="O137" t="s">
        <v>8310</v>
      </c>
      <c r="P137" s="16">
        <v>42303.672662037032</v>
      </c>
      <c r="Q137" s="16">
        <v>42338.714328703703</v>
      </c>
    </row>
    <row r="138" spans="1:17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b">
        <v>1</v>
      </c>
      <c r="I138">
        <v>49</v>
      </c>
      <c r="J138" t="b">
        <v>1</v>
      </c>
      <c r="K138" t="s">
        <v>8269</v>
      </c>
      <c r="L138">
        <v>100</v>
      </c>
      <c r="M138">
        <v>67.650000000000006</v>
      </c>
      <c r="N138" s="10" t="s">
        <v>8308</v>
      </c>
      <c r="O138" t="s">
        <v>8310</v>
      </c>
      <c r="P138" s="16">
        <v>42171.725416666668</v>
      </c>
      <c r="Q138" s="16">
        <v>42201.725416666668</v>
      </c>
    </row>
    <row r="139" spans="1:17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b">
        <v>1</v>
      </c>
      <c r="I139">
        <v>134</v>
      </c>
      <c r="J139" t="b">
        <v>1</v>
      </c>
      <c r="K139" t="s">
        <v>8269</v>
      </c>
      <c r="L139">
        <v>103</v>
      </c>
      <c r="M139">
        <v>93.81</v>
      </c>
      <c r="N139" s="10" t="s">
        <v>8308</v>
      </c>
      <c r="O139" t="s">
        <v>8310</v>
      </c>
      <c r="P139" s="16">
        <v>41964.315532407403</v>
      </c>
      <c r="Q139" s="16">
        <v>41995.166666666672</v>
      </c>
    </row>
    <row r="140" spans="1:17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b">
        <v>1</v>
      </c>
      <c r="I140">
        <v>68</v>
      </c>
      <c r="J140" t="b">
        <v>1</v>
      </c>
      <c r="K140" t="s">
        <v>8269</v>
      </c>
      <c r="L140">
        <v>112</v>
      </c>
      <c r="M140">
        <v>41.24</v>
      </c>
      <c r="N140" s="10" t="s">
        <v>8308</v>
      </c>
      <c r="O140" t="s">
        <v>8310</v>
      </c>
      <c r="P140" s="16">
        <v>42284.516064814816</v>
      </c>
      <c r="Q140" s="16">
        <v>42307.875</v>
      </c>
    </row>
    <row r="141" spans="1:17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b">
        <v>1</v>
      </c>
      <c r="I141">
        <v>49</v>
      </c>
      <c r="J141" t="b">
        <v>1</v>
      </c>
      <c r="K141" t="s">
        <v>8269</v>
      </c>
      <c r="L141">
        <v>103</v>
      </c>
      <c r="M141">
        <v>52.55</v>
      </c>
      <c r="N141" s="10" t="s">
        <v>8308</v>
      </c>
      <c r="O141" t="s">
        <v>8310</v>
      </c>
      <c r="P141" s="16">
        <v>42016.800208333334</v>
      </c>
      <c r="Q141" s="16">
        <v>42032.916666666672</v>
      </c>
    </row>
    <row r="142" spans="1:17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b">
        <v>1</v>
      </c>
      <c r="I142">
        <v>163</v>
      </c>
      <c r="J142" t="b">
        <v>1</v>
      </c>
      <c r="K142" t="s">
        <v>8269</v>
      </c>
      <c r="L142">
        <v>131</v>
      </c>
      <c r="M142">
        <v>48.33</v>
      </c>
      <c r="N142" s="10" t="s">
        <v>8308</v>
      </c>
      <c r="O142" t="s">
        <v>8310</v>
      </c>
      <c r="P142" s="16">
        <v>42136.536134259266</v>
      </c>
      <c r="Q142" s="16">
        <v>42167.875</v>
      </c>
    </row>
    <row r="143" spans="1:17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b">
        <v>1</v>
      </c>
      <c r="I143">
        <v>288</v>
      </c>
      <c r="J143" t="b">
        <v>1</v>
      </c>
      <c r="K143" t="s">
        <v>8269</v>
      </c>
      <c r="L143">
        <v>102</v>
      </c>
      <c r="M143">
        <v>53.18</v>
      </c>
      <c r="N143" s="10" t="s">
        <v>8308</v>
      </c>
      <c r="O143" t="s">
        <v>8310</v>
      </c>
      <c r="P143" s="16">
        <v>42172.757638888885</v>
      </c>
      <c r="Q143" s="16">
        <v>42202.757638888885</v>
      </c>
    </row>
    <row r="144" spans="1:17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b">
        <v>1</v>
      </c>
      <c r="I144">
        <v>42</v>
      </c>
      <c r="J144" t="b">
        <v>1</v>
      </c>
      <c r="K144" t="s">
        <v>8269</v>
      </c>
      <c r="L144">
        <v>128</v>
      </c>
      <c r="M144">
        <v>60.95</v>
      </c>
      <c r="N144" s="10" t="s">
        <v>8308</v>
      </c>
      <c r="O144" t="s">
        <v>8310</v>
      </c>
      <c r="P144" s="16">
        <v>42590.90425925926</v>
      </c>
      <c r="Q144" s="16">
        <v>42606.90425925926</v>
      </c>
    </row>
    <row r="145" spans="1:17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b">
        <v>1</v>
      </c>
      <c r="I145">
        <v>145</v>
      </c>
      <c r="J145" t="b">
        <v>1</v>
      </c>
      <c r="K145" t="s">
        <v>8269</v>
      </c>
      <c r="L145">
        <v>154</v>
      </c>
      <c r="M145">
        <v>106.5</v>
      </c>
      <c r="N145" s="10" t="s">
        <v>8308</v>
      </c>
      <c r="O145" t="s">
        <v>8310</v>
      </c>
      <c r="P145" s="16">
        <v>42284.500104166669</v>
      </c>
      <c r="Q145" s="16">
        <v>42314.541770833333</v>
      </c>
    </row>
    <row r="146" spans="1:17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b">
        <v>1</v>
      </c>
      <c r="I146">
        <v>21</v>
      </c>
      <c r="J146" t="b">
        <v>1</v>
      </c>
      <c r="K146" t="s">
        <v>8269</v>
      </c>
      <c r="L146">
        <v>107</v>
      </c>
      <c r="M146">
        <v>204.57</v>
      </c>
      <c r="N146" s="10" t="s">
        <v>8308</v>
      </c>
      <c r="O146" t="s">
        <v>8310</v>
      </c>
      <c r="P146" s="16">
        <v>42611.801412037035</v>
      </c>
      <c r="Q146" s="16">
        <v>42627.791666666672</v>
      </c>
    </row>
    <row r="147" spans="1:17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b">
        <v>1</v>
      </c>
      <c r="I147">
        <v>286</v>
      </c>
      <c r="J147" t="b">
        <v>1</v>
      </c>
      <c r="K147" t="s">
        <v>8269</v>
      </c>
      <c r="L147">
        <v>101</v>
      </c>
      <c r="M147">
        <v>54.91</v>
      </c>
      <c r="N147" s="10" t="s">
        <v>8308</v>
      </c>
      <c r="O147" t="s">
        <v>8310</v>
      </c>
      <c r="P147" s="16">
        <v>42400.704537037032</v>
      </c>
      <c r="Q147" s="16">
        <v>42444.875</v>
      </c>
    </row>
    <row r="148" spans="1:17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b">
        <v>1</v>
      </c>
      <c r="I148">
        <v>12</v>
      </c>
      <c r="J148" t="b">
        <v>1</v>
      </c>
      <c r="K148" t="s">
        <v>8269</v>
      </c>
      <c r="L148">
        <v>100</v>
      </c>
      <c r="M148">
        <v>150.41999999999999</v>
      </c>
      <c r="N148" s="10" t="s">
        <v>8308</v>
      </c>
      <c r="O148" t="s">
        <v>8310</v>
      </c>
      <c r="P148" s="16">
        <v>42017.88045138889</v>
      </c>
      <c r="Q148" s="16">
        <v>42044.1875</v>
      </c>
    </row>
    <row r="149" spans="1:17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b">
        <v>0</v>
      </c>
      <c r="I149">
        <v>63</v>
      </c>
      <c r="J149" t="b">
        <v>1</v>
      </c>
      <c r="K149" t="s">
        <v>8269</v>
      </c>
      <c r="L149">
        <v>114</v>
      </c>
      <c r="M149">
        <v>105.21</v>
      </c>
      <c r="N149" s="10" t="s">
        <v>8308</v>
      </c>
      <c r="O149" t="s">
        <v>8310</v>
      </c>
      <c r="P149" s="16">
        <v>42431.102534722217</v>
      </c>
      <c r="Q149" s="16">
        <v>42461.06086805556</v>
      </c>
    </row>
    <row r="150" spans="1:17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b">
        <v>0</v>
      </c>
      <c r="I150">
        <v>30</v>
      </c>
      <c r="J150" t="b">
        <v>1</v>
      </c>
      <c r="K150" t="s">
        <v>8269</v>
      </c>
      <c r="L150">
        <v>103</v>
      </c>
      <c r="M150">
        <v>68.67</v>
      </c>
      <c r="N150" s="10" t="s">
        <v>8308</v>
      </c>
      <c r="O150" t="s">
        <v>8310</v>
      </c>
      <c r="P150" s="16">
        <v>42121.756921296299</v>
      </c>
      <c r="Q150" s="16">
        <v>42156.208333333328</v>
      </c>
    </row>
    <row r="151" spans="1:17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b">
        <v>0</v>
      </c>
      <c r="I151">
        <v>47</v>
      </c>
      <c r="J151" t="b">
        <v>1</v>
      </c>
      <c r="K151" t="s">
        <v>8269</v>
      </c>
      <c r="L151">
        <v>122</v>
      </c>
      <c r="M151">
        <v>129.36000000000001</v>
      </c>
      <c r="N151" s="10" t="s">
        <v>8308</v>
      </c>
      <c r="O151" t="s">
        <v>8310</v>
      </c>
      <c r="P151" s="16">
        <v>42219.019733796296</v>
      </c>
      <c r="Q151" s="16">
        <v>42249.019733796296</v>
      </c>
    </row>
    <row r="152" spans="1:17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b">
        <v>0</v>
      </c>
      <c r="I152">
        <v>237</v>
      </c>
      <c r="J152" t="b">
        <v>1</v>
      </c>
      <c r="K152" t="s">
        <v>8269</v>
      </c>
      <c r="L152">
        <v>103</v>
      </c>
      <c r="M152">
        <v>134.26</v>
      </c>
      <c r="N152" s="10" t="s">
        <v>8308</v>
      </c>
      <c r="O152" t="s">
        <v>8310</v>
      </c>
      <c r="P152" s="16">
        <v>42445.19430555556</v>
      </c>
      <c r="Q152" s="16">
        <v>42489.19430555556</v>
      </c>
    </row>
    <row r="153" spans="1:17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b">
        <v>0</v>
      </c>
      <c r="I153">
        <v>15</v>
      </c>
      <c r="J153" t="b">
        <v>1</v>
      </c>
      <c r="K153" t="s">
        <v>8269</v>
      </c>
      <c r="L153">
        <v>102</v>
      </c>
      <c r="M153">
        <v>203.2</v>
      </c>
      <c r="N153" s="10" t="s">
        <v>8308</v>
      </c>
      <c r="O153" t="s">
        <v>8310</v>
      </c>
      <c r="P153" s="16">
        <v>42380.884872685187</v>
      </c>
      <c r="Q153" s="16">
        <v>42398.249305555553</v>
      </c>
    </row>
    <row r="154" spans="1:17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b">
        <v>0</v>
      </c>
      <c r="I154">
        <v>81</v>
      </c>
      <c r="J154" t="b">
        <v>1</v>
      </c>
      <c r="K154" t="s">
        <v>8269</v>
      </c>
      <c r="L154">
        <v>112</v>
      </c>
      <c r="M154">
        <v>69.19</v>
      </c>
      <c r="N154" s="10" t="s">
        <v>8308</v>
      </c>
      <c r="O154" t="s">
        <v>8310</v>
      </c>
      <c r="P154" s="16">
        <v>42762.942430555559</v>
      </c>
      <c r="Q154" s="16">
        <v>42794.208333333328</v>
      </c>
    </row>
    <row r="155" spans="1:17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b">
        <v>0</v>
      </c>
      <c r="I155">
        <v>122</v>
      </c>
      <c r="J155" t="b">
        <v>1</v>
      </c>
      <c r="K155" t="s">
        <v>8269</v>
      </c>
      <c r="L155">
        <v>102</v>
      </c>
      <c r="M155">
        <v>125.12</v>
      </c>
      <c r="N155" s="10" t="s">
        <v>8308</v>
      </c>
      <c r="O155" t="s">
        <v>8310</v>
      </c>
      <c r="P155" s="16">
        <v>42567.840069444443</v>
      </c>
      <c r="Q155" s="16">
        <v>42597.840069444443</v>
      </c>
    </row>
    <row r="156" spans="1:17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b">
        <v>0</v>
      </c>
      <c r="I156">
        <v>14</v>
      </c>
      <c r="J156" t="b">
        <v>1</v>
      </c>
      <c r="K156" t="s">
        <v>8269</v>
      </c>
      <c r="L156">
        <v>114</v>
      </c>
      <c r="M156">
        <v>40.71</v>
      </c>
      <c r="N156" s="10" t="s">
        <v>8308</v>
      </c>
      <c r="O156" t="s">
        <v>8310</v>
      </c>
      <c r="P156" s="16">
        <v>42232.702546296292</v>
      </c>
      <c r="Q156" s="16">
        <v>42264.165972222225</v>
      </c>
    </row>
    <row r="157" spans="1:17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b">
        <v>0</v>
      </c>
      <c r="I157">
        <v>72</v>
      </c>
      <c r="J157" t="b">
        <v>1</v>
      </c>
      <c r="K157" t="s">
        <v>8269</v>
      </c>
      <c r="L157">
        <v>102</v>
      </c>
      <c r="M157">
        <v>141.29</v>
      </c>
      <c r="N157" s="10" t="s">
        <v>8308</v>
      </c>
      <c r="O157" t="s">
        <v>8310</v>
      </c>
      <c r="P157" s="16">
        <v>42239.957962962959</v>
      </c>
      <c r="Q157" s="16">
        <v>42260</v>
      </c>
    </row>
    <row r="158" spans="1:17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b">
        <v>0</v>
      </c>
      <c r="I158">
        <v>63</v>
      </c>
      <c r="J158" t="b">
        <v>1</v>
      </c>
      <c r="K158" t="s">
        <v>8269</v>
      </c>
      <c r="L158">
        <v>116</v>
      </c>
      <c r="M158">
        <v>55.33</v>
      </c>
      <c r="N158" s="10" t="s">
        <v>8308</v>
      </c>
      <c r="O158" t="s">
        <v>8310</v>
      </c>
      <c r="P158" s="16">
        <v>42261.917395833334</v>
      </c>
      <c r="Q158" s="16">
        <v>42291.917395833334</v>
      </c>
    </row>
    <row r="159" spans="1:17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b">
        <v>0</v>
      </c>
      <c r="I159">
        <v>88</v>
      </c>
      <c r="J159" t="b">
        <v>1</v>
      </c>
      <c r="K159" t="s">
        <v>8269</v>
      </c>
      <c r="L159">
        <v>136</v>
      </c>
      <c r="M159">
        <v>46.42</v>
      </c>
      <c r="N159" s="10" t="s">
        <v>8308</v>
      </c>
      <c r="O159" t="s">
        <v>8310</v>
      </c>
      <c r="P159" s="16">
        <v>42102.743773148148</v>
      </c>
      <c r="Q159" s="16">
        <v>42123.743773148148</v>
      </c>
    </row>
    <row r="160" spans="1:17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b">
        <v>0</v>
      </c>
      <c r="I160">
        <v>70</v>
      </c>
      <c r="J160" t="b">
        <v>1</v>
      </c>
      <c r="K160" t="s">
        <v>8269</v>
      </c>
      <c r="L160">
        <v>133</v>
      </c>
      <c r="M160">
        <v>57.2</v>
      </c>
      <c r="N160" s="10" t="s">
        <v>8308</v>
      </c>
      <c r="O160" t="s">
        <v>8310</v>
      </c>
      <c r="P160" s="16">
        <v>42538.73583333334</v>
      </c>
      <c r="Q160" s="16">
        <v>42583.290972222225</v>
      </c>
    </row>
    <row r="161" spans="1:17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b">
        <v>0</v>
      </c>
      <c r="I161">
        <v>35</v>
      </c>
      <c r="J161" t="b">
        <v>1</v>
      </c>
      <c r="K161" t="s">
        <v>8269</v>
      </c>
      <c r="L161">
        <v>116</v>
      </c>
      <c r="M161">
        <v>59.6</v>
      </c>
      <c r="N161" s="10" t="s">
        <v>8308</v>
      </c>
      <c r="O161" t="s">
        <v>8310</v>
      </c>
      <c r="P161" s="16">
        <v>42056.65143518518</v>
      </c>
      <c r="Q161" s="16">
        <v>42091.609768518523</v>
      </c>
    </row>
    <row r="162" spans="1:17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b">
        <v>0</v>
      </c>
      <c r="I162">
        <v>175</v>
      </c>
      <c r="J162" t="b">
        <v>1</v>
      </c>
      <c r="K162" t="s">
        <v>8269</v>
      </c>
      <c r="L162">
        <v>105</v>
      </c>
      <c r="M162">
        <v>89.59</v>
      </c>
      <c r="N162" s="10" t="s">
        <v>8308</v>
      </c>
      <c r="O162" t="s">
        <v>8310</v>
      </c>
      <c r="P162" s="16">
        <v>42696.624444444446</v>
      </c>
      <c r="Q162" s="16">
        <v>42726.624444444446</v>
      </c>
    </row>
    <row r="163" spans="1:17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b">
        <v>0</v>
      </c>
      <c r="I163">
        <v>20</v>
      </c>
      <c r="J163" t="b">
        <v>1</v>
      </c>
      <c r="K163" t="s">
        <v>8269</v>
      </c>
      <c r="L163">
        <v>102</v>
      </c>
      <c r="M163">
        <v>204.05</v>
      </c>
      <c r="N163" s="10" t="s">
        <v>8308</v>
      </c>
      <c r="O163" t="s">
        <v>8310</v>
      </c>
      <c r="P163" s="16">
        <v>42186.855879629627</v>
      </c>
      <c r="Q163" s="16">
        <v>42216.855879629627</v>
      </c>
    </row>
    <row r="164" spans="1:17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b">
        <v>0</v>
      </c>
      <c r="I164">
        <v>54</v>
      </c>
      <c r="J164" t="b">
        <v>1</v>
      </c>
      <c r="K164" t="s">
        <v>8269</v>
      </c>
      <c r="L164">
        <v>175</v>
      </c>
      <c r="M164">
        <v>48.7</v>
      </c>
      <c r="N164" s="10" t="s">
        <v>8308</v>
      </c>
      <c r="O164" t="s">
        <v>8310</v>
      </c>
      <c r="P164" s="16">
        <v>42493.219236111108</v>
      </c>
      <c r="Q164" s="16">
        <v>42531.125</v>
      </c>
    </row>
    <row r="165" spans="1:17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b">
        <v>0</v>
      </c>
      <c r="I165">
        <v>20</v>
      </c>
      <c r="J165" t="b">
        <v>1</v>
      </c>
      <c r="K165" t="s">
        <v>8269</v>
      </c>
      <c r="L165">
        <v>107</v>
      </c>
      <c r="M165">
        <v>53.34</v>
      </c>
      <c r="N165" s="10" t="s">
        <v>8308</v>
      </c>
      <c r="O165" t="s">
        <v>8310</v>
      </c>
      <c r="P165" s="16">
        <v>42475.057164351849</v>
      </c>
      <c r="Q165" s="16">
        <v>42505.057164351849</v>
      </c>
    </row>
    <row r="166" spans="1:17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b">
        <v>0</v>
      </c>
      <c r="I166">
        <v>57</v>
      </c>
      <c r="J166" t="b">
        <v>1</v>
      </c>
      <c r="K166" t="s">
        <v>8269</v>
      </c>
      <c r="L166">
        <v>122</v>
      </c>
      <c r="M166">
        <v>75.09</v>
      </c>
      <c r="N166" s="10" t="s">
        <v>8308</v>
      </c>
      <c r="O166" t="s">
        <v>8310</v>
      </c>
      <c r="P166" s="16">
        <v>42452.876909722225</v>
      </c>
      <c r="Q166" s="16">
        <v>42473.876909722225</v>
      </c>
    </row>
    <row r="167" spans="1:17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b">
        <v>0</v>
      </c>
      <c r="I167">
        <v>31</v>
      </c>
      <c r="J167" t="b">
        <v>1</v>
      </c>
      <c r="K167" t="s">
        <v>8269</v>
      </c>
      <c r="L167">
        <v>100</v>
      </c>
      <c r="M167">
        <v>209.84</v>
      </c>
      <c r="N167" s="10" t="s">
        <v>8308</v>
      </c>
      <c r="O167" t="s">
        <v>8310</v>
      </c>
      <c r="P167" s="16">
        <v>42253.928530092591</v>
      </c>
      <c r="Q167" s="16">
        <v>42283.928530092591</v>
      </c>
    </row>
    <row r="168" spans="1:17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b">
        <v>0</v>
      </c>
      <c r="I168">
        <v>45</v>
      </c>
      <c r="J168" t="b">
        <v>1</v>
      </c>
      <c r="K168" t="s">
        <v>8269</v>
      </c>
      <c r="L168">
        <v>110</v>
      </c>
      <c r="M168">
        <v>61.02</v>
      </c>
      <c r="N168" s="10" t="s">
        <v>8308</v>
      </c>
      <c r="O168" t="s">
        <v>8310</v>
      </c>
      <c r="P168" s="16">
        <v>42264.29178240741</v>
      </c>
      <c r="Q168" s="16">
        <v>42294.29178240741</v>
      </c>
    </row>
    <row r="169" spans="1:17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b">
        <v>0</v>
      </c>
      <c r="I169">
        <v>41</v>
      </c>
      <c r="J169" t="b">
        <v>1</v>
      </c>
      <c r="K169" t="s">
        <v>8269</v>
      </c>
      <c r="L169">
        <v>100</v>
      </c>
      <c r="M169">
        <v>61</v>
      </c>
      <c r="N169" s="10" t="s">
        <v>8308</v>
      </c>
      <c r="O169" t="s">
        <v>8310</v>
      </c>
      <c r="P169" s="16">
        <v>42664.809560185182</v>
      </c>
      <c r="Q169" s="16">
        <v>42685.916666666672</v>
      </c>
    </row>
    <row r="170" spans="1:17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b">
        <v>0</v>
      </c>
      <c r="I170">
        <v>29</v>
      </c>
      <c r="J170" t="b">
        <v>1</v>
      </c>
      <c r="K170" t="s">
        <v>8269</v>
      </c>
      <c r="L170">
        <v>116</v>
      </c>
      <c r="M170">
        <v>80.03</v>
      </c>
      <c r="N170" s="10" t="s">
        <v>8308</v>
      </c>
      <c r="O170" t="s">
        <v>8310</v>
      </c>
      <c r="P170" s="16">
        <v>42382.244409722218</v>
      </c>
      <c r="Q170" s="16">
        <v>42396.041666666672</v>
      </c>
    </row>
    <row r="171" spans="1:17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b">
        <v>0</v>
      </c>
      <c r="I171">
        <v>125</v>
      </c>
      <c r="J171" t="b">
        <v>1</v>
      </c>
      <c r="K171" t="s">
        <v>8269</v>
      </c>
      <c r="L171">
        <v>100</v>
      </c>
      <c r="M171">
        <v>93.98</v>
      </c>
      <c r="N171" s="10" t="s">
        <v>8308</v>
      </c>
      <c r="O171" t="s">
        <v>8310</v>
      </c>
      <c r="P171" s="16">
        <v>41826.871238425927</v>
      </c>
      <c r="Q171" s="16">
        <v>41859.57916666667</v>
      </c>
    </row>
    <row r="172" spans="1:17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b">
        <v>0</v>
      </c>
      <c r="I172">
        <v>18</v>
      </c>
      <c r="J172" t="b">
        <v>1</v>
      </c>
      <c r="K172" t="s">
        <v>8269</v>
      </c>
      <c r="L172">
        <v>106</v>
      </c>
      <c r="M172">
        <v>61.94</v>
      </c>
      <c r="N172" s="10" t="s">
        <v>8308</v>
      </c>
      <c r="O172" t="s">
        <v>8310</v>
      </c>
      <c r="P172" s="16">
        <v>42499.039629629624</v>
      </c>
      <c r="Q172" s="16">
        <v>42529.039629629624</v>
      </c>
    </row>
    <row r="173" spans="1:17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b">
        <v>0</v>
      </c>
      <c r="I173">
        <v>38</v>
      </c>
      <c r="J173" t="b">
        <v>1</v>
      </c>
      <c r="K173" t="s">
        <v>8269</v>
      </c>
      <c r="L173">
        <v>101</v>
      </c>
      <c r="M173">
        <v>66.45</v>
      </c>
      <c r="N173" s="10" t="s">
        <v>8308</v>
      </c>
      <c r="O173" t="s">
        <v>8310</v>
      </c>
      <c r="P173" s="16">
        <v>42513.045798611114</v>
      </c>
      <c r="Q173" s="16">
        <v>42543.045798611114</v>
      </c>
    </row>
    <row r="174" spans="1:17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b">
        <v>0</v>
      </c>
      <c r="I174">
        <v>15</v>
      </c>
      <c r="J174" t="b">
        <v>1</v>
      </c>
      <c r="K174" t="s">
        <v>8269</v>
      </c>
      <c r="L174">
        <v>107</v>
      </c>
      <c r="M174">
        <v>35.799999999999997</v>
      </c>
      <c r="N174" s="10" t="s">
        <v>8308</v>
      </c>
      <c r="O174" t="s">
        <v>8310</v>
      </c>
      <c r="P174" s="16">
        <v>41914.100289351853</v>
      </c>
      <c r="Q174" s="16">
        <v>41928.165972222225</v>
      </c>
    </row>
    <row r="175" spans="1:17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b">
        <v>0</v>
      </c>
      <c r="I175">
        <v>23</v>
      </c>
      <c r="J175" t="b">
        <v>1</v>
      </c>
      <c r="K175" t="s">
        <v>8269</v>
      </c>
      <c r="L175">
        <v>102</v>
      </c>
      <c r="M175">
        <v>145.65</v>
      </c>
      <c r="N175" s="10" t="s">
        <v>8308</v>
      </c>
      <c r="O175" t="s">
        <v>8310</v>
      </c>
      <c r="P175" s="16">
        <v>42521.010370370372</v>
      </c>
      <c r="Q175" s="16">
        <v>42543.163194444445</v>
      </c>
    </row>
    <row r="176" spans="1:17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b">
        <v>0</v>
      </c>
      <c r="I176">
        <v>57</v>
      </c>
      <c r="J176" t="b">
        <v>1</v>
      </c>
      <c r="K176" t="s">
        <v>8269</v>
      </c>
      <c r="L176">
        <v>101</v>
      </c>
      <c r="M176">
        <v>142.28</v>
      </c>
      <c r="N176" s="10" t="s">
        <v>8308</v>
      </c>
      <c r="O176" t="s">
        <v>8310</v>
      </c>
      <c r="P176" s="16">
        <v>42041.714178240742</v>
      </c>
      <c r="Q176" s="16">
        <v>42071.67251157407</v>
      </c>
    </row>
    <row r="177" spans="1:17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b">
        <v>0</v>
      </c>
      <c r="I177">
        <v>9</v>
      </c>
      <c r="J177" t="b">
        <v>1</v>
      </c>
      <c r="K177" t="s">
        <v>8269</v>
      </c>
      <c r="L177">
        <v>146</v>
      </c>
      <c r="M177">
        <v>292.77999999999997</v>
      </c>
      <c r="N177" s="10" t="s">
        <v>8308</v>
      </c>
      <c r="O177" t="s">
        <v>8310</v>
      </c>
      <c r="P177" s="16">
        <v>41822.57503472222</v>
      </c>
      <c r="Q177" s="16">
        <v>41825.041666666664</v>
      </c>
    </row>
    <row r="178" spans="1:17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b">
        <v>0</v>
      </c>
      <c r="I178">
        <v>65</v>
      </c>
      <c r="J178" t="b">
        <v>1</v>
      </c>
      <c r="K178" t="s">
        <v>8269</v>
      </c>
      <c r="L178">
        <v>105</v>
      </c>
      <c r="M178">
        <v>80.400000000000006</v>
      </c>
      <c r="N178" s="10" t="s">
        <v>8308</v>
      </c>
      <c r="O178" t="s">
        <v>8310</v>
      </c>
      <c r="P178" s="16">
        <v>42248.697754629626</v>
      </c>
      <c r="Q178" s="16">
        <v>42283.697754629626</v>
      </c>
    </row>
    <row r="179" spans="1:17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b">
        <v>0</v>
      </c>
      <c r="I179">
        <v>83</v>
      </c>
      <c r="J179" t="b">
        <v>1</v>
      </c>
      <c r="K179" t="s">
        <v>8269</v>
      </c>
      <c r="L179">
        <v>100</v>
      </c>
      <c r="M179">
        <v>72.290000000000006</v>
      </c>
      <c r="N179" s="10" t="s">
        <v>8308</v>
      </c>
      <c r="O179" t="s">
        <v>8310</v>
      </c>
      <c r="P179" s="16">
        <v>41809.860300925924</v>
      </c>
      <c r="Q179" s="16">
        <v>41839.860300925924</v>
      </c>
    </row>
    <row r="180" spans="1:17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b">
        <v>0</v>
      </c>
      <c r="I180">
        <v>111</v>
      </c>
      <c r="J180" t="b">
        <v>1</v>
      </c>
      <c r="K180" t="s">
        <v>8269</v>
      </c>
      <c r="L180">
        <v>105</v>
      </c>
      <c r="M180">
        <v>32.97</v>
      </c>
      <c r="N180" s="10" t="s">
        <v>8308</v>
      </c>
      <c r="O180" t="s">
        <v>8310</v>
      </c>
      <c r="P180" s="16">
        <v>42148.676851851851</v>
      </c>
      <c r="Q180" s="16">
        <v>42170.676851851851</v>
      </c>
    </row>
    <row r="181" spans="1:17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b">
        <v>0</v>
      </c>
      <c r="I181">
        <v>46</v>
      </c>
      <c r="J181" t="b">
        <v>1</v>
      </c>
      <c r="K181" t="s">
        <v>8269</v>
      </c>
      <c r="L181">
        <v>139</v>
      </c>
      <c r="M181">
        <v>116.65</v>
      </c>
      <c r="N181" s="10" t="s">
        <v>8308</v>
      </c>
      <c r="O181" t="s">
        <v>8310</v>
      </c>
      <c r="P181" s="16">
        <v>42185.521087962959</v>
      </c>
      <c r="Q181" s="16">
        <v>42215.521087962959</v>
      </c>
    </row>
    <row r="182" spans="1:17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b">
        <v>0</v>
      </c>
      <c r="I182">
        <v>112</v>
      </c>
      <c r="J182" t="b">
        <v>1</v>
      </c>
      <c r="K182" t="s">
        <v>8269</v>
      </c>
      <c r="L182">
        <v>102</v>
      </c>
      <c r="M182">
        <v>136.85</v>
      </c>
      <c r="N182" s="10" t="s">
        <v>8308</v>
      </c>
      <c r="O182" t="s">
        <v>8310</v>
      </c>
      <c r="P182" s="16">
        <v>42769.574999999997</v>
      </c>
      <c r="Q182" s="16">
        <v>42790.574999999997</v>
      </c>
    </row>
    <row r="183" spans="1:17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b">
        <v>0</v>
      </c>
      <c r="I183">
        <v>47</v>
      </c>
      <c r="J183" t="b">
        <v>1</v>
      </c>
      <c r="K183" t="s">
        <v>8269</v>
      </c>
      <c r="L183">
        <v>104</v>
      </c>
      <c r="M183">
        <v>177.62</v>
      </c>
      <c r="N183" s="10" t="s">
        <v>8308</v>
      </c>
      <c r="O183" t="s">
        <v>8310</v>
      </c>
      <c r="P183" s="16">
        <v>42549.665717592594</v>
      </c>
      <c r="Q183" s="16">
        <v>42579.665717592594</v>
      </c>
    </row>
    <row r="184" spans="1:17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b">
        <v>0</v>
      </c>
      <c r="I184">
        <v>38</v>
      </c>
      <c r="J184" t="b">
        <v>1</v>
      </c>
      <c r="K184" t="s">
        <v>8269</v>
      </c>
      <c r="L184">
        <v>138</v>
      </c>
      <c r="M184">
        <v>109.08</v>
      </c>
      <c r="N184" s="10" t="s">
        <v>8308</v>
      </c>
      <c r="O184" t="s">
        <v>8310</v>
      </c>
      <c r="P184" s="16">
        <v>42685.974004629628</v>
      </c>
      <c r="Q184" s="16">
        <v>42710.974004629628</v>
      </c>
    </row>
    <row r="185" spans="1:17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b">
        <v>0</v>
      </c>
      <c r="I185">
        <v>78</v>
      </c>
      <c r="J185" t="b">
        <v>1</v>
      </c>
      <c r="K185" t="s">
        <v>8269</v>
      </c>
      <c r="L185">
        <v>102</v>
      </c>
      <c r="M185">
        <v>78.209999999999994</v>
      </c>
      <c r="N185" s="10" t="s">
        <v>8308</v>
      </c>
      <c r="O185" t="s">
        <v>8310</v>
      </c>
      <c r="P185" s="16">
        <v>42062.296412037031</v>
      </c>
      <c r="Q185" s="16">
        <v>42095.207638888889</v>
      </c>
    </row>
    <row r="186" spans="1:17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b">
        <v>0</v>
      </c>
      <c r="I186">
        <v>40</v>
      </c>
      <c r="J186" t="b">
        <v>1</v>
      </c>
      <c r="K186" t="s">
        <v>8269</v>
      </c>
      <c r="L186">
        <v>101</v>
      </c>
      <c r="M186">
        <v>114.13</v>
      </c>
      <c r="N186" s="10" t="s">
        <v>8308</v>
      </c>
      <c r="O186" t="s">
        <v>8310</v>
      </c>
      <c r="P186" s="16">
        <v>41851.200150462959</v>
      </c>
      <c r="Q186" s="16">
        <v>41881.200150462959</v>
      </c>
    </row>
    <row r="187" spans="1:17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b">
        <v>0</v>
      </c>
      <c r="I187">
        <v>13</v>
      </c>
      <c r="J187" t="b">
        <v>1</v>
      </c>
      <c r="K187" t="s">
        <v>8269</v>
      </c>
      <c r="L187">
        <v>130</v>
      </c>
      <c r="M187">
        <v>50</v>
      </c>
      <c r="N187" s="10" t="s">
        <v>8308</v>
      </c>
      <c r="O187" t="s">
        <v>8310</v>
      </c>
      <c r="P187" s="16">
        <v>42053.106111111112</v>
      </c>
      <c r="Q187" s="16">
        <v>42112.025694444441</v>
      </c>
    </row>
    <row r="188" spans="1:17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b">
        <v>0</v>
      </c>
      <c r="I188">
        <v>18</v>
      </c>
      <c r="J188" t="b">
        <v>1</v>
      </c>
      <c r="K188" t="s">
        <v>8269</v>
      </c>
      <c r="L188">
        <v>110</v>
      </c>
      <c r="M188">
        <v>91.67</v>
      </c>
      <c r="N188" s="10" t="s">
        <v>8308</v>
      </c>
      <c r="O188" t="s">
        <v>8310</v>
      </c>
      <c r="P188" s="16">
        <v>42054.024421296301</v>
      </c>
      <c r="Q188" s="16">
        <v>42061.024421296301</v>
      </c>
    </row>
    <row r="189" spans="1:17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b">
        <v>0</v>
      </c>
      <c r="I189">
        <v>79</v>
      </c>
      <c r="J189" t="b">
        <v>1</v>
      </c>
      <c r="K189" t="s">
        <v>8269</v>
      </c>
      <c r="L189">
        <v>100</v>
      </c>
      <c r="M189">
        <v>69.819999999999993</v>
      </c>
      <c r="N189" s="10" t="s">
        <v>8308</v>
      </c>
      <c r="O189" t="s">
        <v>8310</v>
      </c>
      <c r="P189" s="16">
        <v>42466.558796296296</v>
      </c>
      <c r="Q189" s="16">
        <v>42490.165972222225</v>
      </c>
    </row>
    <row r="190" spans="1:17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b">
        <v>0</v>
      </c>
      <c r="I190">
        <v>14</v>
      </c>
      <c r="J190" t="b">
        <v>1</v>
      </c>
      <c r="K190" t="s">
        <v>8269</v>
      </c>
      <c r="L190">
        <v>153</v>
      </c>
      <c r="M190">
        <v>109.57</v>
      </c>
      <c r="N190" s="10" t="s">
        <v>8308</v>
      </c>
      <c r="O190" t="s">
        <v>8310</v>
      </c>
      <c r="P190" s="16">
        <v>42513.110787037032</v>
      </c>
      <c r="Q190" s="16">
        <v>42534.708333333328</v>
      </c>
    </row>
    <row r="191" spans="1:17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b">
        <v>0</v>
      </c>
      <c r="I191">
        <v>55</v>
      </c>
      <c r="J191" t="b">
        <v>1</v>
      </c>
      <c r="K191" t="s">
        <v>8269</v>
      </c>
      <c r="L191">
        <v>102</v>
      </c>
      <c r="M191">
        <v>55.6</v>
      </c>
      <c r="N191" s="10" t="s">
        <v>8308</v>
      </c>
      <c r="O191" t="s">
        <v>8310</v>
      </c>
      <c r="P191" s="16">
        <v>42270.7269212963</v>
      </c>
      <c r="Q191" s="16">
        <v>42306.167361111111</v>
      </c>
    </row>
    <row r="192" spans="1:17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b">
        <v>0</v>
      </c>
      <c r="I192">
        <v>162</v>
      </c>
      <c r="J192" t="b">
        <v>1</v>
      </c>
      <c r="K192" t="s">
        <v>8269</v>
      </c>
      <c r="L192">
        <v>103</v>
      </c>
      <c r="M192">
        <v>63.57</v>
      </c>
      <c r="N192" s="10" t="s">
        <v>8308</v>
      </c>
      <c r="O192" t="s">
        <v>8310</v>
      </c>
      <c r="P192" s="16">
        <v>41932.311099537037</v>
      </c>
      <c r="Q192" s="16">
        <v>41962.352766203709</v>
      </c>
    </row>
    <row r="193" spans="1:17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b">
        <v>0</v>
      </c>
      <c r="I193">
        <v>23</v>
      </c>
      <c r="J193" t="b">
        <v>1</v>
      </c>
      <c r="K193" t="s">
        <v>8269</v>
      </c>
      <c r="L193">
        <v>106</v>
      </c>
      <c r="M193">
        <v>184.78</v>
      </c>
      <c r="N193" s="10" t="s">
        <v>8308</v>
      </c>
      <c r="O193" t="s">
        <v>8310</v>
      </c>
      <c r="P193" s="16">
        <v>42746.057106481487</v>
      </c>
      <c r="Q193" s="16">
        <v>42791.057106481487</v>
      </c>
    </row>
    <row r="194" spans="1:17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b">
        <v>0</v>
      </c>
      <c r="I194">
        <v>68</v>
      </c>
      <c r="J194" t="b">
        <v>1</v>
      </c>
      <c r="K194" t="s">
        <v>8269</v>
      </c>
      <c r="L194">
        <v>113</v>
      </c>
      <c r="M194">
        <v>83.43</v>
      </c>
      <c r="N194" s="10" t="s">
        <v>8308</v>
      </c>
      <c r="O194" t="s">
        <v>8310</v>
      </c>
      <c r="P194" s="16">
        <v>41866.025347222225</v>
      </c>
      <c r="Q194" s="16">
        <v>41883.665972222225</v>
      </c>
    </row>
    <row r="195" spans="1:17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b">
        <v>0</v>
      </c>
      <c r="I195">
        <v>20</v>
      </c>
      <c r="J195" t="b">
        <v>1</v>
      </c>
      <c r="K195" t="s">
        <v>8269</v>
      </c>
      <c r="L195">
        <v>218</v>
      </c>
      <c r="M195">
        <v>54.5</v>
      </c>
      <c r="N195" s="10" t="s">
        <v>8308</v>
      </c>
      <c r="O195" t="s">
        <v>8310</v>
      </c>
      <c r="P195" s="16">
        <v>42056.091631944444</v>
      </c>
      <c r="Q195" s="16">
        <v>42070.204861111109</v>
      </c>
    </row>
    <row r="196" spans="1:17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b">
        <v>0</v>
      </c>
      <c r="I196">
        <v>26</v>
      </c>
      <c r="J196" t="b">
        <v>1</v>
      </c>
      <c r="K196" t="s">
        <v>8269</v>
      </c>
      <c r="L196">
        <v>101</v>
      </c>
      <c r="M196">
        <v>302.31</v>
      </c>
      <c r="N196" s="10" t="s">
        <v>8308</v>
      </c>
      <c r="O196" t="s">
        <v>8310</v>
      </c>
      <c r="P196" s="16">
        <v>41851.771354166667</v>
      </c>
      <c r="Q196" s="16">
        <v>41870.666666666664</v>
      </c>
    </row>
    <row r="197" spans="1:17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b">
        <v>0</v>
      </c>
      <c r="I197">
        <v>3</v>
      </c>
      <c r="J197" t="b">
        <v>1</v>
      </c>
      <c r="K197" t="s">
        <v>8269</v>
      </c>
      <c r="L197">
        <v>104</v>
      </c>
      <c r="M197">
        <v>866.67</v>
      </c>
      <c r="N197" s="10" t="s">
        <v>8308</v>
      </c>
      <c r="O197" t="s">
        <v>8310</v>
      </c>
      <c r="P197" s="16">
        <v>42321.101759259262</v>
      </c>
      <c r="Q197" s="16">
        <v>42351.101759259262</v>
      </c>
    </row>
    <row r="198" spans="1:17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b">
        <v>0</v>
      </c>
      <c r="I198">
        <v>18</v>
      </c>
      <c r="J198" t="b">
        <v>1</v>
      </c>
      <c r="K198" t="s">
        <v>8269</v>
      </c>
      <c r="L198">
        <v>221</v>
      </c>
      <c r="M198">
        <v>61.39</v>
      </c>
      <c r="N198" s="10" t="s">
        <v>8308</v>
      </c>
      <c r="O198" t="s">
        <v>8310</v>
      </c>
      <c r="P198" s="16">
        <v>42107.067557870367</v>
      </c>
      <c r="Q198" s="16">
        <v>42137.067557870367</v>
      </c>
    </row>
    <row r="199" spans="1:17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b">
        <v>0</v>
      </c>
      <c r="I199">
        <v>23</v>
      </c>
      <c r="J199" t="b">
        <v>1</v>
      </c>
      <c r="K199" t="s">
        <v>8269</v>
      </c>
      <c r="L199">
        <v>105</v>
      </c>
      <c r="M199">
        <v>45.48</v>
      </c>
      <c r="N199" s="10" t="s">
        <v>8308</v>
      </c>
      <c r="O199" t="s">
        <v>8310</v>
      </c>
      <c r="P199" s="16">
        <v>41969.199756944443</v>
      </c>
      <c r="Q199" s="16">
        <v>42005.208333333328</v>
      </c>
    </row>
    <row r="200" spans="1:17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b">
        <v>0</v>
      </c>
      <c r="I200">
        <v>26</v>
      </c>
      <c r="J200" t="b">
        <v>1</v>
      </c>
      <c r="K200" t="s">
        <v>8269</v>
      </c>
      <c r="L200">
        <v>118</v>
      </c>
      <c r="M200">
        <v>67.92</v>
      </c>
      <c r="N200" s="10" t="s">
        <v>8308</v>
      </c>
      <c r="O200" t="s">
        <v>8310</v>
      </c>
      <c r="P200" s="16">
        <v>42690.334317129629</v>
      </c>
      <c r="Q200" s="16">
        <v>42721.333333333328</v>
      </c>
    </row>
    <row r="201" spans="1:17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b">
        <v>0</v>
      </c>
      <c r="I201">
        <v>9</v>
      </c>
      <c r="J201" t="b">
        <v>1</v>
      </c>
      <c r="K201" t="s">
        <v>8269</v>
      </c>
      <c r="L201">
        <v>139</v>
      </c>
      <c r="M201">
        <v>30.78</v>
      </c>
      <c r="N201" s="10" t="s">
        <v>8308</v>
      </c>
      <c r="O201" t="s">
        <v>8310</v>
      </c>
      <c r="P201" s="16">
        <v>42312.874594907407</v>
      </c>
      <c r="Q201" s="16">
        <v>42340.874594907407</v>
      </c>
    </row>
    <row r="202" spans="1:17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b">
        <v>0</v>
      </c>
      <c r="I202">
        <v>27</v>
      </c>
      <c r="J202" t="b">
        <v>1</v>
      </c>
      <c r="K202" t="s">
        <v>8269</v>
      </c>
      <c r="L202">
        <v>104</v>
      </c>
      <c r="M202">
        <v>38.33</v>
      </c>
      <c r="N202" s="10" t="s">
        <v>8308</v>
      </c>
      <c r="O202" t="s">
        <v>8310</v>
      </c>
      <c r="P202" s="16">
        <v>41855.548101851848</v>
      </c>
      <c r="Q202" s="16">
        <v>41876.207638888889</v>
      </c>
    </row>
    <row r="203" spans="1:17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b">
        <v>0</v>
      </c>
      <c r="I203">
        <v>19</v>
      </c>
      <c r="J203" t="b">
        <v>1</v>
      </c>
      <c r="K203" t="s">
        <v>8269</v>
      </c>
      <c r="L203">
        <v>100</v>
      </c>
      <c r="M203">
        <v>421.11</v>
      </c>
      <c r="N203" s="10" t="s">
        <v>8308</v>
      </c>
      <c r="O203" t="s">
        <v>8310</v>
      </c>
      <c r="P203" s="16">
        <v>42059.701319444444</v>
      </c>
      <c r="Q203" s="16">
        <v>42119.659652777773</v>
      </c>
    </row>
    <row r="204" spans="1:17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b">
        <v>0</v>
      </c>
      <c r="I204">
        <v>28</v>
      </c>
      <c r="J204" t="b">
        <v>1</v>
      </c>
      <c r="K204" t="s">
        <v>8269</v>
      </c>
      <c r="L204">
        <v>104</v>
      </c>
      <c r="M204">
        <v>111.89</v>
      </c>
      <c r="N204" s="10" t="s">
        <v>8308</v>
      </c>
      <c r="O204" t="s">
        <v>8310</v>
      </c>
      <c r="P204" s="16">
        <v>41937.95344907407</v>
      </c>
      <c r="Q204" s="16">
        <v>41972.995115740734</v>
      </c>
    </row>
    <row r="205" spans="1:17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b">
        <v>0</v>
      </c>
      <c r="I205">
        <v>48</v>
      </c>
      <c r="J205" t="b">
        <v>1</v>
      </c>
      <c r="K205" t="s">
        <v>8269</v>
      </c>
      <c r="L205">
        <v>102</v>
      </c>
      <c r="M205">
        <v>85.21</v>
      </c>
      <c r="N205" s="10" t="s">
        <v>8308</v>
      </c>
      <c r="O205" t="s">
        <v>8310</v>
      </c>
      <c r="P205" s="16">
        <v>42044.184988425928</v>
      </c>
      <c r="Q205" s="16">
        <v>42074.143321759257</v>
      </c>
    </row>
    <row r="206" spans="1:17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b">
        <v>0</v>
      </c>
      <c r="I206">
        <v>30</v>
      </c>
      <c r="J206" t="b">
        <v>1</v>
      </c>
      <c r="K206" t="s">
        <v>8269</v>
      </c>
      <c r="L206">
        <v>112</v>
      </c>
      <c r="M206">
        <v>65.17</v>
      </c>
      <c r="N206" s="10" t="s">
        <v>8308</v>
      </c>
      <c r="O206" t="s">
        <v>8310</v>
      </c>
      <c r="P206" s="16">
        <v>42524.782638888893</v>
      </c>
      <c r="Q206" s="16">
        <v>42544.782638888893</v>
      </c>
    </row>
    <row r="207" spans="1:17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b">
        <v>0</v>
      </c>
      <c r="I207">
        <v>64</v>
      </c>
      <c r="J207" t="b">
        <v>1</v>
      </c>
      <c r="K207" t="s">
        <v>8269</v>
      </c>
      <c r="L207">
        <v>100</v>
      </c>
      <c r="M207">
        <v>93.76</v>
      </c>
      <c r="N207" s="10" t="s">
        <v>8308</v>
      </c>
      <c r="O207" t="s">
        <v>8310</v>
      </c>
      <c r="P207" s="16">
        <v>42292.087592592594</v>
      </c>
      <c r="Q207" s="16">
        <v>42329.125</v>
      </c>
    </row>
    <row r="208" spans="1:17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b">
        <v>0</v>
      </c>
      <c r="I208">
        <v>15</v>
      </c>
      <c r="J208" t="b">
        <v>1</v>
      </c>
      <c r="K208" t="s">
        <v>8269</v>
      </c>
      <c r="L208">
        <v>100</v>
      </c>
      <c r="M208">
        <v>133.33000000000001</v>
      </c>
      <c r="N208" s="10" t="s">
        <v>8308</v>
      </c>
      <c r="O208" t="s">
        <v>8310</v>
      </c>
      <c r="P208" s="16">
        <v>41953.8675</v>
      </c>
      <c r="Q208" s="16">
        <v>41983.8675</v>
      </c>
    </row>
    <row r="209" spans="1:17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b">
        <v>0</v>
      </c>
      <c r="I209">
        <v>41</v>
      </c>
      <c r="J209" t="b">
        <v>1</v>
      </c>
      <c r="K209" t="s">
        <v>8269</v>
      </c>
      <c r="L209">
        <v>105</v>
      </c>
      <c r="M209">
        <v>51.22</v>
      </c>
      <c r="N209" s="10" t="s">
        <v>8308</v>
      </c>
      <c r="O209" t="s">
        <v>8310</v>
      </c>
      <c r="P209" s="16">
        <v>41946.644745370373</v>
      </c>
      <c r="Q209" s="16">
        <v>41976.644745370373</v>
      </c>
    </row>
    <row r="210" spans="1:17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b">
        <v>0</v>
      </c>
      <c r="I210">
        <v>35</v>
      </c>
      <c r="J210" t="b">
        <v>1</v>
      </c>
      <c r="K210" t="s">
        <v>8269</v>
      </c>
      <c r="L210">
        <v>117</v>
      </c>
      <c r="M210">
        <v>100.17</v>
      </c>
      <c r="N210" s="10" t="s">
        <v>8308</v>
      </c>
      <c r="O210" t="s">
        <v>8310</v>
      </c>
      <c r="P210" s="16">
        <v>41947.762592592589</v>
      </c>
      <c r="Q210" s="16">
        <v>41987.762592592597</v>
      </c>
    </row>
    <row r="211" spans="1:17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b">
        <v>0</v>
      </c>
      <c r="I211">
        <v>62</v>
      </c>
      <c r="J211" t="b">
        <v>1</v>
      </c>
      <c r="K211" t="s">
        <v>8269</v>
      </c>
      <c r="L211">
        <v>115</v>
      </c>
      <c r="M211">
        <v>184.68</v>
      </c>
      <c r="N211" s="10" t="s">
        <v>8308</v>
      </c>
      <c r="O211" t="s">
        <v>8310</v>
      </c>
      <c r="P211" s="16">
        <v>42494.563449074078</v>
      </c>
      <c r="Q211" s="16">
        <v>42524.563449074078</v>
      </c>
    </row>
    <row r="212" spans="1:17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b">
        <v>0</v>
      </c>
      <c r="I212">
        <v>22</v>
      </c>
      <c r="J212" t="b">
        <v>1</v>
      </c>
      <c r="K212" t="s">
        <v>8269</v>
      </c>
      <c r="L212">
        <v>102</v>
      </c>
      <c r="M212">
        <v>69.819999999999993</v>
      </c>
      <c r="N212" s="10" t="s">
        <v>8308</v>
      </c>
      <c r="O212" t="s">
        <v>8310</v>
      </c>
      <c r="P212" s="16">
        <v>41815.774826388886</v>
      </c>
      <c r="Q212" s="16">
        <v>41830.774826388886</v>
      </c>
    </row>
    <row r="213" spans="1:17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b">
        <v>0</v>
      </c>
      <c r="I213">
        <v>18</v>
      </c>
      <c r="J213" t="b">
        <v>1</v>
      </c>
      <c r="K213" t="s">
        <v>8269</v>
      </c>
      <c r="L213">
        <v>223</v>
      </c>
      <c r="M213">
        <v>61.94</v>
      </c>
      <c r="N213" s="10" t="s">
        <v>8308</v>
      </c>
      <c r="O213" t="s">
        <v>8310</v>
      </c>
      <c r="P213" s="16">
        <v>41830.545694444445</v>
      </c>
      <c r="Q213" s="16">
        <v>41859.936111111114</v>
      </c>
    </row>
    <row r="214" spans="1:17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b">
        <v>0</v>
      </c>
      <c r="I214">
        <v>44</v>
      </c>
      <c r="J214" t="b">
        <v>1</v>
      </c>
      <c r="K214" t="s">
        <v>8269</v>
      </c>
      <c r="L214">
        <v>106</v>
      </c>
      <c r="M214">
        <v>36.07</v>
      </c>
      <c r="N214" s="10" t="s">
        <v>8308</v>
      </c>
      <c r="O214" t="s">
        <v>8310</v>
      </c>
      <c r="P214" s="16">
        <v>41923.921643518523</v>
      </c>
      <c r="Q214" s="16">
        <v>41949.031944444447</v>
      </c>
    </row>
    <row r="215" spans="1:17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b">
        <v>0</v>
      </c>
      <c r="I215">
        <v>28</v>
      </c>
      <c r="J215" t="b">
        <v>1</v>
      </c>
      <c r="K215" t="s">
        <v>8269</v>
      </c>
      <c r="L215">
        <v>104</v>
      </c>
      <c r="M215">
        <v>55.89</v>
      </c>
      <c r="N215" s="10" t="s">
        <v>8308</v>
      </c>
      <c r="O215" t="s">
        <v>8310</v>
      </c>
      <c r="P215" s="16">
        <v>41764.44663194444</v>
      </c>
      <c r="Q215" s="16">
        <v>41791.165972222225</v>
      </c>
    </row>
    <row r="216" spans="1:17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b">
        <v>0</v>
      </c>
      <c r="I216">
        <v>65</v>
      </c>
      <c r="J216" t="b">
        <v>1</v>
      </c>
      <c r="K216" t="s">
        <v>8269</v>
      </c>
      <c r="L216">
        <v>111</v>
      </c>
      <c r="M216">
        <v>68.349999999999994</v>
      </c>
      <c r="N216" s="10" t="s">
        <v>8308</v>
      </c>
      <c r="O216" t="s">
        <v>8310</v>
      </c>
      <c r="P216" s="16">
        <v>41941.75203703704</v>
      </c>
      <c r="Q216" s="16">
        <v>41964.708333333328</v>
      </c>
    </row>
    <row r="217" spans="1:17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b">
        <v>0</v>
      </c>
      <c r="I217">
        <v>85</v>
      </c>
      <c r="J217" t="b">
        <v>1</v>
      </c>
      <c r="K217" t="s">
        <v>8269</v>
      </c>
      <c r="L217">
        <v>100</v>
      </c>
      <c r="M217">
        <v>118.13</v>
      </c>
      <c r="N217" s="10" t="s">
        <v>8308</v>
      </c>
      <c r="O217" t="s">
        <v>8310</v>
      </c>
      <c r="P217" s="16">
        <v>41834.953865740739</v>
      </c>
      <c r="Q217" s="16">
        <v>41879.953865740739</v>
      </c>
    </row>
    <row r="218" spans="1:17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b">
        <v>0</v>
      </c>
      <c r="I218">
        <v>165</v>
      </c>
      <c r="J218" t="b">
        <v>1</v>
      </c>
      <c r="K218" t="s">
        <v>8269</v>
      </c>
      <c r="L218">
        <v>110</v>
      </c>
      <c r="M218">
        <v>99.79</v>
      </c>
      <c r="N218" s="10" t="s">
        <v>8308</v>
      </c>
      <c r="O218" t="s">
        <v>8310</v>
      </c>
      <c r="P218" s="16">
        <v>42290.61855324074</v>
      </c>
      <c r="Q218" s="16">
        <v>42320.104861111111</v>
      </c>
    </row>
    <row r="219" spans="1:17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b">
        <v>0</v>
      </c>
      <c r="I219">
        <v>3</v>
      </c>
      <c r="J219" t="b">
        <v>1</v>
      </c>
      <c r="K219" t="s">
        <v>8269</v>
      </c>
      <c r="L219">
        <v>122</v>
      </c>
      <c r="M219">
        <v>203.33</v>
      </c>
      <c r="N219" s="10" t="s">
        <v>8308</v>
      </c>
      <c r="O219" t="s">
        <v>8310</v>
      </c>
      <c r="P219" s="16">
        <v>42152.503495370373</v>
      </c>
      <c r="Q219" s="16">
        <v>42172.503495370373</v>
      </c>
    </row>
    <row r="220" spans="1:17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b">
        <v>0</v>
      </c>
      <c r="I220">
        <v>91</v>
      </c>
      <c r="J220" t="b">
        <v>1</v>
      </c>
      <c r="K220" t="s">
        <v>8269</v>
      </c>
      <c r="L220">
        <v>100</v>
      </c>
      <c r="M220">
        <v>110.23</v>
      </c>
      <c r="N220" s="10" t="s">
        <v>8308</v>
      </c>
      <c r="O220" t="s">
        <v>8310</v>
      </c>
      <c r="P220" s="16">
        <v>41791.492777777778</v>
      </c>
      <c r="Q220" s="16">
        <v>41836.492777777778</v>
      </c>
    </row>
    <row r="221" spans="1:17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b">
        <v>0</v>
      </c>
      <c r="I221">
        <v>18</v>
      </c>
      <c r="J221" t="b">
        <v>1</v>
      </c>
      <c r="K221" t="s">
        <v>8269</v>
      </c>
      <c r="L221">
        <v>211</v>
      </c>
      <c r="M221">
        <v>58.61</v>
      </c>
      <c r="N221" s="10" t="s">
        <v>8308</v>
      </c>
      <c r="O221" t="s">
        <v>8310</v>
      </c>
      <c r="P221" s="16">
        <v>41808.991944444446</v>
      </c>
      <c r="Q221" s="16">
        <v>41838.991944444446</v>
      </c>
    </row>
    <row r="222" spans="1:17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b">
        <v>0</v>
      </c>
      <c r="I222">
        <v>40</v>
      </c>
      <c r="J222" t="b">
        <v>1</v>
      </c>
      <c r="K222" t="s">
        <v>8269</v>
      </c>
      <c r="L222">
        <v>109</v>
      </c>
      <c r="M222">
        <v>81.38</v>
      </c>
      <c r="N222" s="10" t="s">
        <v>8308</v>
      </c>
      <c r="O222" t="s">
        <v>8310</v>
      </c>
      <c r="P222" s="16">
        <v>42500.041550925926</v>
      </c>
      <c r="Q222" s="16">
        <v>42527.291666666672</v>
      </c>
    </row>
    <row r="223" spans="1:17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b">
        <v>0</v>
      </c>
      <c r="I223">
        <v>78</v>
      </c>
      <c r="J223" t="b">
        <v>1</v>
      </c>
      <c r="K223" t="s">
        <v>8269</v>
      </c>
      <c r="L223">
        <v>104</v>
      </c>
      <c r="M223">
        <v>199.17</v>
      </c>
      <c r="N223" s="10" t="s">
        <v>8308</v>
      </c>
      <c r="O223" t="s">
        <v>8310</v>
      </c>
      <c r="P223" s="16">
        <v>42265.022824074069</v>
      </c>
      <c r="Q223" s="16">
        <v>42285.022824074069</v>
      </c>
    </row>
    <row r="224" spans="1:17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b">
        <v>0</v>
      </c>
      <c r="I224">
        <v>14</v>
      </c>
      <c r="J224" t="b">
        <v>1</v>
      </c>
      <c r="K224" t="s">
        <v>8269</v>
      </c>
      <c r="L224">
        <v>130</v>
      </c>
      <c r="M224">
        <v>46.43</v>
      </c>
      <c r="N224" s="10" t="s">
        <v>8308</v>
      </c>
      <c r="O224" t="s">
        <v>8310</v>
      </c>
      <c r="P224" s="16">
        <v>42053.733078703706</v>
      </c>
      <c r="Q224" s="16">
        <v>42063.207638888889</v>
      </c>
    </row>
    <row r="225" spans="1:17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b">
        <v>0</v>
      </c>
      <c r="I225">
        <v>44</v>
      </c>
      <c r="J225" t="b">
        <v>1</v>
      </c>
      <c r="K225" t="s">
        <v>8269</v>
      </c>
      <c r="L225">
        <v>104</v>
      </c>
      <c r="M225">
        <v>70.569999999999993</v>
      </c>
      <c r="N225" s="10" t="s">
        <v>8308</v>
      </c>
      <c r="O225" t="s">
        <v>8310</v>
      </c>
      <c r="P225" s="16">
        <v>42675.832465277781</v>
      </c>
      <c r="Q225" s="16">
        <v>42705.332638888889</v>
      </c>
    </row>
    <row r="226" spans="1:17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b">
        <v>0</v>
      </c>
      <c r="I226">
        <v>9</v>
      </c>
      <c r="J226" t="b">
        <v>1</v>
      </c>
      <c r="K226" t="s">
        <v>8269</v>
      </c>
      <c r="L226">
        <v>100</v>
      </c>
      <c r="M226">
        <v>22.22</v>
      </c>
      <c r="N226" s="10" t="s">
        <v>8308</v>
      </c>
      <c r="O226" t="s">
        <v>8310</v>
      </c>
      <c r="P226" s="16">
        <v>42467.144166666665</v>
      </c>
      <c r="Q226" s="16">
        <v>42477.979166666672</v>
      </c>
    </row>
    <row r="227" spans="1:17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b">
        <v>0</v>
      </c>
      <c r="I227">
        <v>45</v>
      </c>
      <c r="J227" t="b">
        <v>1</v>
      </c>
      <c r="K227" t="s">
        <v>8269</v>
      </c>
      <c r="L227">
        <v>100</v>
      </c>
      <c r="M227">
        <v>37.78</v>
      </c>
      <c r="N227" s="10" t="s">
        <v>8308</v>
      </c>
      <c r="O227" t="s">
        <v>8310</v>
      </c>
      <c r="P227" s="16">
        <v>41894.91375</v>
      </c>
      <c r="Q227" s="16">
        <v>41938.029861111114</v>
      </c>
    </row>
    <row r="228" spans="1:17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b">
        <v>0</v>
      </c>
      <c r="I228">
        <v>56</v>
      </c>
      <c r="J228" t="b">
        <v>1</v>
      </c>
      <c r="K228" t="s">
        <v>8269</v>
      </c>
      <c r="L228">
        <v>101</v>
      </c>
      <c r="M228">
        <v>72.05</v>
      </c>
      <c r="N228" s="10" t="s">
        <v>8308</v>
      </c>
      <c r="O228" t="s">
        <v>8310</v>
      </c>
      <c r="P228" s="16">
        <v>41752.83457175926</v>
      </c>
      <c r="Q228" s="16">
        <v>41782.83457175926</v>
      </c>
    </row>
    <row r="229" spans="1:17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b">
        <v>0</v>
      </c>
      <c r="I229">
        <v>98</v>
      </c>
      <c r="J229" t="b">
        <v>1</v>
      </c>
      <c r="K229" t="s">
        <v>8269</v>
      </c>
      <c r="L229">
        <v>101</v>
      </c>
      <c r="M229">
        <v>103.21</v>
      </c>
      <c r="N229" s="10" t="s">
        <v>8308</v>
      </c>
      <c r="O229" t="s">
        <v>8310</v>
      </c>
      <c r="P229" s="16">
        <v>42037.791238425925</v>
      </c>
      <c r="Q229" s="16">
        <v>42067.791238425925</v>
      </c>
    </row>
    <row r="230" spans="1:17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b">
        <v>0</v>
      </c>
      <c r="I230">
        <v>10</v>
      </c>
      <c r="J230" t="b">
        <v>1</v>
      </c>
      <c r="K230" t="s">
        <v>8269</v>
      </c>
      <c r="L230">
        <v>140</v>
      </c>
      <c r="M230">
        <v>35</v>
      </c>
      <c r="N230" s="10" t="s">
        <v>8308</v>
      </c>
      <c r="O230" t="s">
        <v>8310</v>
      </c>
      <c r="P230" s="16">
        <v>42088.911354166667</v>
      </c>
      <c r="Q230" s="16">
        <v>42118.911354166667</v>
      </c>
    </row>
    <row r="231" spans="1:17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b">
        <v>0</v>
      </c>
      <c r="I231">
        <v>76</v>
      </c>
      <c r="J231" t="b">
        <v>1</v>
      </c>
      <c r="K231" t="s">
        <v>8269</v>
      </c>
      <c r="L231">
        <v>104</v>
      </c>
      <c r="M231">
        <v>81.78</v>
      </c>
      <c r="N231" s="10" t="s">
        <v>8308</v>
      </c>
      <c r="O231" t="s">
        <v>8310</v>
      </c>
      <c r="P231" s="16">
        <v>42018.676898148144</v>
      </c>
      <c r="Q231" s="16">
        <v>42040.290972222225</v>
      </c>
    </row>
    <row r="232" spans="1:17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b">
        <v>0</v>
      </c>
      <c r="I232">
        <v>104</v>
      </c>
      <c r="J232" t="b">
        <v>1</v>
      </c>
      <c r="K232" t="s">
        <v>8269</v>
      </c>
      <c r="L232">
        <v>103</v>
      </c>
      <c r="M232">
        <v>297.02999999999997</v>
      </c>
      <c r="N232" s="10" t="s">
        <v>8308</v>
      </c>
      <c r="O232" t="s">
        <v>8310</v>
      </c>
      <c r="P232" s="16">
        <v>41884.617314814815</v>
      </c>
      <c r="Q232" s="16">
        <v>41916.617314814815</v>
      </c>
    </row>
    <row r="233" spans="1:17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b">
        <v>0</v>
      </c>
      <c r="I233">
        <v>87</v>
      </c>
      <c r="J233" t="b">
        <v>1</v>
      </c>
      <c r="K233" t="s">
        <v>8269</v>
      </c>
      <c r="L233">
        <v>108</v>
      </c>
      <c r="M233">
        <v>46.61</v>
      </c>
      <c r="N233" s="10" t="s">
        <v>8308</v>
      </c>
      <c r="O233" t="s">
        <v>8310</v>
      </c>
      <c r="P233" s="16">
        <v>41884.056747685187</v>
      </c>
      <c r="Q233" s="16">
        <v>41903.083333333336</v>
      </c>
    </row>
    <row r="234" spans="1:17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b">
        <v>0</v>
      </c>
      <c r="I234">
        <v>21</v>
      </c>
      <c r="J234" t="b">
        <v>1</v>
      </c>
      <c r="K234" t="s">
        <v>8269</v>
      </c>
      <c r="L234">
        <v>100</v>
      </c>
      <c r="M234">
        <v>95.24</v>
      </c>
      <c r="N234" s="10" t="s">
        <v>8308</v>
      </c>
      <c r="O234" t="s">
        <v>8310</v>
      </c>
      <c r="P234" s="16">
        <v>41839.730937500004</v>
      </c>
      <c r="Q234" s="16">
        <v>41869.730937500004</v>
      </c>
    </row>
    <row r="235" spans="1:17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b">
        <v>0</v>
      </c>
      <c r="I235">
        <v>42</v>
      </c>
      <c r="J235" t="b">
        <v>1</v>
      </c>
      <c r="K235" t="s">
        <v>8269</v>
      </c>
      <c r="L235">
        <v>110</v>
      </c>
      <c r="M235">
        <v>52.21</v>
      </c>
      <c r="N235" s="10" t="s">
        <v>8308</v>
      </c>
      <c r="O235" t="s">
        <v>8310</v>
      </c>
      <c r="P235" s="16">
        <v>42380.581180555557</v>
      </c>
      <c r="Q235" s="16">
        <v>42405.916666666672</v>
      </c>
    </row>
    <row r="236" spans="1:17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b">
        <v>0</v>
      </c>
      <c r="I236">
        <v>71</v>
      </c>
      <c r="J236" t="b">
        <v>1</v>
      </c>
      <c r="K236" t="s">
        <v>8269</v>
      </c>
      <c r="L236">
        <v>100</v>
      </c>
      <c r="M236">
        <v>134.15</v>
      </c>
      <c r="N236" s="10" t="s">
        <v>8308</v>
      </c>
      <c r="O236" t="s">
        <v>8310</v>
      </c>
      <c r="P236" s="16">
        <v>41776.063136574077</v>
      </c>
      <c r="Q236" s="16">
        <v>41807.125</v>
      </c>
    </row>
    <row r="237" spans="1:17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b">
        <v>0</v>
      </c>
      <c r="I237">
        <v>168</v>
      </c>
      <c r="J237" t="b">
        <v>1</v>
      </c>
      <c r="K237" t="s">
        <v>8269</v>
      </c>
      <c r="L237">
        <v>106</v>
      </c>
      <c r="M237">
        <v>62.83</v>
      </c>
      <c r="N237" s="10" t="s">
        <v>8308</v>
      </c>
      <c r="O237" t="s">
        <v>8310</v>
      </c>
      <c r="P237" s="16">
        <v>41800.380428240744</v>
      </c>
      <c r="Q237" s="16">
        <v>41830.380428240744</v>
      </c>
    </row>
    <row r="238" spans="1:17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b">
        <v>0</v>
      </c>
      <c r="I238">
        <v>19</v>
      </c>
      <c r="J238" t="b">
        <v>1</v>
      </c>
      <c r="K238" t="s">
        <v>8269</v>
      </c>
      <c r="L238">
        <v>112</v>
      </c>
      <c r="M238">
        <v>58.95</v>
      </c>
      <c r="N238" s="10" t="s">
        <v>8308</v>
      </c>
      <c r="O238" t="s">
        <v>8310</v>
      </c>
      <c r="P238" s="16">
        <v>42572.61681712963</v>
      </c>
      <c r="Q238" s="16">
        <v>42589.125</v>
      </c>
    </row>
    <row r="239" spans="1:17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b">
        <v>0</v>
      </c>
      <c r="I239">
        <v>37</v>
      </c>
      <c r="J239" t="b">
        <v>1</v>
      </c>
      <c r="K239" t="s">
        <v>8269</v>
      </c>
      <c r="L239">
        <v>106</v>
      </c>
      <c r="M239">
        <v>143.11000000000001</v>
      </c>
      <c r="N239" s="10" t="s">
        <v>8308</v>
      </c>
      <c r="O239" t="s">
        <v>8310</v>
      </c>
      <c r="P239" s="16">
        <v>41851.541585648149</v>
      </c>
      <c r="Q239" s="16">
        <v>41872.686111111114</v>
      </c>
    </row>
    <row r="240" spans="1:17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b">
        <v>0</v>
      </c>
      <c r="I240">
        <v>36</v>
      </c>
      <c r="J240" t="b">
        <v>1</v>
      </c>
      <c r="K240" t="s">
        <v>8269</v>
      </c>
      <c r="L240">
        <v>101</v>
      </c>
      <c r="M240">
        <v>84.17</v>
      </c>
      <c r="N240" s="10" t="s">
        <v>8308</v>
      </c>
      <c r="O240" t="s">
        <v>8310</v>
      </c>
      <c r="P240" s="16">
        <v>42205.710879629631</v>
      </c>
      <c r="Q240" s="16">
        <v>42235.710879629631</v>
      </c>
    </row>
    <row r="241" spans="1:17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b">
        <v>0</v>
      </c>
      <c r="I241">
        <v>18</v>
      </c>
      <c r="J241" t="b">
        <v>1</v>
      </c>
      <c r="K241" t="s">
        <v>8269</v>
      </c>
      <c r="L241">
        <v>135</v>
      </c>
      <c r="M241">
        <v>89.79</v>
      </c>
      <c r="N241" s="10" t="s">
        <v>8308</v>
      </c>
      <c r="O241" t="s">
        <v>8310</v>
      </c>
      <c r="P241" s="16">
        <v>42374.911226851851</v>
      </c>
      <c r="Q241" s="16">
        <v>42388.207638888889</v>
      </c>
    </row>
    <row r="242" spans="1:17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b">
        <v>0</v>
      </c>
      <c r="I242">
        <v>82</v>
      </c>
      <c r="J242" t="b">
        <v>1</v>
      </c>
      <c r="K242" t="s">
        <v>8269</v>
      </c>
      <c r="L242">
        <v>105</v>
      </c>
      <c r="M242">
        <v>64.16</v>
      </c>
      <c r="N242" s="10" t="s">
        <v>8308</v>
      </c>
      <c r="O242" t="s">
        <v>8310</v>
      </c>
      <c r="P242" s="16">
        <v>41809.12300925926</v>
      </c>
      <c r="Q242" s="16">
        <v>41831.677083333336</v>
      </c>
    </row>
    <row r="243" spans="1:17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b">
        <v>0</v>
      </c>
      <c r="I243">
        <v>43</v>
      </c>
      <c r="J243" t="b">
        <v>1</v>
      </c>
      <c r="K243" t="s">
        <v>8269</v>
      </c>
      <c r="L243">
        <v>103</v>
      </c>
      <c r="M243">
        <v>59.65</v>
      </c>
      <c r="N243" s="10" t="s">
        <v>8308</v>
      </c>
      <c r="O243" t="s">
        <v>8310</v>
      </c>
      <c r="P243" s="16">
        <v>42294.429641203707</v>
      </c>
      <c r="Q243" s="16">
        <v>42321.845138888893</v>
      </c>
    </row>
    <row r="244" spans="1:17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b">
        <v>0</v>
      </c>
      <c r="I244">
        <v>8</v>
      </c>
      <c r="J244" t="b">
        <v>1</v>
      </c>
      <c r="K244" t="s">
        <v>8269</v>
      </c>
      <c r="L244">
        <v>100</v>
      </c>
      <c r="M244">
        <v>31.25</v>
      </c>
      <c r="N244" s="10" t="s">
        <v>8308</v>
      </c>
      <c r="O244" t="s">
        <v>8310</v>
      </c>
      <c r="P244" s="16">
        <v>42124.841111111105</v>
      </c>
      <c r="Q244" s="16">
        <v>42154.841111111105</v>
      </c>
    </row>
    <row r="245" spans="1:17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b">
        <v>0</v>
      </c>
      <c r="I245">
        <v>45</v>
      </c>
      <c r="J245" t="b">
        <v>1</v>
      </c>
      <c r="K245" t="s">
        <v>8269</v>
      </c>
      <c r="L245">
        <v>186</v>
      </c>
      <c r="M245">
        <v>41.22</v>
      </c>
      <c r="N245" s="10" t="s">
        <v>8308</v>
      </c>
      <c r="O245" t="s">
        <v>8310</v>
      </c>
      <c r="P245" s="16">
        <v>41861.524837962963</v>
      </c>
      <c r="Q245" s="16">
        <v>41891.524837962963</v>
      </c>
    </row>
    <row r="246" spans="1:17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b">
        <v>0</v>
      </c>
      <c r="I246">
        <v>14</v>
      </c>
      <c r="J246" t="b">
        <v>1</v>
      </c>
      <c r="K246" t="s">
        <v>8269</v>
      </c>
      <c r="L246">
        <v>108</v>
      </c>
      <c r="M246">
        <v>77</v>
      </c>
      <c r="N246" s="10" t="s">
        <v>8308</v>
      </c>
      <c r="O246" t="s">
        <v>8310</v>
      </c>
      <c r="P246" s="16">
        <v>42402.889027777783</v>
      </c>
      <c r="Q246" s="16">
        <v>42447.847361111111</v>
      </c>
    </row>
    <row r="247" spans="1:17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b">
        <v>0</v>
      </c>
      <c r="I247">
        <v>45</v>
      </c>
      <c r="J247" t="b">
        <v>1</v>
      </c>
      <c r="K247" t="s">
        <v>8269</v>
      </c>
      <c r="L247">
        <v>110</v>
      </c>
      <c r="M247">
        <v>51.22</v>
      </c>
      <c r="N247" s="10" t="s">
        <v>8308</v>
      </c>
      <c r="O247" t="s">
        <v>8310</v>
      </c>
      <c r="P247" s="16">
        <v>41960.119085648148</v>
      </c>
      <c r="Q247" s="16">
        <v>41990.119085648148</v>
      </c>
    </row>
    <row r="248" spans="1:17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b">
        <v>0</v>
      </c>
      <c r="I248">
        <v>20</v>
      </c>
      <c r="J248" t="b">
        <v>1</v>
      </c>
      <c r="K248" t="s">
        <v>8269</v>
      </c>
      <c r="L248">
        <v>171</v>
      </c>
      <c r="M248">
        <v>68.25</v>
      </c>
      <c r="N248" s="10" t="s">
        <v>8308</v>
      </c>
      <c r="O248" t="s">
        <v>8310</v>
      </c>
      <c r="P248" s="16">
        <v>42532.052523148144</v>
      </c>
      <c r="Q248" s="16">
        <v>42560.166666666672</v>
      </c>
    </row>
    <row r="249" spans="1:17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b">
        <v>0</v>
      </c>
      <c r="I249">
        <v>16</v>
      </c>
      <c r="J249" t="b">
        <v>1</v>
      </c>
      <c r="K249" t="s">
        <v>8269</v>
      </c>
      <c r="L249">
        <v>101</v>
      </c>
      <c r="M249">
        <v>41.13</v>
      </c>
      <c r="N249" s="10" t="s">
        <v>8308</v>
      </c>
      <c r="O249" t="s">
        <v>8310</v>
      </c>
      <c r="P249" s="16">
        <v>42088.723692129628</v>
      </c>
      <c r="Q249" s="16">
        <v>42115.723692129628</v>
      </c>
    </row>
    <row r="250" spans="1:17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b">
        <v>0</v>
      </c>
      <c r="I250">
        <v>37</v>
      </c>
      <c r="J250" t="b">
        <v>1</v>
      </c>
      <c r="K250" t="s">
        <v>8269</v>
      </c>
      <c r="L250">
        <v>153</v>
      </c>
      <c r="M250">
        <v>41.41</v>
      </c>
      <c r="N250" s="10" t="s">
        <v>8308</v>
      </c>
      <c r="O250" t="s">
        <v>8310</v>
      </c>
      <c r="P250" s="16">
        <v>41820.639189814814</v>
      </c>
      <c r="Q250" s="16">
        <v>41843.165972222225</v>
      </c>
    </row>
    <row r="251" spans="1:17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b">
        <v>0</v>
      </c>
      <c r="I251">
        <v>69</v>
      </c>
      <c r="J251" t="b">
        <v>1</v>
      </c>
      <c r="K251" t="s">
        <v>8269</v>
      </c>
      <c r="L251">
        <v>101</v>
      </c>
      <c r="M251">
        <v>145.87</v>
      </c>
      <c r="N251" s="10" t="s">
        <v>8308</v>
      </c>
      <c r="O251" t="s">
        <v>8310</v>
      </c>
      <c r="P251" s="16">
        <v>42626.7503125</v>
      </c>
      <c r="Q251" s="16">
        <v>42656.7503125</v>
      </c>
    </row>
    <row r="252" spans="1:17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b">
        <v>0</v>
      </c>
      <c r="I252">
        <v>16</v>
      </c>
      <c r="J252" t="b">
        <v>1</v>
      </c>
      <c r="K252" t="s">
        <v>8269</v>
      </c>
      <c r="L252">
        <v>191</v>
      </c>
      <c r="M252">
        <v>358.69</v>
      </c>
      <c r="N252" s="10" t="s">
        <v>8308</v>
      </c>
      <c r="O252" t="s">
        <v>8310</v>
      </c>
      <c r="P252" s="16">
        <v>41821.205636574072</v>
      </c>
      <c r="Q252" s="16">
        <v>41852.290972222225</v>
      </c>
    </row>
    <row r="253" spans="1:17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b">
        <v>0</v>
      </c>
      <c r="I253">
        <v>55</v>
      </c>
      <c r="J253" t="b">
        <v>1</v>
      </c>
      <c r="K253" t="s">
        <v>8269</v>
      </c>
      <c r="L253">
        <v>140</v>
      </c>
      <c r="M253">
        <v>50.98</v>
      </c>
      <c r="N253" s="10" t="s">
        <v>8308</v>
      </c>
      <c r="O253" t="s">
        <v>8310</v>
      </c>
      <c r="P253" s="16">
        <v>42016.706678240742</v>
      </c>
      <c r="Q253" s="16">
        <v>42047.249305555553</v>
      </c>
    </row>
    <row r="254" spans="1:17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b">
        <v>0</v>
      </c>
      <c r="I254">
        <v>27</v>
      </c>
      <c r="J254" t="b">
        <v>1</v>
      </c>
      <c r="K254" t="s">
        <v>8269</v>
      </c>
      <c r="L254">
        <v>124</v>
      </c>
      <c r="M254">
        <v>45.04</v>
      </c>
      <c r="N254" s="10" t="s">
        <v>8308</v>
      </c>
      <c r="O254" t="s">
        <v>8310</v>
      </c>
      <c r="P254" s="16">
        <v>42011.202581018515</v>
      </c>
      <c r="Q254" s="16">
        <v>42038.185416666667</v>
      </c>
    </row>
    <row r="255" spans="1:17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b">
        <v>0</v>
      </c>
      <c r="I255">
        <v>12</v>
      </c>
      <c r="J255" t="b">
        <v>1</v>
      </c>
      <c r="K255" t="s">
        <v>8269</v>
      </c>
      <c r="L255">
        <v>139</v>
      </c>
      <c r="M255">
        <v>57.92</v>
      </c>
      <c r="N255" s="10" t="s">
        <v>8308</v>
      </c>
      <c r="O255" t="s">
        <v>8310</v>
      </c>
      <c r="P255" s="16">
        <v>42643.632858796293</v>
      </c>
      <c r="Q255" s="16">
        <v>42672.125</v>
      </c>
    </row>
    <row r="256" spans="1:17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b">
        <v>0</v>
      </c>
      <c r="I256">
        <v>17</v>
      </c>
      <c r="J256" t="b">
        <v>1</v>
      </c>
      <c r="K256" t="s">
        <v>8269</v>
      </c>
      <c r="L256">
        <v>202</v>
      </c>
      <c r="M256">
        <v>29.71</v>
      </c>
      <c r="N256" s="10" t="s">
        <v>8308</v>
      </c>
      <c r="O256" t="s">
        <v>8310</v>
      </c>
      <c r="P256" s="16">
        <v>42179.898472222223</v>
      </c>
      <c r="Q256" s="16">
        <v>42195.75</v>
      </c>
    </row>
    <row r="257" spans="1:17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b">
        <v>0</v>
      </c>
      <c r="I257">
        <v>93</v>
      </c>
      <c r="J257" t="b">
        <v>1</v>
      </c>
      <c r="K257" t="s">
        <v>8269</v>
      </c>
      <c r="L257">
        <v>102</v>
      </c>
      <c r="M257">
        <v>55.01</v>
      </c>
      <c r="N257" s="10" t="s">
        <v>8308</v>
      </c>
      <c r="O257" t="s">
        <v>8310</v>
      </c>
      <c r="P257" s="16">
        <v>42575.130057870367</v>
      </c>
      <c r="Q257" s="16">
        <v>42605.130057870367</v>
      </c>
    </row>
    <row r="258" spans="1:17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b">
        <v>0</v>
      </c>
      <c r="I258">
        <v>61</v>
      </c>
      <c r="J258" t="b">
        <v>1</v>
      </c>
      <c r="K258" t="s">
        <v>8269</v>
      </c>
      <c r="L258">
        <v>127</v>
      </c>
      <c r="M258">
        <v>72.95</v>
      </c>
      <c r="N258" s="10" t="s">
        <v>8308</v>
      </c>
      <c r="O258" t="s">
        <v>8310</v>
      </c>
      <c r="P258" s="16">
        <v>42420.019097222219</v>
      </c>
      <c r="Q258" s="16">
        <v>42479.977430555555</v>
      </c>
    </row>
    <row r="259" spans="1:17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b">
        <v>0</v>
      </c>
      <c r="I259">
        <v>47</v>
      </c>
      <c r="J259" t="b">
        <v>1</v>
      </c>
      <c r="K259" t="s">
        <v>8269</v>
      </c>
      <c r="L259">
        <v>101</v>
      </c>
      <c r="M259">
        <v>64.47</v>
      </c>
      <c r="N259" s="10" t="s">
        <v>8308</v>
      </c>
      <c r="O259" t="s">
        <v>8310</v>
      </c>
      <c r="P259" s="16">
        <v>42053.671666666662</v>
      </c>
      <c r="Q259" s="16">
        <v>42083.630000000005</v>
      </c>
    </row>
    <row r="260" spans="1:17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b">
        <v>0</v>
      </c>
      <c r="I260">
        <v>17</v>
      </c>
      <c r="J260" t="b">
        <v>1</v>
      </c>
      <c r="K260" t="s">
        <v>8269</v>
      </c>
      <c r="L260">
        <v>122</v>
      </c>
      <c r="M260">
        <v>716.35</v>
      </c>
      <c r="N260" s="10" t="s">
        <v>8308</v>
      </c>
      <c r="O260" t="s">
        <v>8310</v>
      </c>
      <c r="P260" s="16">
        <v>42605.765381944439</v>
      </c>
      <c r="Q260" s="16">
        <v>42634.125</v>
      </c>
    </row>
    <row r="261" spans="1:17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b">
        <v>0</v>
      </c>
      <c r="I261">
        <v>63</v>
      </c>
      <c r="J261" t="b">
        <v>1</v>
      </c>
      <c r="K261" t="s">
        <v>8269</v>
      </c>
      <c r="L261">
        <v>113</v>
      </c>
      <c r="M261">
        <v>50.4</v>
      </c>
      <c r="N261" s="10" t="s">
        <v>8308</v>
      </c>
      <c r="O261" t="s">
        <v>8310</v>
      </c>
      <c r="P261" s="16">
        <v>42458.641724537039</v>
      </c>
      <c r="Q261" s="16">
        <v>42488.641724537039</v>
      </c>
    </row>
    <row r="262" spans="1:17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b">
        <v>0</v>
      </c>
      <c r="I262">
        <v>9</v>
      </c>
      <c r="J262" t="b">
        <v>1</v>
      </c>
      <c r="K262" t="s">
        <v>8269</v>
      </c>
      <c r="L262">
        <v>150</v>
      </c>
      <c r="M262">
        <v>41.67</v>
      </c>
      <c r="N262" s="10" t="s">
        <v>8308</v>
      </c>
      <c r="O262" t="s">
        <v>8310</v>
      </c>
      <c r="P262" s="16">
        <v>42529.022013888884</v>
      </c>
      <c r="Q262" s="16">
        <v>42566.901388888888</v>
      </c>
    </row>
    <row r="263" spans="1:17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b">
        <v>0</v>
      </c>
      <c r="I263">
        <v>23</v>
      </c>
      <c r="J263" t="b">
        <v>1</v>
      </c>
      <c r="K263" t="s">
        <v>8269</v>
      </c>
      <c r="L263">
        <v>102</v>
      </c>
      <c r="M263">
        <v>88.74</v>
      </c>
      <c r="N263" s="10" t="s">
        <v>8308</v>
      </c>
      <c r="O263" t="s">
        <v>8310</v>
      </c>
      <c r="P263" s="16">
        <v>41928.170497685183</v>
      </c>
      <c r="Q263" s="16">
        <v>41949.249305555553</v>
      </c>
    </row>
    <row r="264" spans="1:17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b">
        <v>0</v>
      </c>
      <c r="I264">
        <v>33</v>
      </c>
      <c r="J264" t="b">
        <v>1</v>
      </c>
      <c r="K264" t="s">
        <v>8269</v>
      </c>
      <c r="L264">
        <v>100</v>
      </c>
      <c r="M264">
        <v>148.47999999999999</v>
      </c>
      <c r="N264" s="10" t="s">
        <v>8308</v>
      </c>
      <c r="O264" t="s">
        <v>8310</v>
      </c>
      <c r="P264" s="16">
        <v>42062.834444444445</v>
      </c>
      <c r="Q264" s="16">
        <v>42083.852083333331</v>
      </c>
    </row>
    <row r="265" spans="1:17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b">
        <v>0</v>
      </c>
      <c r="I265">
        <v>6</v>
      </c>
      <c r="J265" t="b">
        <v>1</v>
      </c>
      <c r="K265" t="s">
        <v>8269</v>
      </c>
      <c r="L265">
        <v>104</v>
      </c>
      <c r="M265">
        <v>52</v>
      </c>
      <c r="N265" s="10" t="s">
        <v>8308</v>
      </c>
      <c r="O265" t="s">
        <v>8310</v>
      </c>
      <c r="P265" s="16">
        <v>41921.279976851853</v>
      </c>
      <c r="Q265" s="16">
        <v>41939.125</v>
      </c>
    </row>
    <row r="266" spans="1:17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b">
        <v>0</v>
      </c>
      <c r="I266">
        <v>39</v>
      </c>
      <c r="J266" t="b">
        <v>1</v>
      </c>
      <c r="K266" t="s">
        <v>8269</v>
      </c>
      <c r="L266">
        <v>115</v>
      </c>
      <c r="M266">
        <v>53.23</v>
      </c>
      <c r="N266" s="10" t="s">
        <v>8308</v>
      </c>
      <c r="O266" t="s">
        <v>8310</v>
      </c>
      <c r="P266" s="16">
        <v>42128.736608796295</v>
      </c>
      <c r="Q266" s="16">
        <v>42141.125</v>
      </c>
    </row>
    <row r="267" spans="1:17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b">
        <v>0</v>
      </c>
      <c r="I267">
        <v>57</v>
      </c>
      <c r="J267" t="b">
        <v>1</v>
      </c>
      <c r="K267" t="s">
        <v>8269</v>
      </c>
      <c r="L267">
        <v>113</v>
      </c>
      <c r="M267">
        <v>39.6</v>
      </c>
      <c r="N267" s="10" t="s">
        <v>8308</v>
      </c>
      <c r="O267" t="s">
        <v>8310</v>
      </c>
      <c r="P267" s="16">
        <v>42053.916921296302</v>
      </c>
      <c r="Q267" s="16">
        <v>42079.875</v>
      </c>
    </row>
    <row r="268" spans="1:17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b">
        <v>0</v>
      </c>
      <c r="I268">
        <v>13</v>
      </c>
      <c r="J268" t="b">
        <v>1</v>
      </c>
      <c r="K268" t="s">
        <v>8269</v>
      </c>
      <c r="L268">
        <v>143</v>
      </c>
      <c r="M268">
        <v>164.62</v>
      </c>
      <c r="N268" s="10" t="s">
        <v>8308</v>
      </c>
      <c r="O268" t="s">
        <v>8310</v>
      </c>
      <c r="P268" s="16">
        <v>42171.317442129628</v>
      </c>
      <c r="Q268" s="16">
        <v>42195.875</v>
      </c>
    </row>
    <row r="269" spans="1:17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b">
        <v>0</v>
      </c>
      <c r="I269">
        <v>133</v>
      </c>
      <c r="J269" t="b">
        <v>1</v>
      </c>
      <c r="K269" t="s">
        <v>8269</v>
      </c>
      <c r="L269">
        <v>160</v>
      </c>
      <c r="M269">
        <v>40.29</v>
      </c>
      <c r="N269" s="10" t="s">
        <v>8308</v>
      </c>
      <c r="O269" t="s">
        <v>8310</v>
      </c>
      <c r="P269" s="16">
        <v>41793.668761574074</v>
      </c>
      <c r="Q269" s="16">
        <v>41823.668761574074</v>
      </c>
    </row>
    <row r="270" spans="1:17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b">
        <v>0</v>
      </c>
      <c r="I270">
        <v>44</v>
      </c>
      <c r="J270" t="b">
        <v>1</v>
      </c>
      <c r="K270" t="s">
        <v>8269</v>
      </c>
      <c r="L270">
        <v>114</v>
      </c>
      <c r="M270">
        <v>64.91</v>
      </c>
      <c r="N270" s="10" t="s">
        <v>8308</v>
      </c>
      <c r="O270" t="s">
        <v>8310</v>
      </c>
      <c r="P270" s="16">
        <v>42506.760405092587</v>
      </c>
      <c r="Q270" s="16">
        <v>42536.760405092587</v>
      </c>
    </row>
    <row r="271" spans="1:17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b">
        <v>0</v>
      </c>
      <c r="I271">
        <v>30</v>
      </c>
      <c r="J271" t="b">
        <v>1</v>
      </c>
      <c r="K271" t="s">
        <v>8269</v>
      </c>
      <c r="L271">
        <v>101</v>
      </c>
      <c r="M271">
        <v>55.33</v>
      </c>
      <c r="N271" s="10" t="s">
        <v>8308</v>
      </c>
      <c r="O271" t="s">
        <v>8310</v>
      </c>
      <c r="P271" s="16">
        <v>42372.693055555559</v>
      </c>
      <c r="Q271" s="16">
        <v>42402.693055555559</v>
      </c>
    </row>
    <row r="272" spans="1:17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b">
        <v>0</v>
      </c>
      <c r="I272">
        <v>56</v>
      </c>
      <c r="J272" t="b">
        <v>1</v>
      </c>
      <c r="K272" t="s">
        <v>8269</v>
      </c>
      <c r="L272">
        <v>155</v>
      </c>
      <c r="M272">
        <v>83.14</v>
      </c>
      <c r="N272" s="10" t="s">
        <v>8308</v>
      </c>
      <c r="O272" t="s">
        <v>8310</v>
      </c>
      <c r="P272" s="16">
        <v>42126.87501157407</v>
      </c>
      <c r="Q272" s="16">
        <v>42158.290972222225</v>
      </c>
    </row>
    <row r="273" spans="1:17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b">
        <v>0</v>
      </c>
      <c r="I273">
        <v>29</v>
      </c>
      <c r="J273" t="b">
        <v>1</v>
      </c>
      <c r="K273" t="s">
        <v>8269</v>
      </c>
      <c r="L273">
        <v>121</v>
      </c>
      <c r="M273">
        <v>125.38</v>
      </c>
      <c r="N273" s="10" t="s">
        <v>8308</v>
      </c>
      <c r="O273" t="s">
        <v>8310</v>
      </c>
      <c r="P273" s="16">
        <v>42087.768055555556</v>
      </c>
      <c r="Q273" s="16">
        <v>42111.666666666672</v>
      </c>
    </row>
    <row r="274" spans="1:17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b">
        <v>0</v>
      </c>
      <c r="I274">
        <v>27</v>
      </c>
      <c r="J274" t="b">
        <v>1</v>
      </c>
      <c r="K274" t="s">
        <v>8269</v>
      </c>
      <c r="L274">
        <v>128</v>
      </c>
      <c r="M274">
        <v>47.22</v>
      </c>
      <c r="N274" s="10" t="s">
        <v>8308</v>
      </c>
      <c r="O274" t="s">
        <v>8310</v>
      </c>
      <c r="P274" s="16">
        <v>42443.802361111113</v>
      </c>
      <c r="Q274" s="16">
        <v>42473.802361111113</v>
      </c>
    </row>
    <row r="275" spans="1:17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b">
        <v>0</v>
      </c>
      <c r="I275">
        <v>10</v>
      </c>
      <c r="J275" t="b">
        <v>1</v>
      </c>
      <c r="K275" t="s">
        <v>8269</v>
      </c>
      <c r="L275">
        <v>158</v>
      </c>
      <c r="M275">
        <v>79.099999999999994</v>
      </c>
      <c r="N275" s="10" t="s">
        <v>8308</v>
      </c>
      <c r="O275" t="s">
        <v>8310</v>
      </c>
      <c r="P275" s="16">
        <v>42121.249814814815</v>
      </c>
      <c r="Q275" s="16">
        <v>42142.249814814815</v>
      </c>
    </row>
    <row r="276" spans="1:17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b">
        <v>0</v>
      </c>
      <c r="I276">
        <v>35</v>
      </c>
      <c r="J276" t="b">
        <v>1</v>
      </c>
      <c r="K276" t="s">
        <v>8269</v>
      </c>
      <c r="L276">
        <v>105</v>
      </c>
      <c r="M276">
        <v>114.29</v>
      </c>
      <c r="N276" s="10" t="s">
        <v>8308</v>
      </c>
      <c r="O276" t="s">
        <v>8310</v>
      </c>
      <c r="P276" s="16">
        <v>42268.009224537032</v>
      </c>
      <c r="Q276" s="16">
        <v>42303.009224537032</v>
      </c>
    </row>
    <row r="277" spans="1:17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b">
        <v>0</v>
      </c>
      <c r="I277">
        <v>29</v>
      </c>
      <c r="J277" t="b">
        <v>1</v>
      </c>
      <c r="K277" t="s">
        <v>8269</v>
      </c>
      <c r="L277">
        <v>100</v>
      </c>
      <c r="M277">
        <v>51.72</v>
      </c>
      <c r="N277" s="10" t="s">
        <v>8308</v>
      </c>
      <c r="O277" t="s">
        <v>8310</v>
      </c>
      <c r="P277" s="16">
        <v>41848.866157407407</v>
      </c>
      <c r="Q277" s="16">
        <v>41868.21597222222</v>
      </c>
    </row>
    <row r="278" spans="1:17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b">
        <v>0</v>
      </c>
      <c r="I278">
        <v>13</v>
      </c>
      <c r="J278" t="b">
        <v>1</v>
      </c>
      <c r="K278" t="s">
        <v>8269</v>
      </c>
      <c r="L278">
        <v>100</v>
      </c>
      <c r="M278">
        <v>30.77</v>
      </c>
      <c r="N278" s="10" t="s">
        <v>8308</v>
      </c>
      <c r="O278" t="s">
        <v>8310</v>
      </c>
      <c r="P278" s="16">
        <v>42689.214988425927</v>
      </c>
      <c r="Q278" s="16">
        <v>42700.25</v>
      </c>
    </row>
    <row r="279" spans="1:17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b">
        <v>0</v>
      </c>
      <c r="I279">
        <v>78</v>
      </c>
      <c r="J279" t="b">
        <v>1</v>
      </c>
      <c r="K279" t="s">
        <v>8269</v>
      </c>
      <c r="L279">
        <v>124</v>
      </c>
      <c r="M279">
        <v>47.85</v>
      </c>
      <c r="N279" s="10" t="s">
        <v>8308</v>
      </c>
      <c r="O279" t="s">
        <v>8310</v>
      </c>
      <c r="P279" s="16">
        <v>42584.846828703703</v>
      </c>
      <c r="Q279" s="16">
        <v>42624.846828703703</v>
      </c>
    </row>
    <row r="280" spans="1:17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b">
        <v>0</v>
      </c>
      <c r="I280">
        <v>49</v>
      </c>
      <c r="J280" t="b">
        <v>1</v>
      </c>
      <c r="K280" t="s">
        <v>8269</v>
      </c>
      <c r="L280">
        <v>109</v>
      </c>
      <c r="M280">
        <v>34.409999999999997</v>
      </c>
      <c r="N280" s="10" t="s">
        <v>8308</v>
      </c>
      <c r="O280" t="s">
        <v>8310</v>
      </c>
      <c r="P280" s="16">
        <v>42511.741944444439</v>
      </c>
      <c r="Q280" s="16">
        <v>42523.916666666672</v>
      </c>
    </row>
    <row r="281" spans="1:17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b">
        <v>0</v>
      </c>
      <c r="I281">
        <v>35</v>
      </c>
      <c r="J281" t="b">
        <v>1</v>
      </c>
      <c r="K281" t="s">
        <v>8269</v>
      </c>
      <c r="L281">
        <v>106</v>
      </c>
      <c r="M281">
        <v>60.29</v>
      </c>
      <c r="N281" s="10" t="s">
        <v>8308</v>
      </c>
      <c r="O281" t="s">
        <v>8310</v>
      </c>
      <c r="P281" s="16">
        <v>42132.036168981482</v>
      </c>
      <c r="Q281" s="16">
        <v>42186.290972222225</v>
      </c>
    </row>
    <row r="282" spans="1:17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b">
        <v>0</v>
      </c>
      <c r="I282">
        <v>42</v>
      </c>
      <c r="J282" t="b">
        <v>1</v>
      </c>
      <c r="K282" t="s">
        <v>8269</v>
      </c>
      <c r="L282">
        <v>106</v>
      </c>
      <c r="M282">
        <v>25.31</v>
      </c>
      <c r="N282" s="10" t="s">
        <v>8308</v>
      </c>
      <c r="O282" t="s">
        <v>8310</v>
      </c>
      <c r="P282" s="16">
        <v>42419.91942129629</v>
      </c>
      <c r="Q282" s="16">
        <v>42436.207638888889</v>
      </c>
    </row>
    <row r="283" spans="1:17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b">
        <v>0</v>
      </c>
      <c r="I283">
        <v>31</v>
      </c>
      <c r="J283" t="b">
        <v>1</v>
      </c>
      <c r="K283" t="s">
        <v>8269</v>
      </c>
      <c r="L283">
        <v>105</v>
      </c>
      <c r="M283">
        <v>136</v>
      </c>
      <c r="N283" s="10" t="s">
        <v>8308</v>
      </c>
      <c r="O283" t="s">
        <v>8310</v>
      </c>
      <c r="P283" s="16">
        <v>42430.839398148149</v>
      </c>
      <c r="Q283" s="16">
        <v>42445.165972222225</v>
      </c>
    </row>
    <row r="284" spans="1:17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b">
        <v>0</v>
      </c>
      <c r="I284">
        <v>8</v>
      </c>
      <c r="J284" t="b">
        <v>1</v>
      </c>
      <c r="K284" t="s">
        <v>8269</v>
      </c>
      <c r="L284">
        <v>100</v>
      </c>
      <c r="M284">
        <v>125</v>
      </c>
      <c r="N284" s="10" t="s">
        <v>8308</v>
      </c>
      <c r="O284" t="s">
        <v>8310</v>
      </c>
      <c r="P284" s="16">
        <v>42297.748738425929</v>
      </c>
      <c r="Q284" s="16">
        <v>42327.790405092594</v>
      </c>
    </row>
    <row r="285" spans="1:17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b">
        <v>0</v>
      </c>
      <c r="I285">
        <v>39</v>
      </c>
      <c r="J285" t="b">
        <v>1</v>
      </c>
      <c r="K285" t="s">
        <v>8269</v>
      </c>
      <c r="L285">
        <v>104</v>
      </c>
      <c r="M285">
        <v>66.510000000000005</v>
      </c>
      <c r="N285" s="10" t="s">
        <v>8308</v>
      </c>
      <c r="O285" t="s">
        <v>8310</v>
      </c>
      <c r="P285" s="16">
        <v>41760.935706018521</v>
      </c>
      <c r="Q285" s="16">
        <v>41772.166666666664</v>
      </c>
    </row>
    <row r="286" spans="1:17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b">
        <v>0</v>
      </c>
      <c r="I286">
        <v>29</v>
      </c>
      <c r="J286" t="b">
        <v>1</v>
      </c>
      <c r="K286" t="s">
        <v>8269</v>
      </c>
      <c r="L286">
        <v>102</v>
      </c>
      <c r="M286">
        <v>105</v>
      </c>
      <c r="N286" s="10" t="s">
        <v>8308</v>
      </c>
      <c r="O286" t="s">
        <v>8310</v>
      </c>
      <c r="P286" s="16">
        <v>41829.734259259261</v>
      </c>
      <c r="Q286" s="16">
        <v>41874.734259259261</v>
      </c>
    </row>
    <row r="287" spans="1:17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b">
        <v>0</v>
      </c>
      <c r="I287">
        <v>72</v>
      </c>
      <c r="J287" t="b">
        <v>1</v>
      </c>
      <c r="K287" t="s">
        <v>8269</v>
      </c>
      <c r="L287">
        <v>104</v>
      </c>
      <c r="M287">
        <v>145</v>
      </c>
      <c r="N287" s="10" t="s">
        <v>8308</v>
      </c>
      <c r="O287" t="s">
        <v>8310</v>
      </c>
      <c r="P287" s="16">
        <v>42491.92288194444</v>
      </c>
      <c r="Q287" s="16">
        <v>42521.92288194444</v>
      </c>
    </row>
    <row r="288" spans="1:17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b">
        <v>0</v>
      </c>
      <c r="I288">
        <v>33</v>
      </c>
      <c r="J288" t="b">
        <v>1</v>
      </c>
      <c r="K288" t="s">
        <v>8269</v>
      </c>
      <c r="L288">
        <v>106</v>
      </c>
      <c r="M288">
        <v>96.67</v>
      </c>
      <c r="N288" s="10" t="s">
        <v>8308</v>
      </c>
      <c r="O288" t="s">
        <v>8310</v>
      </c>
      <c r="P288" s="16">
        <v>41950.859560185185</v>
      </c>
      <c r="Q288" s="16">
        <v>41964.204861111109</v>
      </c>
    </row>
    <row r="289" spans="1:17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b">
        <v>0</v>
      </c>
      <c r="I289">
        <v>15</v>
      </c>
      <c r="J289" t="b">
        <v>1</v>
      </c>
      <c r="K289" t="s">
        <v>8269</v>
      </c>
      <c r="L289">
        <v>101</v>
      </c>
      <c r="M289">
        <v>60.33</v>
      </c>
      <c r="N289" s="10" t="s">
        <v>8308</v>
      </c>
      <c r="O289" t="s">
        <v>8310</v>
      </c>
      <c r="P289" s="16">
        <v>41802.62090277778</v>
      </c>
      <c r="Q289" s="16">
        <v>41822.62090277778</v>
      </c>
    </row>
    <row r="290" spans="1:17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b">
        <v>0</v>
      </c>
      <c r="I290">
        <v>44</v>
      </c>
      <c r="J290" t="b">
        <v>1</v>
      </c>
      <c r="K290" t="s">
        <v>8269</v>
      </c>
      <c r="L290">
        <v>118</v>
      </c>
      <c r="M290">
        <v>75.34</v>
      </c>
      <c r="N290" s="10" t="s">
        <v>8308</v>
      </c>
      <c r="O290" t="s">
        <v>8310</v>
      </c>
      <c r="P290" s="16">
        <v>41781.096203703702</v>
      </c>
      <c r="Q290" s="16">
        <v>41794.207638888889</v>
      </c>
    </row>
    <row r="291" spans="1:17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b">
        <v>0</v>
      </c>
      <c r="I291">
        <v>10</v>
      </c>
      <c r="J291" t="b">
        <v>1</v>
      </c>
      <c r="K291" t="s">
        <v>8269</v>
      </c>
      <c r="L291">
        <v>110</v>
      </c>
      <c r="M291">
        <v>55</v>
      </c>
      <c r="N291" s="10" t="s">
        <v>8308</v>
      </c>
      <c r="O291" t="s">
        <v>8310</v>
      </c>
      <c r="P291" s="16">
        <v>42020.846666666665</v>
      </c>
      <c r="Q291" s="16">
        <v>42037.207638888889</v>
      </c>
    </row>
    <row r="292" spans="1:17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b">
        <v>0</v>
      </c>
      <c r="I292">
        <v>46</v>
      </c>
      <c r="J292" t="b">
        <v>1</v>
      </c>
      <c r="K292" t="s">
        <v>8269</v>
      </c>
      <c r="L292">
        <v>103</v>
      </c>
      <c r="M292">
        <v>66.959999999999994</v>
      </c>
      <c r="N292" s="10" t="s">
        <v>8308</v>
      </c>
      <c r="O292" t="s">
        <v>8310</v>
      </c>
      <c r="P292" s="16">
        <v>42125.772812499999</v>
      </c>
      <c r="Q292" s="16">
        <v>42155.772812499999</v>
      </c>
    </row>
    <row r="293" spans="1:17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b">
        <v>0</v>
      </c>
      <c r="I293">
        <v>11</v>
      </c>
      <c r="J293" t="b">
        <v>1</v>
      </c>
      <c r="K293" t="s">
        <v>8269</v>
      </c>
      <c r="L293">
        <v>100</v>
      </c>
      <c r="M293">
        <v>227.27</v>
      </c>
      <c r="N293" s="10" t="s">
        <v>8308</v>
      </c>
      <c r="O293" t="s">
        <v>8310</v>
      </c>
      <c r="P293" s="16">
        <v>41856.010069444441</v>
      </c>
      <c r="Q293" s="16">
        <v>41890.125</v>
      </c>
    </row>
    <row r="294" spans="1:17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b">
        <v>0</v>
      </c>
      <c r="I294">
        <v>33</v>
      </c>
      <c r="J294" t="b">
        <v>1</v>
      </c>
      <c r="K294" t="s">
        <v>8269</v>
      </c>
      <c r="L294">
        <v>110</v>
      </c>
      <c r="M294">
        <v>50.02</v>
      </c>
      <c r="N294" s="10" t="s">
        <v>8308</v>
      </c>
      <c r="O294" t="s">
        <v>8310</v>
      </c>
      <c r="P294" s="16">
        <v>41893.783553240741</v>
      </c>
      <c r="Q294" s="16">
        <v>41914.597916666666</v>
      </c>
    </row>
    <row r="295" spans="1:17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b">
        <v>0</v>
      </c>
      <c r="I295">
        <v>13</v>
      </c>
      <c r="J295" t="b">
        <v>1</v>
      </c>
      <c r="K295" t="s">
        <v>8269</v>
      </c>
      <c r="L295">
        <v>169</v>
      </c>
      <c r="M295">
        <v>45.62</v>
      </c>
      <c r="N295" s="10" t="s">
        <v>8308</v>
      </c>
      <c r="O295" t="s">
        <v>8310</v>
      </c>
      <c r="P295" s="16">
        <v>41881.361342592594</v>
      </c>
      <c r="Q295" s="16">
        <v>41911.361342592594</v>
      </c>
    </row>
    <row r="296" spans="1:17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b">
        <v>0</v>
      </c>
      <c r="I296">
        <v>74</v>
      </c>
      <c r="J296" t="b">
        <v>1</v>
      </c>
      <c r="K296" t="s">
        <v>8269</v>
      </c>
      <c r="L296">
        <v>102</v>
      </c>
      <c r="M296">
        <v>137.24</v>
      </c>
      <c r="N296" s="10" t="s">
        <v>8308</v>
      </c>
      <c r="O296" t="s">
        <v>8310</v>
      </c>
      <c r="P296" s="16">
        <v>41880.76357638889</v>
      </c>
      <c r="Q296" s="16">
        <v>41895.166666666664</v>
      </c>
    </row>
    <row r="297" spans="1:17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b">
        <v>0</v>
      </c>
      <c r="I297">
        <v>7</v>
      </c>
      <c r="J297" t="b">
        <v>1</v>
      </c>
      <c r="K297" t="s">
        <v>8269</v>
      </c>
      <c r="L297">
        <v>106</v>
      </c>
      <c r="M297">
        <v>75.709999999999994</v>
      </c>
      <c r="N297" s="10" t="s">
        <v>8308</v>
      </c>
      <c r="O297" t="s">
        <v>8310</v>
      </c>
      <c r="P297" s="16">
        <v>42214.6956712963</v>
      </c>
      <c r="Q297" s="16">
        <v>42225.666666666672</v>
      </c>
    </row>
    <row r="298" spans="1:17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b">
        <v>0</v>
      </c>
      <c r="I298">
        <v>34</v>
      </c>
      <c r="J298" t="b">
        <v>1</v>
      </c>
      <c r="K298" t="s">
        <v>8269</v>
      </c>
      <c r="L298">
        <v>102</v>
      </c>
      <c r="M298">
        <v>99</v>
      </c>
      <c r="N298" s="10" t="s">
        <v>8308</v>
      </c>
      <c r="O298" t="s">
        <v>8310</v>
      </c>
      <c r="P298" s="16">
        <v>42460.335312499999</v>
      </c>
      <c r="Q298" s="16">
        <v>42488.249305555553</v>
      </c>
    </row>
    <row r="299" spans="1:17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b">
        <v>0</v>
      </c>
      <c r="I299">
        <v>86</v>
      </c>
      <c r="J299" t="b">
        <v>1</v>
      </c>
      <c r="K299" t="s">
        <v>8269</v>
      </c>
      <c r="L299">
        <v>117</v>
      </c>
      <c r="M299">
        <v>81.569999999999993</v>
      </c>
      <c r="N299" s="10" t="s">
        <v>8308</v>
      </c>
      <c r="O299" t="s">
        <v>8310</v>
      </c>
      <c r="P299" s="16">
        <v>42167.023206018523</v>
      </c>
      <c r="Q299" s="16">
        <v>42196.165972222225</v>
      </c>
    </row>
    <row r="300" spans="1:17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b">
        <v>0</v>
      </c>
      <c r="I300">
        <v>18</v>
      </c>
      <c r="J300" t="b">
        <v>1</v>
      </c>
      <c r="K300" t="s">
        <v>8269</v>
      </c>
      <c r="L300">
        <v>132</v>
      </c>
      <c r="M300">
        <v>36.67</v>
      </c>
      <c r="N300" s="10" t="s">
        <v>8308</v>
      </c>
      <c r="O300" t="s">
        <v>8310</v>
      </c>
      <c r="P300" s="16">
        <v>42177.761782407411</v>
      </c>
      <c r="Q300" s="16">
        <v>42198.041666666672</v>
      </c>
    </row>
    <row r="301" spans="1:17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b">
        <v>0</v>
      </c>
      <c r="I301">
        <v>26</v>
      </c>
      <c r="J301" t="b">
        <v>1</v>
      </c>
      <c r="K301" t="s">
        <v>8269</v>
      </c>
      <c r="L301">
        <v>128</v>
      </c>
      <c r="M301">
        <v>49.23</v>
      </c>
      <c r="N301" s="10" t="s">
        <v>8308</v>
      </c>
      <c r="O301" t="s">
        <v>8310</v>
      </c>
      <c r="P301" s="16">
        <v>42521.654328703706</v>
      </c>
      <c r="Q301" s="16">
        <v>42551.654328703706</v>
      </c>
    </row>
    <row r="302" spans="1:17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b">
        <v>0</v>
      </c>
      <c r="I302">
        <v>27</v>
      </c>
      <c r="J302" t="b">
        <v>1</v>
      </c>
      <c r="K302" t="s">
        <v>8269</v>
      </c>
      <c r="L302">
        <v>119</v>
      </c>
      <c r="M302">
        <v>42.3</v>
      </c>
      <c r="N302" s="10" t="s">
        <v>8308</v>
      </c>
      <c r="O302" t="s">
        <v>8310</v>
      </c>
      <c r="P302" s="16">
        <v>41884.599849537037</v>
      </c>
      <c r="Q302" s="16">
        <v>41900.165972222225</v>
      </c>
    </row>
    <row r="303" spans="1:17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b">
        <v>0</v>
      </c>
      <c r="I303">
        <v>8</v>
      </c>
      <c r="J303" t="b">
        <v>1</v>
      </c>
      <c r="K303" t="s">
        <v>8269</v>
      </c>
      <c r="L303">
        <v>126</v>
      </c>
      <c r="M303">
        <v>78.88</v>
      </c>
      <c r="N303" s="10" t="s">
        <v>8308</v>
      </c>
      <c r="O303" t="s">
        <v>8310</v>
      </c>
      <c r="P303" s="16">
        <v>42289.761192129634</v>
      </c>
      <c r="Q303" s="16">
        <v>42319.802858796291</v>
      </c>
    </row>
    <row r="304" spans="1:17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b">
        <v>0</v>
      </c>
      <c r="I304">
        <v>204</v>
      </c>
      <c r="J304" t="b">
        <v>1</v>
      </c>
      <c r="K304" t="s">
        <v>8269</v>
      </c>
      <c r="L304">
        <v>156</v>
      </c>
      <c r="M304">
        <v>38.28</v>
      </c>
      <c r="N304" s="10" t="s">
        <v>8308</v>
      </c>
      <c r="O304" t="s">
        <v>8310</v>
      </c>
      <c r="P304" s="16">
        <v>42243.6252662037</v>
      </c>
      <c r="Q304" s="16">
        <v>42278.6252662037</v>
      </c>
    </row>
    <row r="305" spans="1:17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b">
        <v>0</v>
      </c>
      <c r="I305">
        <v>13</v>
      </c>
      <c r="J305" t="b">
        <v>1</v>
      </c>
      <c r="K305" t="s">
        <v>8269</v>
      </c>
      <c r="L305">
        <v>120</v>
      </c>
      <c r="M305">
        <v>55.23</v>
      </c>
      <c r="N305" s="10" t="s">
        <v>8308</v>
      </c>
      <c r="O305" t="s">
        <v>8310</v>
      </c>
      <c r="P305" s="16">
        <v>42600.756041666667</v>
      </c>
      <c r="Q305" s="16">
        <v>42621.756041666667</v>
      </c>
    </row>
    <row r="306" spans="1:17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b">
        <v>0</v>
      </c>
      <c r="I306">
        <v>85</v>
      </c>
      <c r="J306" t="b">
        <v>1</v>
      </c>
      <c r="K306" t="s">
        <v>8269</v>
      </c>
      <c r="L306">
        <v>102</v>
      </c>
      <c r="M306">
        <v>66.150000000000006</v>
      </c>
      <c r="N306" s="10" t="s">
        <v>8308</v>
      </c>
      <c r="O306" t="s">
        <v>8310</v>
      </c>
      <c r="P306" s="16">
        <v>41829.599791666667</v>
      </c>
      <c r="Q306" s="16">
        <v>41889.599791666667</v>
      </c>
    </row>
    <row r="307" spans="1:17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b">
        <v>0</v>
      </c>
      <c r="I307">
        <v>24</v>
      </c>
      <c r="J307" t="b">
        <v>1</v>
      </c>
      <c r="K307" t="s">
        <v>8269</v>
      </c>
      <c r="L307">
        <v>100</v>
      </c>
      <c r="M307">
        <v>104.17</v>
      </c>
      <c r="N307" s="10" t="s">
        <v>8308</v>
      </c>
      <c r="O307" t="s">
        <v>8310</v>
      </c>
      <c r="P307" s="16">
        <v>42040.831678240742</v>
      </c>
      <c r="Q307" s="16">
        <v>42070.831678240742</v>
      </c>
    </row>
    <row r="308" spans="1:17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b">
        <v>0</v>
      </c>
      <c r="I308">
        <v>8</v>
      </c>
      <c r="J308" t="b">
        <v>1</v>
      </c>
      <c r="K308" t="s">
        <v>8269</v>
      </c>
      <c r="L308">
        <v>100</v>
      </c>
      <c r="M308">
        <v>31.38</v>
      </c>
      <c r="N308" s="10" t="s">
        <v>8308</v>
      </c>
      <c r="O308" t="s">
        <v>8310</v>
      </c>
      <c r="P308" s="16">
        <v>42075.807395833333</v>
      </c>
      <c r="Q308" s="16">
        <v>42105.807395833333</v>
      </c>
    </row>
    <row r="309" spans="1:17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b">
        <v>0</v>
      </c>
      <c r="I309">
        <v>19</v>
      </c>
      <c r="J309" t="b">
        <v>1</v>
      </c>
      <c r="K309" t="s">
        <v>8269</v>
      </c>
      <c r="L309">
        <v>102</v>
      </c>
      <c r="M309">
        <v>59.21</v>
      </c>
      <c r="N309" s="10" t="s">
        <v>8308</v>
      </c>
      <c r="O309" t="s">
        <v>8310</v>
      </c>
      <c r="P309" s="16">
        <v>42073.660694444443</v>
      </c>
      <c r="Q309" s="16">
        <v>42095.165972222225</v>
      </c>
    </row>
    <row r="310" spans="1:17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b">
        <v>0</v>
      </c>
      <c r="I310">
        <v>336</v>
      </c>
      <c r="J310" t="b">
        <v>1</v>
      </c>
      <c r="K310" t="s">
        <v>8269</v>
      </c>
      <c r="L310">
        <v>114</v>
      </c>
      <c r="M310">
        <v>119.18</v>
      </c>
      <c r="N310" s="10" t="s">
        <v>8308</v>
      </c>
      <c r="O310" t="s">
        <v>8310</v>
      </c>
      <c r="P310" s="16">
        <v>42480.078715277778</v>
      </c>
      <c r="Q310" s="16">
        <v>42504.165972222225</v>
      </c>
    </row>
    <row r="311" spans="1:17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b">
        <v>0</v>
      </c>
      <c r="I311">
        <v>13</v>
      </c>
      <c r="J311" t="b">
        <v>1</v>
      </c>
      <c r="K311" t="s">
        <v>8269</v>
      </c>
      <c r="L311">
        <v>102</v>
      </c>
      <c r="M311">
        <v>164.62</v>
      </c>
      <c r="N311" s="10" t="s">
        <v>8308</v>
      </c>
      <c r="O311" t="s">
        <v>8310</v>
      </c>
      <c r="P311" s="16">
        <v>42411.942291666666</v>
      </c>
      <c r="Q311" s="16">
        <v>42434.041666666672</v>
      </c>
    </row>
    <row r="312" spans="1:17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b">
        <v>0</v>
      </c>
      <c r="I312">
        <v>25</v>
      </c>
      <c r="J312" t="b">
        <v>1</v>
      </c>
      <c r="K312" t="s">
        <v>8269</v>
      </c>
      <c r="L312">
        <v>102</v>
      </c>
      <c r="M312">
        <v>61.1</v>
      </c>
      <c r="N312" s="10" t="s">
        <v>8308</v>
      </c>
      <c r="O312" t="s">
        <v>8310</v>
      </c>
      <c r="P312" s="16">
        <v>41753.515856481477</v>
      </c>
      <c r="Q312" s="16">
        <v>41781.921527777777</v>
      </c>
    </row>
    <row r="313" spans="1:17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b">
        <v>0</v>
      </c>
      <c r="I313">
        <v>104</v>
      </c>
      <c r="J313" t="b">
        <v>1</v>
      </c>
      <c r="K313" t="s">
        <v>8269</v>
      </c>
      <c r="L313">
        <v>106</v>
      </c>
      <c r="M313">
        <v>56.2</v>
      </c>
      <c r="N313" s="10" t="s">
        <v>8308</v>
      </c>
      <c r="O313" t="s">
        <v>8310</v>
      </c>
      <c r="P313" s="16">
        <v>42196.028703703705</v>
      </c>
      <c r="Q313" s="16">
        <v>42228</v>
      </c>
    </row>
    <row r="314" spans="1:17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b">
        <v>0</v>
      </c>
      <c r="I314">
        <v>53</v>
      </c>
      <c r="J314" t="b">
        <v>1</v>
      </c>
      <c r="K314" t="s">
        <v>8269</v>
      </c>
      <c r="L314">
        <v>113</v>
      </c>
      <c r="M314">
        <v>107</v>
      </c>
      <c r="N314" s="10" t="s">
        <v>8308</v>
      </c>
      <c r="O314" t="s">
        <v>8310</v>
      </c>
      <c r="P314" s="16">
        <v>42016.050451388888</v>
      </c>
      <c r="Q314" s="16">
        <v>42046.708333333328</v>
      </c>
    </row>
    <row r="315" spans="1:17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b">
        <v>0</v>
      </c>
      <c r="I315">
        <v>558</v>
      </c>
      <c r="J315" t="b">
        <v>1</v>
      </c>
      <c r="K315" t="s">
        <v>8269</v>
      </c>
      <c r="L315">
        <v>100</v>
      </c>
      <c r="M315">
        <v>179.28</v>
      </c>
      <c r="N315" s="10" t="s">
        <v>8308</v>
      </c>
      <c r="O315" t="s">
        <v>8310</v>
      </c>
      <c r="P315" s="16">
        <v>41730.276747685188</v>
      </c>
      <c r="Q315" s="16">
        <v>41764.276747685188</v>
      </c>
    </row>
    <row r="316" spans="1:17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b">
        <v>0</v>
      </c>
      <c r="I316">
        <v>54</v>
      </c>
      <c r="J316" t="b">
        <v>1</v>
      </c>
      <c r="K316" t="s">
        <v>8269</v>
      </c>
      <c r="L316">
        <v>102</v>
      </c>
      <c r="M316">
        <v>47.41</v>
      </c>
      <c r="N316" s="10" t="s">
        <v>8308</v>
      </c>
      <c r="O316" t="s">
        <v>8310</v>
      </c>
      <c r="P316" s="16">
        <v>42203.680300925931</v>
      </c>
      <c r="Q316" s="16">
        <v>42221.774999999994</v>
      </c>
    </row>
    <row r="317" spans="1:17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b">
        <v>0</v>
      </c>
      <c r="I317">
        <v>12</v>
      </c>
      <c r="J317" t="b">
        <v>1</v>
      </c>
      <c r="K317" t="s">
        <v>8269</v>
      </c>
      <c r="L317">
        <v>131</v>
      </c>
      <c r="M317">
        <v>97.92</v>
      </c>
      <c r="N317" s="10" t="s">
        <v>8308</v>
      </c>
      <c r="O317" t="s">
        <v>8310</v>
      </c>
      <c r="P317" s="16">
        <v>41974.743148148147</v>
      </c>
      <c r="Q317" s="16">
        <v>42004.743148148147</v>
      </c>
    </row>
    <row r="318" spans="1:17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b">
        <v>0</v>
      </c>
      <c r="I318">
        <v>19</v>
      </c>
      <c r="J318" t="b">
        <v>1</v>
      </c>
      <c r="K318" t="s">
        <v>8269</v>
      </c>
      <c r="L318">
        <v>111</v>
      </c>
      <c r="M318">
        <v>58.42</v>
      </c>
      <c r="N318" s="10" t="s">
        <v>8308</v>
      </c>
      <c r="O318" t="s">
        <v>8310</v>
      </c>
      <c r="P318" s="16">
        <v>41869.740671296298</v>
      </c>
      <c r="Q318" s="16">
        <v>41899.740671296298</v>
      </c>
    </row>
    <row r="319" spans="1:17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b">
        <v>0</v>
      </c>
      <c r="I319">
        <v>41</v>
      </c>
      <c r="J319" t="b">
        <v>1</v>
      </c>
      <c r="K319" t="s">
        <v>8269</v>
      </c>
      <c r="L319">
        <v>100</v>
      </c>
      <c r="M319">
        <v>122.54</v>
      </c>
      <c r="N319" s="10" t="s">
        <v>8308</v>
      </c>
      <c r="O319" t="s">
        <v>8310</v>
      </c>
      <c r="P319" s="16">
        <v>41982.688611111109</v>
      </c>
      <c r="Q319" s="16">
        <v>42012.688611111109</v>
      </c>
    </row>
    <row r="320" spans="1:17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b">
        <v>0</v>
      </c>
      <c r="I320">
        <v>26</v>
      </c>
      <c r="J320" t="b">
        <v>1</v>
      </c>
      <c r="K320" t="s">
        <v>8269</v>
      </c>
      <c r="L320">
        <v>114</v>
      </c>
      <c r="M320">
        <v>87.96</v>
      </c>
      <c r="N320" s="10" t="s">
        <v>8308</v>
      </c>
      <c r="O320" t="s">
        <v>8310</v>
      </c>
      <c r="P320" s="16">
        <v>41976.331979166673</v>
      </c>
      <c r="Q320" s="16">
        <v>42004.291666666672</v>
      </c>
    </row>
    <row r="321" spans="1:17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b">
        <v>0</v>
      </c>
      <c r="I321">
        <v>45</v>
      </c>
      <c r="J321" t="b">
        <v>1</v>
      </c>
      <c r="K321" t="s">
        <v>8269</v>
      </c>
      <c r="L321">
        <v>106</v>
      </c>
      <c r="M321">
        <v>136.78</v>
      </c>
      <c r="N321" s="10" t="s">
        <v>8308</v>
      </c>
      <c r="O321" t="s">
        <v>8310</v>
      </c>
      <c r="P321" s="16">
        <v>41926.942685185182</v>
      </c>
      <c r="Q321" s="16">
        <v>41956.984351851846</v>
      </c>
    </row>
    <row r="322" spans="1:17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b">
        <v>0</v>
      </c>
      <c r="I322">
        <v>102</v>
      </c>
      <c r="J322" t="b">
        <v>1</v>
      </c>
      <c r="K322" t="s">
        <v>8269</v>
      </c>
      <c r="L322">
        <v>101</v>
      </c>
      <c r="M322">
        <v>99.34</v>
      </c>
      <c r="N322" s="10" t="s">
        <v>8308</v>
      </c>
      <c r="O322" t="s">
        <v>8310</v>
      </c>
      <c r="P322" s="16">
        <v>42561.783877314811</v>
      </c>
      <c r="Q322" s="16">
        <v>42593.165972222225</v>
      </c>
    </row>
    <row r="323" spans="1:17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b">
        <v>0</v>
      </c>
      <c r="I323">
        <v>5</v>
      </c>
      <c r="J323" t="b">
        <v>1</v>
      </c>
      <c r="K323" t="s">
        <v>8269</v>
      </c>
      <c r="L323">
        <v>100</v>
      </c>
      <c r="M323">
        <v>20</v>
      </c>
      <c r="N323" s="10" t="s">
        <v>8308</v>
      </c>
      <c r="O323" t="s">
        <v>8310</v>
      </c>
      <c r="P323" s="16">
        <v>42649.54923611111</v>
      </c>
      <c r="Q323" s="16">
        <v>42709.590902777782</v>
      </c>
    </row>
    <row r="324" spans="1:17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b">
        <v>0</v>
      </c>
      <c r="I324">
        <v>27</v>
      </c>
      <c r="J324" t="b">
        <v>1</v>
      </c>
      <c r="K324" t="s">
        <v>8269</v>
      </c>
      <c r="L324">
        <v>130</v>
      </c>
      <c r="M324">
        <v>28.89</v>
      </c>
      <c r="N324" s="10" t="s">
        <v>8308</v>
      </c>
      <c r="O324" t="s">
        <v>8310</v>
      </c>
      <c r="P324" s="16">
        <v>42093.786840277782</v>
      </c>
      <c r="Q324" s="16">
        <v>42120.26944444445</v>
      </c>
    </row>
    <row r="325" spans="1:17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b">
        <v>0</v>
      </c>
      <c r="I325">
        <v>27</v>
      </c>
      <c r="J325" t="b">
        <v>1</v>
      </c>
      <c r="K325" t="s">
        <v>8269</v>
      </c>
      <c r="L325">
        <v>114</v>
      </c>
      <c r="M325">
        <v>37.96</v>
      </c>
      <c r="N325" s="10" t="s">
        <v>8308</v>
      </c>
      <c r="O325" t="s">
        <v>8310</v>
      </c>
      <c r="P325" s="16">
        <v>42026.176180555558</v>
      </c>
      <c r="Q325" s="16">
        <v>42064.207638888889</v>
      </c>
    </row>
    <row r="326" spans="1:17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b">
        <v>0</v>
      </c>
      <c r="I326">
        <v>49</v>
      </c>
      <c r="J326" t="b">
        <v>1</v>
      </c>
      <c r="K326" t="s">
        <v>8269</v>
      </c>
      <c r="L326">
        <v>287</v>
      </c>
      <c r="M326">
        <v>58.57</v>
      </c>
      <c r="N326" s="10" t="s">
        <v>8308</v>
      </c>
      <c r="O326" t="s">
        <v>8310</v>
      </c>
      <c r="P326" s="16">
        <v>42451.095856481479</v>
      </c>
      <c r="Q326" s="16">
        <v>42465.095856481479</v>
      </c>
    </row>
    <row r="327" spans="1:17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b">
        <v>0</v>
      </c>
      <c r="I327">
        <v>24</v>
      </c>
      <c r="J327" t="b">
        <v>1</v>
      </c>
      <c r="K327" t="s">
        <v>8269</v>
      </c>
      <c r="L327">
        <v>109</v>
      </c>
      <c r="M327">
        <v>135.63</v>
      </c>
      <c r="N327" s="10" t="s">
        <v>8308</v>
      </c>
      <c r="O327" t="s">
        <v>8310</v>
      </c>
      <c r="P327" s="16">
        <v>42418.425983796296</v>
      </c>
      <c r="Q327" s="16">
        <v>42478.384317129632</v>
      </c>
    </row>
    <row r="328" spans="1:17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b">
        <v>0</v>
      </c>
      <c r="I328">
        <v>23</v>
      </c>
      <c r="J328" t="b">
        <v>1</v>
      </c>
      <c r="K328" t="s">
        <v>8269</v>
      </c>
      <c r="L328">
        <v>119</v>
      </c>
      <c r="M328">
        <v>176.09</v>
      </c>
      <c r="N328" s="10" t="s">
        <v>8308</v>
      </c>
      <c r="O328" t="s">
        <v>8310</v>
      </c>
      <c r="P328" s="16">
        <v>41964.716319444444</v>
      </c>
      <c r="Q328" s="16">
        <v>41994.716319444444</v>
      </c>
    </row>
    <row r="329" spans="1:17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b">
        <v>0</v>
      </c>
      <c r="I329">
        <v>54</v>
      </c>
      <c r="J329" t="b">
        <v>1</v>
      </c>
      <c r="K329" t="s">
        <v>8269</v>
      </c>
      <c r="L329">
        <v>109</v>
      </c>
      <c r="M329">
        <v>151.97999999999999</v>
      </c>
      <c r="N329" s="10" t="s">
        <v>8308</v>
      </c>
      <c r="O329" t="s">
        <v>8310</v>
      </c>
      <c r="P329" s="16">
        <v>42576.697569444441</v>
      </c>
      <c r="Q329" s="16">
        <v>42636.697569444441</v>
      </c>
    </row>
    <row r="330" spans="1:17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b">
        <v>0</v>
      </c>
      <c r="I330">
        <v>62</v>
      </c>
      <c r="J330" t="b">
        <v>1</v>
      </c>
      <c r="K330" t="s">
        <v>8269</v>
      </c>
      <c r="L330">
        <v>128</v>
      </c>
      <c r="M330">
        <v>82.26</v>
      </c>
      <c r="N330" s="10" t="s">
        <v>8308</v>
      </c>
      <c r="O330" t="s">
        <v>8310</v>
      </c>
      <c r="P330" s="16">
        <v>42125.647534722222</v>
      </c>
      <c r="Q330" s="16">
        <v>42150.647534722222</v>
      </c>
    </row>
    <row r="331" spans="1:17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b">
        <v>0</v>
      </c>
      <c r="I331">
        <v>18</v>
      </c>
      <c r="J331" t="b">
        <v>1</v>
      </c>
      <c r="K331" t="s">
        <v>8269</v>
      </c>
      <c r="L331">
        <v>175</v>
      </c>
      <c r="M331">
        <v>68.06</v>
      </c>
      <c r="N331" s="10" t="s">
        <v>8308</v>
      </c>
      <c r="O331" t="s">
        <v>8310</v>
      </c>
      <c r="P331" s="16">
        <v>42003.948425925926</v>
      </c>
      <c r="Q331" s="16">
        <v>42028.207638888889</v>
      </c>
    </row>
    <row r="332" spans="1:17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b">
        <v>0</v>
      </c>
      <c r="I332">
        <v>35</v>
      </c>
      <c r="J332" t="b">
        <v>1</v>
      </c>
      <c r="K332" t="s">
        <v>8269</v>
      </c>
      <c r="L332">
        <v>127</v>
      </c>
      <c r="M332">
        <v>72.709999999999994</v>
      </c>
      <c r="N332" s="10" t="s">
        <v>8308</v>
      </c>
      <c r="O332" t="s">
        <v>8310</v>
      </c>
      <c r="P332" s="16">
        <v>41988.829942129625</v>
      </c>
      <c r="Q332" s="16">
        <v>42046.207638888889</v>
      </c>
    </row>
    <row r="333" spans="1:17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b">
        <v>0</v>
      </c>
      <c r="I333">
        <v>43</v>
      </c>
      <c r="J333" t="b">
        <v>1</v>
      </c>
      <c r="K333" t="s">
        <v>8269</v>
      </c>
      <c r="L333">
        <v>111</v>
      </c>
      <c r="M333">
        <v>77.19</v>
      </c>
      <c r="N333" s="10" t="s">
        <v>8308</v>
      </c>
      <c r="O333" t="s">
        <v>8310</v>
      </c>
      <c r="P333" s="16">
        <v>41974.898599537039</v>
      </c>
      <c r="Q333" s="16">
        <v>42009.851388888885</v>
      </c>
    </row>
    <row r="334" spans="1:17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b">
        <v>0</v>
      </c>
      <c r="I334">
        <v>36</v>
      </c>
      <c r="J334" t="b">
        <v>1</v>
      </c>
      <c r="K334" t="s">
        <v>8269</v>
      </c>
      <c r="L334">
        <v>126</v>
      </c>
      <c r="M334">
        <v>55.97</v>
      </c>
      <c r="N334" s="10" t="s">
        <v>8308</v>
      </c>
      <c r="O334" t="s">
        <v>8310</v>
      </c>
      <c r="P334" s="16">
        <v>42592.066921296297</v>
      </c>
      <c r="Q334" s="16">
        <v>42617.066921296297</v>
      </c>
    </row>
    <row r="335" spans="1:17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b">
        <v>0</v>
      </c>
      <c r="I335">
        <v>62</v>
      </c>
      <c r="J335" t="b">
        <v>1</v>
      </c>
      <c r="K335" t="s">
        <v>8269</v>
      </c>
      <c r="L335">
        <v>119</v>
      </c>
      <c r="M335">
        <v>49.69</v>
      </c>
      <c r="N335" s="10" t="s">
        <v>8308</v>
      </c>
      <c r="O335" t="s">
        <v>8310</v>
      </c>
      <c r="P335" s="16">
        <v>42050.008368055554</v>
      </c>
      <c r="Q335" s="16">
        <v>42076.290972222225</v>
      </c>
    </row>
    <row r="336" spans="1:17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b">
        <v>0</v>
      </c>
      <c r="I336">
        <v>33</v>
      </c>
      <c r="J336" t="b">
        <v>1</v>
      </c>
      <c r="K336" t="s">
        <v>8269</v>
      </c>
      <c r="L336">
        <v>103</v>
      </c>
      <c r="M336">
        <v>77.73</v>
      </c>
      <c r="N336" s="10" t="s">
        <v>8308</v>
      </c>
      <c r="O336" t="s">
        <v>8310</v>
      </c>
      <c r="P336" s="16">
        <v>42417.585532407407</v>
      </c>
      <c r="Q336" s="16">
        <v>42432.249305555553</v>
      </c>
    </row>
    <row r="337" spans="1:17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b">
        <v>0</v>
      </c>
      <c r="I337">
        <v>27</v>
      </c>
      <c r="J337" t="b">
        <v>1</v>
      </c>
      <c r="K337" t="s">
        <v>8269</v>
      </c>
      <c r="L337">
        <v>110</v>
      </c>
      <c r="M337">
        <v>40.78</v>
      </c>
      <c r="N337" s="10" t="s">
        <v>8308</v>
      </c>
      <c r="O337" t="s">
        <v>8310</v>
      </c>
      <c r="P337" s="16">
        <v>41866.79886574074</v>
      </c>
      <c r="Q337" s="16">
        <v>41885.207638888889</v>
      </c>
    </row>
    <row r="338" spans="1:17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b">
        <v>0</v>
      </c>
      <c r="I338">
        <v>17</v>
      </c>
      <c r="J338" t="b">
        <v>1</v>
      </c>
      <c r="K338" t="s">
        <v>8269</v>
      </c>
      <c r="L338">
        <v>202</v>
      </c>
      <c r="M338">
        <v>59.41</v>
      </c>
      <c r="N338" s="10" t="s">
        <v>8308</v>
      </c>
      <c r="O338" t="s">
        <v>8310</v>
      </c>
      <c r="P338" s="16">
        <v>42220.79487268519</v>
      </c>
      <c r="Q338" s="16">
        <v>42246</v>
      </c>
    </row>
    <row r="339" spans="1:17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b">
        <v>0</v>
      </c>
      <c r="I339">
        <v>4</v>
      </c>
      <c r="J339" t="b">
        <v>1</v>
      </c>
      <c r="K339" t="s">
        <v>8269</v>
      </c>
      <c r="L339">
        <v>130</v>
      </c>
      <c r="M339">
        <v>3.25</v>
      </c>
      <c r="N339" s="10" t="s">
        <v>8308</v>
      </c>
      <c r="O339" t="s">
        <v>8310</v>
      </c>
      <c r="P339" s="16">
        <v>42628.849120370374</v>
      </c>
      <c r="Q339" s="16">
        <v>42656.849120370374</v>
      </c>
    </row>
    <row r="340" spans="1:17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b">
        <v>0</v>
      </c>
      <c r="I340">
        <v>49</v>
      </c>
      <c r="J340" t="b">
        <v>1</v>
      </c>
      <c r="K340" t="s">
        <v>8269</v>
      </c>
      <c r="L340">
        <v>100</v>
      </c>
      <c r="M340">
        <v>81.67</v>
      </c>
      <c r="N340" s="10" t="s">
        <v>8308</v>
      </c>
      <c r="O340" t="s">
        <v>8310</v>
      </c>
      <c r="P340" s="16">
        <v>42447.894432870366</v>
      </c>
      <c r="Q340" s="16">
        <v>42507.894432870366</v>
      </c>
    </row>
    <row r="341" spans="1:17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b">
        <v>0</v>
      </c>
      <c r="I341">
        <v>57</v>
      </c>
      <c r="J341" t="b">
        <v>1</v>
      </c>
      <c r="K341" t="s">
        <v>8269</v>
      </c>
      <c r="L341">
        <v>171</v>
      </c>
      <c r="M341">
        <v>44.91</v>
      </c>
      <c r="N341" s="10" t="s">
        <v>8308</v>
      </c>
      <c r="O341" t="s">
        <v>8310</v>
      </c>
      <c r="P341" s="16">
        <v>42283.864351851851</v>
      </c>
      <c r="Q341" s="16">
        <v>42313.906018518523</v>
      </c>
    </row>
    <row r="342" spans="1:17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b">
        <v>0</v>
      </c>
      <c r="I342">
        <v>69</v>
      </c>
      <c r="J342" t="b">
        <v>1</v>
      </c>
      <c r="K342" t="s">
        <v>8269</v>
      </c>
      <c r="L342">
        <v>113</v>
      </c>
      <c r="M342">
        <v>49.06</v>
      </c>
      <c r="N342" s="10" t="s">
        <v>8308</v>
      </c>
      <c r="O342" t="s">
        <v>8310</v>
      </c>
      <c r="P342" s="16">
        <v>42483.015694444446</v>
      </c>
      <c r="Q342" s="16">
        <v>42489.290972222225</v>
      </c>
    </row>
    <row r="343" spans="1:17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b">
        <v>0</v>
      </c>
      <c r="I343">
        <v>20</v>
      </c>
      <c r="J343" t="b">
        <v>1</v>
      </c>
      <c r="K343" t="s">
        <v>8269</v>
      </c>
      <c r="L343">
        <v>100</v>
      </c>
      <c r="M343">
        <v>62.5</v>
      </c>
      <c r="N343" s="10" t="s">
        <v>8308</v>
      </c>
      <c r="O343" t="s">
        <v>8310</v>
      </c>
      <c r="P343" s="16">
        <v>41788.58997685185</v>
      </c>
      <c r="Q343" s="16">
        <v>41818.58997685185</v>
      </c>
    </row>
    <row r="344" spans="1:17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b">
        <v>0</v>
      </c>
      <c r="I344">
        <v>71</v>
      </c>
      <c r="J344" t="b">
        <v>1</v>
      </c>
      <c r="K344" t="s">
        <v>8269</v>
      </c>
      <c r="L344">
        <v>101</v>
      </c>
      <c r="M344">
        <v>35.49</v>
      </c>
      <c r="N344" s="10" t="s">
        <v>8308</v>
      </c>
      <c r="O344" t="s">
        <v>8310</v>
      </c>
      <c r="P344" s="16">
        <v>42144.041851851856</v>
      </c>
      <c r="Q344" s="16">
        <v>42174.041851851856</v>
      </c>
    </row>
    <row r="345" spans="1:17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b">
        <v>0</v>
      </c>
      <c r="I345">
        <v>17</v>
      </c>
      <c r="J345" t="b">
        <v>1</v>
      </c>
      <c r="K345" t="s">
        <v>8269</v>
      </c>
      <c r="L345">
        <v>113</v>
      </c>
      <c r="M345">
        <v>66.47</v>
      </c>
      <c r="N345" s="10" t="s">
        <v>8308</v>
      </c>
      <c r="O345" t="s">
        <v>8310</v>
      </c>
      <c r="P345" s="16">
        <v>42661.132245370376</v>
      </c>
      <c r="Q345" s="16">
        <v>42693.916666666672</v>
      </c>
    </row>
    <row r="346" spans="1:17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b">
        <v>0</v>
      </c>
      <c r="I346">
        <v>197</v>
      </c>
      <c r="J346" t="b">
        <v>1</v>
      </c>
      <c r="K346" t="s">
        <v>8269</v>
      </c>
      <c r="L346">
        <v>105</v>
      </c>
      <c r="M346">
        <v>56.07</v>
      </c>
      <c r="N346" s="10" t="s">
        <v>8308</v>
      </c>
      <c r="O346" t="s">
        <v>8310</v>
      </c>
      <c r="P346" s="16">
        <v>42037.938206018516</v>
      </c>
      <c r="Q346" s="16">
        <v>42068.166666666672</v>
      </c>
    </row>
    <row r="347" spans="1:17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b">
        <v>0</v>
      </c>
      <c r="I347">
        <v>70</v>
      </c>
      <c r="J347" t="b">
        <v>1</v>
      </c>
      <c r="K347" t="s">
        <v>8269</v>
      </c>
      <c r="L347">
        <v>110</v>
      </c>
      <c r="M347">
        <v>47.03</v>
      </c>
      <c r="N347" s="10" t="s">
        <v>8308</v>
      </c>
      <c r="O347" t="s">
        <v>8310</v>
      </c>
      <c r="P347" s="16">
        <v>42619.935694444444</v>
      </c>
      <c r="Q347" s="16">
        <v>42643.875</v>
      </c>
    </row>
    <row r="348" spans="1:17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b">
        <v>0</v>
      </c>
      <c r="I348">
        <v>21</v>
      </c>
      <c r="J348" t="b">
        <v>1</v>
      </c>
      <c r="K348" t="s">
        <v>8269</v>
      </c>
      <c r="L348">
        <v>100</v>
      </c>
      <c r="M348">
        <v>47.67</v>
      </c>
      <c r="N348" s="10" t="s">
        <v>8308</v>
      </c>
      <c r="O348" t="s">
        <v>8310</v>
      </c>
      <c r="P348" s="16">
        <v>41877.221886574072</v>
      </c>
      <c r="Q348" s="16">
        <v>41910.140972222223</v>
      </c>
    </row>
    <row r="349" spans="1:17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b">
        <v>0</v>
      </c>
      <c r="I349">
        <v>34</v>
      </c>
      <c r="J349" t="b">
        <v>1</v>
      </c>
      <c r="K349" t="s">
        <v>8269</v>
      </c>
      <c r="L349">
        <v>120</v>
      </c>
      <c r="M349">
        <v>88.24</v>
      </c>
      <c r="N349" s="10" t="s">
        <v>8308</v>
      </c>
      <c r="O349" t="s">
        <v>8310</v>
      </c>
      <c r="P349" s="16">
        <v>41828.736921296295</v>
      </c>
      <c r="Q349" s="16">
        <v>41846.291666666664</v>
      </c>
    </row>
    <row r="350" spans="1:17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b">
        <v>0</v>
      </c>
      <c r="I350">
        <v>39</v>
      </c>
      <c r="J350" t="b">
        <v>1</v>
      </c>
      <c r="K350" t="s">
        <v>8269</v>
      </c>
      <c r="L350">
        <v>105</v>
      </c>
      <c r="M350">
        <v>80.72</v>
      </c>
      <c r="N350" s="10" t="s">
        <v>8308</v>
      </c>
      <c r="O350" t="s">
        <v>8310</v>
      </c>
      <c r="P350" s="16">
        <v>42545.774189814809</v>
      </c>
      <c r="Q350" s="16">
        <v>42605.774189814809</v>
      </c>
    </row>
    <row r="351" spans="1:17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b">
        <v>0</v>
      </c>
      <c r="I351">
        <v>29</v>
      </c>
      <c r="J351" t="b">
        <v>1</v>
      </c>
      <c r="K351" t="s">
        <v>8269</v>
      </c>
      <c r="L351">
        <v>100</v>
      </c>
      <c r="M351">
        <v>68.97</v>
      </c>
      <c r="N351" s="10" t="s">
        <v>8308</v>
      </c>
      <c r="O351" t="s">
        <v>8310</v>
      </c>
      <c r="P351" s="16">
        <v>42460.741747685184</v>
      </c>
      <c r="Q351" s="16">
        <v>42511.165972222225</v>
      </c>
    </row>
    <row r="352" spans="1:17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b">
        <v>0</v>
      </c>
      <c r="I352">
        <v>73</v>
      </c>
      <c r="J352" t="b">
        <v>1</v>
      </c>
      <c r="K352" t="s">
        <v>8269</v>
      </c>
      <c r="L352">
        <v>100</v>
      </c>
      <c r="M352">
        <v>550.04</v>
      </c>
      <c r="N352" s="10" t="s">
        <v>8308</v>
      </c>
      <c r="O352" t="s">
        <v>8310</v>
      </c>
      <c r="P352" s="16">
        <v>41887.292187500003</v>
      </c>
      <c r="Q352" s="16">
        <v>41917.292187500003</v>
      </c>
    </row>
    <row r="353" spans="1:17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b">
        <v>0</v>
      </c>
      <c r="I353">
        <v>9</v>
      </c>
      <c r="J353" t="b">
        <v>1</v>
      </c>
      <c r="K353" t="s">
        <v>8269</v>
      </c>
      <c r="L353">
        <v>104</v>
      </c>
      <c r="M353">
        <v>57.78</v>
      </c>
      <c r="N353" s="10" t="s">
        <v>8308</v>
      </c>
      <c r="O353" t="s">
        <v>8310</v>
      </c>
      <c r="P353" s="16">
        <v>41828.646319444444</v>
      </c>
      <c r="Q353" s="16">
        <v>41861.665972222225</v>
      </c>
    </row>
    <row r="354" spans="1:17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b">
        <v>0</v>
      </c>
      <c r="I354">
        <v>79</v>
      </c>
      <c r="J354" t="b">
        <v>1</v>
      </c>
      <c r="K354" t="s">
        <v>8269</v>
      </c>
      <c r="L354">
        <v>116</v>
      </c>
      <c r="M354">
        <v>73.58</v>
      </c>
      <c r="N354" s="10" t="s">
        <v>8308</v>
      </c>
      <c r="O354" t="s">
        <v>8310</v>
      </c>
      <c r="P354" s="16">
        <v>42173.803217592591</v>
      </c>
      <c r="Q354" s="16">
        <v>42203.290972222225</v>
      </c>
    </row>
    <row r="355" spans="1:17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b">
        <v>0</v>
      </c>
      <c r="I355">
        <v>20</v>
      </c>
      <c r="J355" t="b">
        <v>1</v>
      </c>
      <c r="K355" t="s">
        <v>8269</v>
      </c>
      <c r="L355">
        <v>101</v>
      </c>
      <c r="M355">
        <v>75.5</v>
      </c>
      <c r="N355" s="10" t="s">
        <v>8308</v>
      </c>
      <c r="O355" t="s">
        <v>8310</v>
      </c>
      <c r="P355" s="16">
        <v>41775.858564814815</v>
      </c>
      <c r="Q355" s="16">
        <v>41822.165972222225</v>
      </c>
    </row>
    <row r="356" spans="1:17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b">
        <v>0</v>
      </c>
      <c r="I356">
        <v>13</v>
      </c>
      <c r="J356" t="b">
        <v>1</v>
      </c>
      <c r="K356" t="s">
        <v>8269</v>
      </c>
      <c r="L356">
        <v>102</v>
      </c>
      <c r="M356">
        <v>235.46</v>
      </c>
      <c r="N356" s="10" t="s">
        <v>8308</v>
      </c>
      <c r="O356" t="s">
        <v>8310</v>
      </c>
      <c r="P356" s="16">
        <v>42055.277199074073</v>
      </c>
      <c r="Q356" s="16">
        <v>42082.610416666663</v>
      </c>
    </row>
    <row r="357" spans="1:17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b">
        <v>0</v>
      </c>
      <c r="I357">
        <v>36</v>
      </c>
      <c r="J357" t="b">
        <v>1</v>
      </c>
      <c r="K357" t="s">
        <v>8269</v>
      </c>
      <c r="L357">
        <v>111</v>
      </c>
      <c r="M357">
        <v>92.5</v>
      </c>
      <c r="N357" s="10" t="s">
        <v>8308</v>
      </c>
      <c r="O357" t="s">
        <v>8310</v>
      </c>
      <c r="P357" s="16">
        <v>42447.896666666667</v>
      </c>
      <c r="Q357" s="16">
        <v>42470.166666666672</v>
      </c>
    </row>
    <row r="358" spans="1:17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b">
        <v>0</v>
      </c>
      <c r="I358">
        <v>19</v>
      </c>
      <c r="J358" t="b">
        <v>1</v>
      </c>
      <c r="K358" t="s">
        <v>8269</v>
      </c>
      <c r="L358">
        <v>109</v>
      </c>
      <c r="M358">
        <v>46.05</v>
      </c>
      <c r="N358" s="10" t="s">
        <v>8308</v>
      </c>
      <c r="O358" t="s">
        <v>8310</v>
      </c>
      <c r="P358" s="16">
        <v>42523.248715277776</v>
      </c>
      <c r="Q358" s="16">
        <v>42537.248715277776</v>
      </c>
    </row>
    <row r="359" spans="1:17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b">
        <v>0</v>
      </c>
      <c r="I359">
        <v>38</v>
      </c>
      <c r="J359" t="b">
        <v>1</v>
      </c>
      <c r="K359" t="s">
        <v>8269</v>
      </c>
      <c r="L359">
        <v>100</v>
      </c>
      <c r="M359">
        <v>31.58</v>
      </c>
      <c r="N359" s="10" t="s">
        <v>8308</v>
      </c>
      <c r="O359" t="s">
        <v>8310</v>
      </c>
      <c r="P359" s="16">
        <v>41822.90488425926</v>
      </c>
      <c r="Q359" s="16">
        <v>41844.291666666664</v>
      </c>
    </row>
    <row r="360" spans="1:17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b">
        <v>0</v>
      </c>
      <c r="I360">
        <v>28</v>
      </c>
      <c r="J360" t="b">
        <v>1</v>
      </c>
      <c r="K360" t="s">
        <v>8269</v>
      </c>
      <c r="L360">
        <v>104</v>
      </c>
      <c r="M360">
        <v>36.96</v>
      </c>
      <c r="N360" s="10" t="s">
        <v>8308</v>
      </c>
      <c r="O360" t="s">
        <v>8310</v>
      </c>
      <c r="P360" s="16">
        <v>42185.556157407409</v>
      </c>
      <c r="Q360" s="16">
        <v>42208.772916666669</v>
      </c>
    </row>
    <row r="361" spans="1:17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b">
        <v>0</v>
      </c>
      <c r="I361">
        <v>40</v>
      </c>
      <c r="J361" t="b">
        <v>1</v>
      </c>
      <c r="K361" t="s">
        <v>8269</v>
      </c>
      <c r="L361">
        <v>101</v>
      </c>
      <c r="M361">
        <v>88.25</v>
      </c>
      <c r="N361" s="10" t="s">
        <v>8308</v>
      </c>
      <c r="O361" t="s">
        <v>8310</v>
      </c>
      <c r="P361" s="16">
        <v>41820.62809027778</v>
      </c>
      <c r="Q361" s="16">
        <v>41841.165972222225</v>
      </c>
    </row>
    <row r="362" spans="1:17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b">
        <v>0</v>
      </c>
      <c r="I362">
        <v>16</v>
      </c>
      <c r="J362" t="b">
        <v>1</v>
      </c>
      <c r="K362" t="s">
        <v>8269</v>
      </c>
      <c r="L362">
        <v>129</v>
      </c>
      <c r="M362">
        <v>64.38</v>
      </c>
      <c r="N362" s="10" t="s">
        <v>8308</v>
      </c>
      <c r="O362" t="s">
        <v>8310</v>
      </c>
      <c r="P362" s="16">
        <v>41876.815787037034</v>
      </c>
      <c r="Q362" s="16">
        <v>41894.815787037034</v>
      </c>
    </row>
    <row r="363" spans="1:17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b">
        <v>0</v>
      </c>
      <c r="I363">
        <v>199</v>
      </c>
      <c r="J363" t="b">
        <v>1</v>
      </c>
      <c r="K363" t="s">
        <v>8269</v>
      </c>
      <c r="L363">
        <v>103</v>
      </c>
      <c r="M363">
        <v>62.05</v>
      </c>
      <c r="N363" s="10" t="s">
        <v>8308</v>
      </c>
      <c r="O363" t="s">
        <v>8310</v>
      </c>
      <c r="P363" s="16">
        <v>41802.574282407404</v>
      </c>
      <c r="Q363" s="16">
        <v>41823.165972222225</v>
      </c>
    </row>
    <row r="364" spans="1:17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b">
        <v>0</v>
      </c>
      <c r="I364">
        <v>30</v>
      </c>
      <c r="J364" t="b">
        <v>1</v>
      </c>
      <c r="K364" t="s">
        <v>8269</v>
      </c>
      <c r="L364">
        <v>110</v>
      </c>
      <c r="M364">
        <v>73.400000000000006</v>
      </c>
      <c r="N364" s="10" t="s">
        <v>8308</v>
      </c>
      <c r="O364" t="s">
        <v>8310</v>
      </c>
      <c r="P364" s="16">
        <v>41786.761354166665</v>
      </c>
      <c r="Q364" s="16">
        <v>41821.207638888889</v>
      </c>
    </row>
    <row r="365" spans="1:17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b">
        <v>0</v>
      </c>
      <c r="I365">
        <v>34</v>
      </c>
      <c r="J365" t="b">
        <v>1</v>
      </c>
      <c r="K365" t="s">
        <v>8269</v>
      </c>
      <c r="L365">
        <v>113</v>
      </c>
      <c r="M365">
        <v>99.5</v>
      </c>
      <c r="N365" s="10" t="s">
        <v>8308</v>
      </c>
      <c r="O365" t="s">
        <v>8310</v>
      </c>
      <c r="P365" s="16">
        <v>42627.454097222217</v>
      </c>
      <c r="Q365" s="16">
        <v>42648.454097222217</v>
      </c>
    </row>
    <row r="366" spans="1:17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b">
        <v>0</v>
      </c>
      <c r="I366">
        <v>18</v>
      </c>
      <c r="J366" t="b">
        <v>1</v>
      </c>
      <c r="K366" t="s">
        <v>8269</v>
      </c>
      <c r="L366">
        <v>112</v>
      </c>
      <c r="M366">
        <v>62.17</v>
      </c>
      <c r="N366" s="10" t="s">
        <v>8308</v>
      </c>
      <c r="O366" t="s">
        <v>8310</v>
      </c>
      <c r="P366" s="16">
        <v>42374.651504629626</v>
      </c>
      <c r="Q366" s="16">
        <v>42384.651504629626</v>
      </c>
    </row>
    <row r="367" spans="1:17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b">
        <v>0</v>
      </c>
      <c r="I367">
        <v>67</v>
      </c>
      <c r="J367" t="b">
        <v>1</v>
      </c>
      <c r="K367" t="s">
        <v>8269</v>
      </c>
      <c r="L367">
        <v>139</v>
      </c>
      <c r="M367">
        <v>62.33</v>
      </c>
      <c r="N367" s="10" t="s">
        <v>8308</v>
      </c>
      <c r="O367" t="s">
        <v>8310</v>
      </c>
      <c r="P367" s="16">
        <v>41772.685393518521</v>
      </c>
      <c r="Q367" s="16">
        <v>41806.290972222225</v>
      </c>
    </row>
    <row r="368" spans="1:17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b">
        <v>0</v>
      </c>
      <c r="I368">
        <v>66</v>
      </c>
      <c r="J368" t="b">
        <v>1</v>
      </c>
      <c r="K368" t="s">
        <v>8269</v>
      </c>
      <c r="L368">
        <v>111</v>
      </c>
      <c r="M368">
        <v>58.79</v>
      </c>
      <c r="N368" s="10" t="s">
        <v>8308</v>
      </c>
      <c r="O368" t="s">
        <v>8310</v>
      </c>
      <c r="P368" s="16">
        <v>42633.116851851853</v>
      </c>
      <c r="Q368" s="16">
        <v>42663.116851851853</v>
      </c>
    </row>
    <row r="369" spans="1:17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b">
        <v>0</v>
      </c>
      <c r="I369">
        <v>23</v>
      </c>
      <c r="J369" t="b">
        <v>1</v>
      </c>
      <c r="K369" t="s">
        <v>8269</v>
      </c>
      <c r="L369">
        <v>139</v>
      </c>
      <c r="M369">
        <v>45.35</v>
      </c>
      <c r="N369" s="10" t="s">
        <v>8308</v>
      </c>
      <c r="O369" t="s">
        <v>8310</v>
      </c>
      <c r="P369" s="16">
        <v>42219.180393518516</v>
      </c>
      <c r="Q369" s="16">
        <v>42249.180393518516</v>
      </c>
    </row>
    <row r="370" spans="1:17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b">
        <v>0</v>
      </c>
      <c r="I370">
        <v>126</v>
      </c>
      <c r="J370" t="b">
        <v>1</v>
      </c>
      <c r="K370" t="s">
        <v>8269</v>
      </c>
      <c r="L370">
        <v>106</v>
      </c>
      <c r="M370">
        <v>41.94</v>
      </c>
      <c r="N370" s="10" t="s">
        <v>8308</v>
      </c>
      <c r="O370" t="s">
        <v>8310</v>
      </c>
      <c r="P370" s="16">
        <v>41753.593275462961</v>
      </c>
      <c r="Q370" s="16">
        <v>41778.875</v>
      </c>
    </row>
    <row r="371" spans="1:17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b">
        <v>0</v>
      </c>
      <c r="I371">
        <v>6</v>
      </c>
      <c r="J371" t="b">
        <v>1</v>
      </c>
      <c r="K371" t="s">
        <v>8269</v>
      </c>
      <c r="L371">
        <v>101</v>
      </c>
      <c r="M371">
        <v>59.17</v>
      </c>
      <c r="N371" s="10" t="s">
        <v>8308</v>
      </c>
      <c r="O371" t="s">
        <v>8310</v>
      </c>
      <c r="P371" s="16">
        <v>42230.662731481483</v>
      </c>
      <c r="Q371" s="16">
        <v>42245.165972222225</v>
      </c>
    </row>
    <row r="372" spans="1:17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b">
        <v>0</v>
      </c>
      <c r="I372">
        <v>25</v>
      </c>
      <c r="J372" t="b">
        <v>1</v>
      </c>
      <c r="K372" t="s">
        <v>8269</v>
      </c>
      <c r="L372">
        <v>100</v>
      </c>
      <c r="M372">
        <v>200.49</v>
      </c>
      <c r="N372" s="10" t="s">
        <v>8308</v>
      </c>
      <c r="O372" t="s">
        <v>8310</v>
      </c>
      <c r="P372" s="16">
        <v>41787.218229166669</v>
      </c>
      <c r="Q372" s="16">
        <v>41817.218229166669</v>
      </c>
    </row>
    <row r="373" spans="1:17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b">
        <v>0</v>
      </c>
      <c r="I373">
        <v>62</v>
      </c>
      <c r="J373" t="b">
        <v>1</v>
      </c>
      <c r="K373" t="s">
        <v>8269</v>
      </c>
      <c r="L373">
        <v>118</v>
      </c>
      <c r="M373">
        <v>57.26</v>
      </c>
      <c r="N373" s="10" t="s">
        <v>8308</v>
      </c>
      <c r="O373" t="s">
        <v>8310</v>
      </c>
      <c r="P373" s="16">
        <v>42147.826840277776</v>
      </c>
      <c r="Q373" s="16">
        <v>42176.934027777781</v>
      </c>
    </row>
    <row r="374" spans="1:17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b">
        <v>0</v>
      </c>
      <c r="I374">
        <v>31</v>
      </c>
      <c r="J374" t="b">
        <v>1</v>
      </c>
      <c r="K374" t="s">
        <v>8269</v>
      </c>
      <c r="L374">
        <v>120</v>
      </c>
      <c r="M374">
        <v>58.06</v>
      </c>
      <c r="N374" s="10" t="s">
        <v>8308</v>
      </c>
      <c r="O374" t="s">
        <v>8310</v>
      </c>
      <c r="P374" s="16">
        <v>41940.598182870373</v>
      </c>
      <c r="Q374" s="16">
        <v>41970.639849537038</v>
      </c>
    </row>
    <row r="375" spans="1:17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b">
        <v>0</v>
      </c>
      <c r="I375">
        <v>274</v>
      </c>
      <c r="J375" t="b">
        <v>1</v>
      </c>
      <c r="K375" t="s">
        <v>8269</v>
      </c>
      <c r="L375">
        <v>128</v>
      </c>
      <c r="M375">
        <v>186.8</v>
      </c>
      <c r="N375" s="10" t="s">
        <v>8308</v>
      </c>
      <c r="O375" t="s">
        <v>8310</v>
      </c>
      <c r="P375" s="16">
        <v>42020.700567129628</v>
      </c>
      <c r="Q375" s="16">
        <v>42065.207638888889</v>
      </c>
    </row>
    <row r="376" spans="1:17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b">
        <v>0</v>
      </c>
      <c r="I376">
        <v>17</v>
      </c>
      <c r="J376" t="b">
        <v>1</v>
      </c>
      <c r="K376" t="s">
        <v>8269</v>
      </c>
      <c r="L376">
        <v>126</v>
      </c>
      <c r="M376">
        <v>74.12</v>
      </c>
      <c r="N376" s="10" t="s">
        <v>8308</v>
      </c>
      <c r="O376" t="s">
        <v>8310</v>
      </c>
      <c r="P376" s="16">
        <v>41891.96503472222</v>
      </c>
      <c r="Q376" s="16">
        <v>41901</v>
      </c>
    </row>
    <row r="377" spans="1:17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b">
        <v>0</v>
      </c>
      <c r="I377">
        <v>60</v>
      </c>
      <c r="J377" t="b">
        <v>1</v>
      </c>
      <c r="K377" t="s">
        <v>8269</v>
      </c>
      <c r="L377">
        <v>107</v>
      </c>
      <c r="M377">
        <v>62.67</v>
      </c>
      <c r="N377" s="10" t="s">
        <v>8308</v>
      </c>
      <c r="O377" t="s">
        <v>8310</v>
      </c>
      <c r="P377" s="16">
        <v>42490.133877314816</v>
      </c>
      <c r="Q377" s="16">
        <v>42527.083333333328</v>
      </c>
    </row>
    <row r="378" spans="1:17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b">
        <v>0</v>
      </c>
      <c r="I378">
        <v>33</v>
      </c>
      <c r="J378" t="b">
        <v>1</v>
      </c>
      <c r="K378" t="s">
        <v>8269</v>
      </c>
      <c r="L378">
        <v>100</v>
      </c>
      <c r="M378">
        <v>121.36</v>
      </c>
      <c r="N378" s="10" t="s">
        <v>8308</v>
      </c>
      <c r="O378" t="s">
        <v>8310</v>
      </c>
      <c r="P378" s="16">
        <v>41995.870486111111</v>
      </c>
      <c r="Q378" s="16">
        <v>42015.870486111111</v>
      </c>
    </row>
    <row r="379" spans="1:17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b">
        <v>0</v>
      </c>
      <c r="I379">
        <v>136</v>
      </c>
      <c r="J379" t="b">
        <v>1</v>
      </c>
      <c r="K379" t="s">
        <v>8269</v>
      </c>
      <c r="L379">
        <v>111</v>
      </c>
      <c r="M379">
        <v>40.630000000000003</v>
      </c>
      <c r="N379" s="10" t="s">
        <v>8308</v>
      </c>
      <c r="O379" t="s">
        <v>8310</v>
      </c>
      <c r="P379" s="16">
        <v>42401.806562500002</v>
      </c>
      <c r="Q379" s="16">
        <v>42431.806562500002</v>
      </c>
    </row>
    <row r="380" spans="1:17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b">
        <v>0</v>
      </c>
      <c r="I380">
        <v>40</v>
      </c>
      <c r="J380" t="b">
        <v>1</v>
      </c>
      <c r="K380" t="s">
        <v>8269</v>
      </c>
      <c r="L380">
        <v>101</v>
      </c>
      <c r="M380">
        <v>63</v>
      </c>
      <c r="N380" s="10" t="s">
        <v>8308</v>
      </c>
      <c r="O380" t="s">
        <v>8310</v>
      </c>
      <c r="P380" s="16">
        <v>41897.602037037039</v>
      </c>
      <c r="Q380" s="16">
        <v>41927.602037037039</v>
      </c>
    </row>
    <row r="381" spans="1:17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b">
        <v>0</v>
      </c>
      <c r="I381">
        <v>18</v>
      </c>
      <c r="J381" t="b">
        <v>1</v>
      </c>
      <c r="K381" t="s">
        <v>8269</v>
      </c>
      <c r="L381">
        <v>121</v>
      </c>
      <c r="M381">
        <v>33.67</v>
      </c>
      <c r="N381" s="10" t="s">
        <v>8308</v>
      </c>
      <c r="O381" t="s">
        <v>8310</v>
      </c>
      <c r="P381" s="16">
        <v>41882.585648148146</v>
      </c>
      <c r="Q381" s="16">
        <v>41912.666666666664</v>
      </c>
    </row>
    <row r="382" spans="1:17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b">
        <v>0</v>
      </c>
      <c r="I382">
        <v>30</v>
      </c>
      <c r="J382" t="b">
        <v>1</v>
      </c>
      <c r="K382" t="s">
        <v>8269</v>
      </c>
      <c r="L382">
        <v>123</v>
      </c>
      <c r="M382">
        <v>43.2</v>
      </c>
      <c r="N382" s="10" t="s">
        <v>8308</v>
      </c>
      <c r="O382" t="s">
        <v>8310</v>
      </c>
      <c r="P382" s="16">
        <v>42556.504490740743</v>
      </c>
      <c r="Q382" s="16">
        <v>42595.290972222225</v>
      </c>
    </row>
    <row r="383" spans="1:17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b">
        <v>0</v>
      </c>
      <c r="I383">
        <v>35</v>
      </c>
      <c r="J383" t="b">
        <v>1</v>
      </c>
      <c r="K383" t="s">
        <v>8269</v>
      </c>
      <c r="L383">
        <v>103</v>
      </c>
      <c r="M383">
        <v>83.57</v>
      </c>
      <c r="N383" s="10" t="s">
        <v>8308</v>
      </c>
      <c r="O383" t="s">
        <v>8310</v>
      </c>
      <c r="P383" s="16">
        <v>41792.542986111112</v>
      </c>
      <c r="Q383" s="16">
        <v>41813.75</v>
      </c>
    </row>
    <row r="384" spans="1:17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b">
        <v>0</v>
      </c>
      <c r="I384">
        <v>13</v>
      </c>
      <c r="J384" t="b">
        <v>1</v>
      </c>
      <c r="K384" t="s">
        <v>8269</v>
      </c>
      <c r="L384">
        <v>121</v>
      </c>
      <c r="M384">
        <v>140</v>
      </c>
      <c r="N384" s="10" t="s">
        <v>8308</v>
      </c>
      <c r="O384" t="s">
        <v>8310</v>
      </c>
      <c r="P384" s="16">
        <v>41879.913761574076</v>
      </c>
      <c r="Q384" s="16">
        <v>41894.913761574076</v>
      </c>
    </row>
    <row r="385" spans="1:17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b">
        <v>0</v>
      </c>
      <c r="I385">
        <v>23</v>
      </c>
      <c r="J385" t="b">
        <v>1</v>
      </c>
      <c r="K385" t="s">
        <v>8269</v>
      </c>
      <c r="L385">
        <v>186</v>
      </c>
      <c r="M385">
        <v>80.87</v>
      </c>
      <c r="N385" s="10" t="s">
        <v>8308</v>
      </c>
      <c r="O385" t="s">
        <v>8310</v>
      </c>
      <c r="P385" s="16">
        <v>42552.048356481479</v>
      </c>
      <c r="Q385" s="16">
        <v>42573.226388888885</v>
      </c>
    </row>
    <row r="386" spans="1:17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b">
        <v>0</v>
      </c>
      <c r="I386">
        <v>39</v>
      </c>
      <c r="J386" t="b">
        <v>1</v>
      </c>
      <c r="K386" t="s">
        <v>8269</v>
      </c>
      <c r="L386">
        <v>300</v>
      </c>
      <c r="M386">
        <v>53.85</v>
      </c>
      <c r="N386" s="10" t="s">
        <v>8308</v>
      </c>
      <c r="O386" t="s">
        <v>8310</v>
      </c>
      <c r="P386" s="16">
        <v>41810.142199074071</v>
      </c>
      <c r="Q386" s="16">
        <v>41824.142199074071</v>
      </c>
    </row>
    <row r="387" spans="1:17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b">
        <v>0</v>
      </c>
      <c r="I387">
        <v>27</v>
      </c>
      <c r="J387" t="b">
        <v>1</v>
      </c>
      <c r="K387" t="s">
        <v>8269</v>
      </c>
      <c r="L387">
        <v>141</v>
      </c>
      <c r="M387">
        <v>67.959999999999994</v>
      </c>
      <c r="N387" s="10" t="s">
        <v>8308</v>
      </c>
      <c r="O387" t="s">
        <v>8310</v>
      </c>
      <c r="P387" s="16">
        <v>42072.576249999998</v>
      </c>
      <c r="Q387" s="16">
        <v>42097.576249999998</v>
      </c>
    </row>
    <row r="388" spans="1:17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b">
        <v>0</v>
      </c>
      <c r="I388">
        <v>21</v>
      </c>
      <c r="J388" t="b">
        <v>1</v>
      </c>
      <c r="K388" t="s">
        <v>8269</v>
      </c>
      <c r="L388">
        <v>114</v>
      </c>
      <c r="M388">
        <v>27.14</v>
      </c>
      <c r="N388" s="10" t="s">
        <v>8308</v>
      </c>
      <c r="O388" t="s">
        <v>8310</v>
      </c>
      <c r="P388" s="16">
        <v>41779.724224537036</v>
      </c>
      <c r="Q388" s="16">
        <v>41805.666666666664</v>
      </c>
    </row>
    <row r="389" spans="1:17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b">
        <v>0</v>
      </c>
      <c r="I389">
        <v>104</v>
      </c>
      <c r="J389" t="b">
        <v>1</v>
      </c>
      <c r="K389" t="s">
        <v>8269</v>
      </c>
      <c r="L389">
        <v>154</v>
      </c>
      <c r="M389">
        <v>110.87</v>
      </c>
      <c r="N389" s="10" t="s">
        <v>8308</v>
      </c>
      <c r="O389" t="s">
        <v>8310</v>
      </c>
      <c r="P389" s="16">
        <v>42134.172071759262</v>
      </c>
      <c r="Q389" s="16">
        <v>42155.290972222225</v>
      </c>
    </row>
    <row r="390" spans="1:17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b">
        <v>0</v>
      </c>
      <c r="I390">
        <v>19</v>
      </c>
      <c r="J390" t="b">
        <v>1</v>
      </c>
      <c r="K390" t="s">
        <v>8269</v>
      </c>
      <c r="L390">
        <v>102</v>
      </c>
      <c r="M390">
        <v>106.84</v>
      </c>
      <c r="N390" s="10" t="s">
        <v>8308</v>
      </c>
      <c r="O390" t="s">
        <v>8310</v>
      </c>
      <c r="P390" s="16">
        <v>42505.738032407404</v>
      </c>
      <c r="Q390" s="16">
        <v>42525.738032407404</v>
      </c>
    </row>
    <row r="391" spans="1:17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b">
        <v>0</v>
      </c>
      <c r="I391">
        <v>97</v>
      </c>
      <c r="J391" t="b">
        <v>1</v>
      </c>
      <c r="K391" t="s">
        <v>8269</v>
      </c>
      <c r="L391">
        <v>102</v>
      </c>
      <c r="M391">
        <v>105.52</v>
      </c>
      <c r="N391" s="10" t="s">
        <v>8308</v>
      </c>
      <c r="O391" t="s">
        <v>8310</v>
      </c>
      <c r="P391" s="16">
        <v>42118.556331018524</v>
      </c>
      <c r="Q391" s="16">
        <v>42150.165972222225</v>
      </c>
    </row>
    <row r="392" spans="1:17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b">
        <v>0</v>
      </c>
      <c r="I392">
        <v>24</v>
      </c>
      <c r="J392" t="b">
        <v>1</v>
      </c>
      <c r="K392" t="s">
        <v>8269</v>
      </c>
      <c r="L392">
        <v>156</v>
      </c>
      <c r="M392">
        <v>51.92</v>
      </c>
      <c r="N392" s="10" t="s">
        <v>8308</v>
      </c>
      <c r="O392" t="s">
        <v>8310</v>
      </c>
      <c r="P392" s="16">
        <v>42360.887835648144</v>
      </c>
      <c r="Q392" s="16">
        <v>42390.887835648144</v>
      </c>
    </row>
    <row r="393" spans="1:17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b">
        <v>0</v>
      </c>
      <c r="I393">
        <v>40</v>
      </c>
      <c r="J393" t="b">
        <v>1</v>
      </c>
      <c r="K393" t="s">
        <v>8269</v>
      </c>
      <c r="L393">
        <v>105</v>
      </c>
      <c r="M393">
        <v>86.23</v>
      </c>
      <c r="N393" s="10" t="s">
        <v>8308</v>
      </c>
      <c r="O393" t="s">
        <v>8310</v>
      </c>
      <c r="P393" s="16">
        <v>42165.993125000001</v>
      </c>
      <c r="Q393" s="16">
        <v>42187.993125000001</v>
      </c>
    </row>
    <row r="394" spans="1:17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b">
        <v>0</v>
      </c>
      <c r="I394">
        <v>44</v>
      </c>
      <c r="J394" t="b">
        <v>1</v>
      </c>
      <c r="K394" t="s">
        <v>8269</v>
      </c>
      <c r="L394">
        <v>101</v>
      </c>
      <c r="M394">
        <v>114.55</v>
      </c>
      <c r="N394" s="10" t="s">
        <v>8308</v>
      </c>
      <c r="O394" t="s">
        <v>8310</v>
      </c>
      <c r="P394" s="16">
        <v>41927.936157407406</v>
      </c>
      <c r="Q394" s="16">
        <v>41948.977824074071</v>
      </c>
    </row>
    <row r="395" spans="1:17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b">
        <v>0</v>
      </c>
      <c r="I395">
        <v>46</v>
      </c>
      <c r="J395" t="b">
        <v>1</v>
      </c>
      <c r="K395" t="s">
        <v>8269</v>
      </c>
      <c r="L395">
        <v>339</v>
      </c>
      <c r="M395">
        <v>62.59</v>
      </c>
      <c r="N395" s="10" t="s">
        <v>8308</v>
      </c>
      <c r="O395" t="s">
        <v>8310</v>
      </c>
      <c r="P395" s="16">
        <v>42462.140868055561</v>
      </c>
      <c r="Q395" s="16">
        <v>42489.875</v>
      </c>
    </row>
    <row r="396" spans="1:17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b">
        <v>0</v>
      </c>
      <c r="I396">
        <v>33</v>
      </c>
      <c r="J396" t="b">
        <v>1</v>
      </c>
      <c r="K396" t="s">
        <v>8269</v>
      </c>
      <c r="L396">
        <v>101</v>
      </c>
      <c r="M396">
        <v>61.06</v>
      </c>
      <c r="N396" s="10" t="s">
        <v>8308</v>
      </c>
      <c r="O396" t="s">
        <v>8310</v>
      </c>
      <c r="P396" s="16">
        <v>42632.348310185189</v>
      </c>
      <c r="Q396" s="16">
        <v>42663.204861111109</v>
      </c>
    </row>
    <row r="397" spans="1:17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b">
        <v>0</v>
      </c>
      <c r="I397">
        <v>26</v>
      </c>
      <c r="J397" t="b">
        <v>1</v>
      </c>
      <c r="K397" t="s">
        <v>8269</v>
      </c>
      <c r="L397">
        <v>122</v>
      </c>
      <c r="M397">
        <v>70.23</v>
      </c>
      <c r="N397" s="10" t="s">
        <v>8308</v>
      </c>
      <c r="O397" t="s">
        <v>8310</v>
      </c>
      <c r="P397" s="16">
        <v>42054.849050925928</v>
      </c>
      <c r="Q397" s="16">
        <v>42084.807384259257</v>
      </c>
    </row>
    <row r="398" spans="1:17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b">
        <v>0</v>
      </c>
      <c r="I398">
        <v>27</v>
      </c>
      <c r="J398" t="b">
        <v>1</v>
      </c>
      <c r="K398" t="s">
        <v>8269</v>
      </c>
      <c r="L398">
        <v>101</v>
      </c>
      <c r="M398">
        <v>78.52</v>
      </c>
      <c r="N398" s="10" t="s">
        <v>8308</v>
      </c>
      <c r="O398" t="s">
        <v>8310</v>
      </c>
      <c r="P398" s="16">
        <v>42497.275706018518</v>
      </c>
      <c r="Q398" s="16">
        <v>42535.904861111107</v>
      </c>
    </row>
    <row r="399" spans="1:17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b">
        <v>0</v>
      </c>
      <c r="I399">
        <v>34</v>
      </c>
      <c r="J399" t="b">
        <v>1</v>
      </c>
      <c r="K399" t="s">
        <v>8269</v>
      </c>
      <c r="L399">
        <v>140</v>
      </c>
      <c r="M399">
        <v>61.82</v>
      </c>
      <c r="N399" s="10" t="s">
        <v>8308</v>
      </c>
      <c r="O399" t="s">
        <v>8310</v>
      </c>
      <c r="P399" s="16">
        <v>42058.904074074075</v>
      </c>
      <c r="Q399" s="16">
        <v>42095.165972222225</v>
      </c>
    </row>
    <row r="400" spans="1:17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b">
        <v>0</v>
      </c>
      <c r="I400">
        <v>37</v>
      </c>
      <c r="J400" t="b">
        <v>1</v>
      </c>
      <c r="K400" t="s">
        <v>8269</v>
      </c>
      <c r="L400">
        <v>119</v>
      </c>
      <c r="M400">
        <v>48.34</v>
      </c>
      <c r="N400" s="10" t="s">
        <v>8308</v>
      </c>
      <c r="O400" t="s">
        <v>8310</v>
      </c>
      <c r="P400" s="16">
        <v>41807.690081018518</v>
      </c>
      <c r="Q400" s="16">
        <v>41837.690081018518</v>
      </c>
    </row>
    <row r="401" spans="1:17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b">
        <v>0</v>
      </c>
      <c r="I401">
        <v>20</v>
      </c>
      <c r="J401" t="b">
        <v>1</v>
      </c>
      <c r="K401" t="s">
        <v>8269</v>
      </c>
      <c r="L401">
        <v>107</v>
      </c>
      <c r="M401">
        <v>107.25</v>
      </c>
      <c r="N401" s="10" t="s">
        <v>8308</v>
      </c>
      <c r="O401" t="s">
        <v>8310</v>
      </c>
      <c r="P401" s="16">
        <v>42284.69694444444</v>
      </c>
      <c r="Q401" s="16">
        <v>42301.165972222225</v>
      </c>
    </row>
    <row r="402" spans="1:17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b">
        <v>0</v>
      </c>
      <c r="I402">
        <v>10</v>
      </c>
      <c r="J402" t="b">
        <v>1</v>
      </c>
      <c r="K402" t="s">
        <v>8269</v>
      </c>
      <c r="L402">
        <v>228</v>
      </c>
      <c r="M402">
        <v>57</v>
      </c>
      <c r="N402" s="10" t="s">
        <v>8308</v>
      </c>
      <c r="O402" t="s">
        <v>8310</v>
      </c>
      <c r="P402" s="16">
        <v>42045.84238425926</v>
      </c>
      <c r="Q402" s="16">
        <v>42075.800717592589</v>
      </c>
    </row>
    <row r="403" spans="1:17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b">
        <v>0</v>
      </c>
      <c r="I403">
        <v>26</v>
      </c>
      <c r="J403" t="b">
        <v>1</v>
      </c>
      <c r="K403" t="s">
        <v>8269</v>
      </c>
      <c r="L403">
        <v>106</v>
      </c>
      <c r="M403">
        <v>40.92</v>
      </c>
      <c r="N403" s="10" t="s">
        <v>8308</v>
      </c>
      <c r="O403" t="s">
        <v>8310</v>
      </c>
      <c r="P403" s="16">
        <v>42184.209537037037</v>
      </c>
      <c r="Q403" s="16">
        <v>42202.876388888893</v>
      </c>
    </row>
    <row r="404" spans="1:17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b">
        <v>0</v>
      </c>
      <c r="I404">
        <v>46</v>
      </c>
      <c r="J404" t="b">
        <v>1</v>
      </c>
      <c r="K404" t="s">
        <v>8269</v>
      </c>
      <c r="L404">
        <v>105</v>
      </c>
      <c r="M404">
        <v>79.540000000000006</v>
      </c>
      <c r="N404" s="10" t="s">
        <v>8308</v>
      </c>
      <c r="O404" t="s">
        <v>8310</v>
      </c>
      <c r="P404" s="16">
        <v>42341.180636574078</v>
      </c>
      <c r="Q404" s="16">
        <v>42373.180636574078</v>
      </c>
    </row>
    <row r="405" spans="1:17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b">
        <v>0</v>
      </c>
      <c r="I405">
        <v>41</v>
      </c>
      <c r="J405" t="b">
        <v>1</v>
      </c>
      <c r="K405" t="s">
        <v>8269</v>
      </c>
      <c r="L405">
        <v>106</v>
      </c>
      <c r="M405">
        <v>64.63</v>
      </c>
      <c r="N405" s="10" t="s">
        <v>8308</v>
      </c>
      <c r="O405" t="s">
        <v>8310</v>
      </c>
      <c r="P405" s="16">
        <v>42170.910231481481</v>
      </c>
      <c r="Q405" s="16">
        <v>42205.165972222225</v>
      </c>
    </row>
    <row r="406" spans="1:17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b">
        <v>0</v>
      </c>
      <c r="I406">
        <v>49</v>
      </c>
      <c r="J406" t="b">
        <v>1</v>
      </c>
      <c r="K406" t="s">
        <v>8269</v>
      </c>
      <c r="L406">
        <v>105</v>
      </c>
      <c r="M406">
        <v>107.57</v>
      </c>
      <c r="N406" s="10" t="s">
        <v>8308</v>
      </c>
      <c r="O406" t="s">
        <v>8310</v>
      </c>
      <c r="P406" s="16">
        <v>42151.069606481484</v>
      </c>
      <c r="Q406" s="16">
        <v>42172.069606481484</v>
      </c>
    </row>
    <row r="407" spans="1:17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b">
        <v>0</v>
      </c>
      <c r="I407">
        <v>28</v>
      </c>
      <c r="J407" t="b">
        <v>1</v>
      </c>
      <c r="K407" t="s">
        <v>8269</v>
      </c>
      <c r="L407">
        <v>100</v>
      </c>
      <c r="M407">
        <v>178.57</v>
      </c>
      <c r="N407" s="10" t="s">
        <v>8308</v>
      </c>
      <c r="O407" t="s">
        <v>8310</v>
      </c>
      <c r="P407" s="16">
        <v>41944.527627314819</v>
      </c>
      <c r="Q407" s="16">
        <v>42004.569293981483</v>
      </c>
    </row>
    <row r="408" spans="1:17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b">
        <v>0</v>
      </c>
      <c r="I408">
        <v>8</v>
      </c>
      <c r="J408" t="b">
        <v>1</v>
      </c>
      <c r="K408" t="s">
        <v>8269</v>
      </c>
      <c r="L408">
        <v>100</v>
      </c>
      <c r="M408">
        <v>62.63</v>
      </c>
      <c r="N408" s="10" t="s">
        <v>8308</v>
      </c>
      <c r="O408" t="s">
        <v>8310</v>
      </c>
      <c r="P408" s="16">
        <v>42593.865405092598</v>
      </c>
      <c r="Q408" s="16">
        <v>42613.865405092598</v>
      </c>
    </row>
    <row r="409" spans="1:17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b">
        <v>0</v>
      </c>
      <c r="I409">
        <v>3</v>
      </c>
      <c r="J409" t="b">
        <v>1</v>
      </c>
      <c r="K409" t="s">
        <v>8269</v>
      </c>
      <c r="L409">
        <v>225</v>
      </c>
      <c r="M409">
        <v>75</v>
      </c>
      <c r="N409" s="10" t="s">
        <v>8308</v>
      </c>
      <c r="O409" t="s">
        <v>8310</v>
      </c>
      <c r="P409" s="16">
        <v>42503.740868055553</v>
      </c>
      <c r="Q409" s="16">
        <v>42517.740868055553</v>
      </c>
    </row>
    <row r="410" spans="1:17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b">
        <v>0</v>
      </c>
      <c r="I410">
        <v>9</v>
      </c>
      <c r="J410" t="b">
        <v>1</v>
      </c>
      <c r="K410" t="s">
        <v>8269</v>
      </c>
      <c r="L410">
        <v>106</v>
      </c>
      <c r="M410">
        <v>58.9</v>
      </c>
      <c r="N410" s="10" t="s">
        <v>8308</v>
      </c>
      <c r="O410" t="s">
        <v>8310</v>
      </c>
      <c r="P410" s="16">
        <v>41927.848900462966</v>
      </c>
      <c r="Q410" s="16">
        <v>41948.890567129631</v>
      </c>
    </row>
    <row r="411" spans="1:17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b">
        <v>0</v>
      </c>
      <c r="I411">
        <v>9</v>
      </c>
      <c r="J411" t="b">
        <v>1</v>
      </c>
      <c r="K411" t="s">
        <v>8269</v>
      </c>
      <c r="L411">
        <v>105</v>
      </c>
      <c r="M411">
        <v>139.56</v>
      </c>
      <c r="N411" s="10" t="s">
        <v>8308</v>
      </c>
      <c r="O411" t="s">
        <v>8310</v>
      </c>
      <c r="P411" s="16">
        <v>42375.114988425921</v>
      </c>
      <c r="Q411" s="16">
        <v>42420.114988425921</v>
      </c>
    </row>
    <row r="412" spans="1:17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b">
        <v>0</v>
      </c>
      <c r="I412">
        <v>14</v>
      </c>
      <c r="J412" t="b">
        <v>1</v>
      </c>
      <c r="K412" t="s">
        <v>8269</v>
      </c>
      <c r="L412">
        <v>113</v>
      </c>
      <c r="M412">
        <v>64.290000000000006</v>
      </c>
      <c r="N412" s="10" t="s">
        <v>8308</v>
      </c>
      <c r="O412" t="s">
        <v>8310</v>
      </c>
      <c r="P412" s="16">
        <v>42553.926527777774</v>
      </c>
      <c r="Q412" s="16">
        <v>42585.172916666663</v>
      </c>
    </row>
    <row r="413" spans="1:17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b">
        <v>0</v>
      </c>
      <c r="I413">
        <v>32</v>
      </c>
      <c r="J413" t="b">
        <v>1</v>
      </c>
      <c r="K413" t="s">
        <v>8269</v>
      </c>
      <c r="L413">
        <v>101</v>
      </c>
      <c r="M413">
        <v>63.28</v>
      </c>
      <c r="N413" s="10" t="s">
        <v>8308</v>
      </c>
      <c r="O413" t="s">
        <v>8310</v>
      </c>
      <c r="P413" s="16">
        <v>42155.142638888887</v>
      </c>
      <c r="Q413" s="16">
        <v>42215.142638888887</v>
      </c>
    </row>
  </sheetData>
  <conditionalFormatting sqref="L1:L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3A9BC-DA2B-0945-8100-6206438FD8FF}">
  <dimension ref="A1:Q251"/>
  <sheetViews>
    <sheetView zoomScale="150" zoomScaleNormal="150" workbookViewId="0">
      <selection activeCell="B1" sqref="B1:C1048576"/>
    </sheetView>
  </sheetViews>
  <sheetFormatPr baseColWidth="10" defaultRowHeight="15" x14ac:dyDescent="0.2"/>
  <cols>
    <col min="2" max="2" width="38.5" style="3" customWidth="1"/>
    <col min="3" max="3" width="40.33203125" style="3" customWidth="1"/>
    <col min="9" max="9" width="12.33203125" bestFit="1" customWidth="1"/>
    <col min="11" max="11" width="21.6640625" bestFit="1" customWidth="1"/>
    <col min="12" max="12" width="16.33203125" bestFit="1" customWidth="1"/>
    <col min="13" max="13" width="15.1640625" bestFit="1" customWidth="1"/>
    <col min="14" max="14" width="13.6640625" bestFit="1" customWidth="1"/>
    <col min="15" max="15" width="10.6640625" bestFit="1" customWidth="1"/>
    <col min="16" max="16" width="20.83203125" bestFit="1" customWidth="1"/>
    <col min="17" max="17" width="19.5" bestFit="1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8260</v>
      </c>
      <c r="I1" s="1" t="s">
        <v>8261</v>
      </c>
      <c r="J1" s="1" t="s">
        <v>8262</v>
      </c>
      <c r="K1" s="1" t="s">
        <v>8305</v>
      </c>
      <c r="L1" s="1" t="s">
        <v>8306</v>
      </c>
      <c r="M1" s="1" t="s">
        <v>8307</v>
      </c>
      <c r="N1" s="9" t="s">
        <v>8358</v>
      </c>
      <c r="O1" s="1" t="s">
        <v>8359</v>
      </c>
      <c r="P1" s="14" t="s">
        <v>8364</v>
      </c>
      <c r="Q1" s="14" t="s">
        <v>8365</v>
      </c>
    </row>
    <row r="2" spans="1:17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b">
        <v>0</v>
      </c>
      <c r="I2">
        <v>0</v>
      </c>
      <c r="J2" t="b">
        <v>0</v>
      </c>
      <c r="K2" t="s">
        <v>8269</v>
      </c>
      <c r="L2">
        <v>0</v>
      </c>
      <c r="M2">
        <v>0</v>
      </c>
      <c r="N2" s="10" t="s">
        <v>8308</v>
      </c>
      <c r="O2" t="s">
        <v>8310</v>
      </c>
      <c r="P2" s="16">
        <v>42492.737847222219</v>
      </c>
      <c r="Q2" s="16">
        <v>42534.166666666672</v>
      </c>
    </row>
    <row r="3" spans="1:17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b">
        <v>0</v>
      </c>
      <c r="I3">
        <v>39</v>
      </c>
      <c r="J3" t="b">
        <v>0</v>
      </c>
      <c r="K3" t="s">
        <v>8269</v>
      </c>
      <c r="L3">
        <v>32</v>
      </c>
      <c r="M3">
        <v>60.67</v>
      </c>
      <c r="N3" s="10" t="s">
        <v>8308</v>
      </c>
      <c r="O3" t="s">
        <v>8310</v>
      </c>
      <c r="P3" s="16">
        <v>42103.016585648147</v>
      </c>
      <c r="Q3" s="16">
        <v>42163.016585648147</v>
      </c>
    </row>
    <row r="4" spans="1:17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b">
        <v>0</v>
      </c>
      <c r="I4">
        <v>0</v>
      </c>
      <c r="J4" t="b">
        <v>0</v>
      </c>
      <c r="K4" t="s">
        <v>8269</v>
      </c>
      <c r="L4">
        <v>0</v>
      </c>
      <c r="M4">
        <v>0</v>
      </c>
      <c r="N4" s="10" t="s">
        <v>8308</v>
      </c>
      <c r="O4" t="s">
        <v>8310</v>
      </c>
      <c r="P4" s="16">
        <v>42108.692060185189</v>
      </c>
      <c r="Q4" s="16">
        <v>42153.692060185189</v>
      </c>
    </row>
    <row r="5" spans="1:17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b">
        <v>0</v>
      </c>
      <c r="I5">
        <v>0</v>
      </c>
      <c r="J5" t="b">
        <v>0</v>
      </c>
      <c r="K5" t="s">
        <v>8269</v>
      </c>
      <c r="L5">
        <v>0</v>
      </c>
      <c r="M5">
        <v>0</v>
      </c>
      <c r="N5" s="10" t="s">
        <v>8308</v>
      </c>
      <c r="O5" t="s">
        <v>8310</v>
      </c>
      <c r="P5" s="16">
        <v>42453.806307870371</v>
      </c>
      <c r="Q5" s="16">
        <v>42513.806307870371</v>
      </c>
    </row>
    <row r="6" spans="1:17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b">
        <v>0</v>
      </c>
      <c r="I6">
        <v>3</v>
      </c>
      <c r="J6" t="b">
        <v>0</v>
      </c>
      <c r="K6" t="s">
        <v>8269</v>
      </c>
      <c r="L6">
        <v>0</v>
      </c>
      <c r="M6">
        <v>23.33</v>
      </c>
      <c r="N6" s="10" t="s">
        <v>8308</v>
      </c>
      <c r="O6" t="s">
        <v>8310</v>
      </c>
      <c r="P6" s="16">
        <v>42123.648831018523</v>
      </c>
      <c r="Q6" s="16">
        <v>42153.648831018523</v>
      </c>
    </row>
    <row r="7" spans="1:17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b">
        <v>0</v>
      </c>
      <c r="I7">
        <v>13</v>
      </c>
      <c r="J7" t="b">
        <v>0</v>
      </c>
      <c r="K7" t="s">
        <v>8269</v>
      </c>
      <c r="L7">
        <v>4</v>
      </c>
      <c r="M7">
        <v>23.92</v>
      </c>
      <c r="N7" s="10" t="s">
        <v>8308</v>
      </c>
      <c r="O7" t="s">
        <v>8310</v>
      </c>
      <c r="P7" s="16">
        <v>41858.007071759261</v>
      </c>
      <c r="Q7" s="16">
        <v>41888.007071759261</v>
      </c>
    </row>
    <row r="8" spans="1:17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b">
        <v>0</v>
      </c>
      <c r="I8">
        <v>6</v>
      </c>
      <c r="J8" t="b">
        <v>0</v>
      </c>
      <c r="K8" t="s">
        <v>8269</v>
      </c>
      <c r="L8">
        <v>2</v>
      </c>
      <c r="M8">
        <v>15.83</v>
      </c>
      <c r="N8" s="10" t="s">
        <v>8308</v>
      </c>
      <c r="O8" t="s">
        <v>8310</v>
      </c>
      <c r="P8" s="16">
        <v>41781.045173611114</v>
      </c>
      <c r="Q8" s="16">
        <v>41811.045173611114</v>
      </c>
    </row>
    <row r="9" spans="1:17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b">
        <v>0</v>
      </c>
      <c r="I9">
        <v>5</v>
      </c>
      <c r="J9" t="b">
        <v>0</v>
      </c>
      <c r="K9" t="s">
        <v>8269</v>
      </c>
      <c r="L9">
        <v>50</v>
      </c>
      <c r="M9">
        <v>60</v>
      </c>
      <c r="N9" s="10" t="s">
        <v>8308</v>
      </c>
      <c r="O9" t="s">
        <v>8310</v>
      </c>
      <c r="P9" s="16">
        <v>42370.007766203707</v>
      </c>
      <c r="Q9" s="16">
        <v>42398.981944444444</v>
      </c>
    </row>
    <row r="10" spans="1:17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b">
        <v>0</v>
      </c>
      <c r="I10">
        <v>6</v>
      </c>
      <c r="J10" t="b">
        <v>0</v>
      </c>
      <c r="K10" t="s">
        <v>8269</v>
      </c>
      <c r="L10">
        <v>5</v>
      </c>
      <c r="M10">
        <v>24.33</v>
      </c>
      <c r="N10" s="10" t="s">
        <v>8308</v>
      </c>
      <c r="O10" t="s">
        <v>8310</v>
      </c>
      <c r="P10" s="16">
        <v>42165.037581018521</v>
      </c>
      <c r="Q10" s="16">
        <v>42224.898611111115</v>
      </c>
    </row>
    <row r="11" spans="1:17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b">
        <v>0</v>
      </c>
      <c r="I11">
        <v>9</v>
      </c>
      <c r="J11" t="b">
        <v>0</v>
      </c>
      <c r="K11" t="s">
        <v>8269</v>
      </c>
      <c r="L11">
        <v>7</v>
      </c>
      <c r="M11">
        <v>29.56</v>
      </c>
      <c r="N11" s="10" t="s">
        <v>8308</v>
      </c>
      <c r="O11" t="s">
        <v>8310</v>
      </c>
      <c r="P11" s="16">
        <v>42480.800648148142</v>
      </c>
      <c r="Q11" s="16">
        <v>42540.800648148142</v>
      </c>
    </row>
    <row r="12" spans="1:17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b">
        <v>0</v>
      </c>
      <c r="I12">
        <v>3</v>
      </c>
      <c r="J12" t="b">
        <v>0</v>
      </c>
      <c r="K12" t="s">
        <v>8269</v>
      </c>
      <c r="L12">
        <v>0</v>
      </c>
      <c r="M12">
        <v>18.329999999999998</v>
      </c>
      <c r="N12" s="10" t="s">
        <v>8308</v>
      </c>
      <c r="O12" t="s">
        <v>8310</v>
      </c>
      <c r="P12" s="16">
        <v>41784.789687500001</v>
      </c>
      <c r="Q12" s="16">
        <v>41814.789687500001</v>
      </c>
    </row>
    <row r="13" spans="1:17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b">
        <v>0</v>
      </c>
      <c r="I13">
        <v>1</v>
      </c>
      <c r="J13" t="b">
        <v>0</v>
      </c>
      <c r="K13" t="s">
        <v>8269</v>
      </c>
      <c r="L13">
        <v>0</v>
      </c>
      <c r="M13">
        <v>20</v>
      </c>
      <c r="N13" s="10" t="s">
        <v>8308</v>
      </c>
      <c r="O13" t="s">
        <v>8310</v>
      </c>
      <c r="P13" s="16">
        <v>41831.675034722226</v>
      </c>
      <c r="Q13" s="16">
        <v>41891.675034722226</v>
      </c>
    </row>
    <row r="14" spans="1:17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b">
        <v>0</v>
      </c>
      <c r="I14">
        <v>0</v>
      </c>
      <c r="J14" t="b">
        <v>0</v>
      </c>
      <c r="K14" t="s">
        <v>8269</v>
      </c>
      <c r="L14">
        <v>0</v>
      </c>
      <c r="M14">
        <v>0</v>
      </c>
      <c r="N14" s="10" t="s">
        <v>8308</v>
      </c>
      <c r="O14" t="s">
        <v>8310</v>
      </c>
      <c r="P14" s="16">
        <v>41950.114108796297</v>
      </c>
      <c r="Q14" s="16">
        <v>42010.114108796297</v>
      </c>
    </row>
    <row r="15" spans="1:17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b">
        <v>0</v>
      </c>
      <c r="I15">
        <v>2</v>
      </c>
      <c r="J15" t="b">
        <v>0</v>
      </c>
      <c r="K15" t="s">
        <v>8269</v>
      </c>
      <c r="L15">
        <v>1</v>
      </c>
      <c r="M15">
        <v>22.5</v>
      </c>
      <c r="N15" s="10" t="s">
        <v>8308</v>
      </c>
      <c r="O15" t="s">
        <v>8310</v>
      </c>
      <c r="P15" s="16">
        <v>42627.955104166671</v>
      </c>
      <c r="Q15" s="16">
        <v>42657.916666666672</v>
      </c>
    </row>
    <row r="16" spans="1:17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b">
        <v>0</v>
      </c>
      <c r="I16">
        <v>10</v>
      </c>
      <c r="J16" t="b">
        <v>0</v>
      </c>
      <c r="K16" t="s">
        <v>8269</v>
      </c>
      <c r="L16">
        <v>20</v>
      </c>
      <c r="M16">
        <v>50.4</v>
      </c>
      <c r="N16" s="10" t="s">
        <v>8308</v>
      </c>
      <c r="O16" t="s">
        <v>8310</v>
      </c>
      <c r="P16" s="16">
        <v>42531.195277777777</v>
      </c>
      <c r="Q16" s="16">
        <v>42555.166666666672</v>
      </c>
    </row>
    <row r="17" spans="1:17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b">
        <v>0</v>
      </c>
      <c r="I17">
        <v>60</v>
      </c>
      <c r="J17" t="b">
        <v>0</v>
      </c>
      <c r="K17" t="s">
        <v>8269</v>
      </c>
      <c r="L17">
        <v>42</v>
      </c>
      <c r="M17">
        <v>105.03</v>
      </c>
      <c r="N17" s="10" t="s">
        <v>8308</v>
      </c>
      <c r="O17" t="s">
        <v>8310</v>
      </c>
      <c r="P17" s="16">
        <v>42618.827013888891</v>
      </c>
      <c r="Q17" s="16">
        <v>42648.827013888891</v>
      </c>
    </row>
    <row r="18" spans="1:17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b">
        <v>0</v>
      </c>
      <c r="I18">
        <v>5</v>
      </c>
      <c r="J18" t="b">
        <v>0</v>
      </c>
      <c r="K18" t="s">
        <v>8269</v>
      </c>
      <c r="L18">
        <v>1</v>
      </c>
      <c r="M18">
        <v>35.4</v>
      </c>
      <c r="N18" s="10" t="s">
        <v>8308</v>
      </c>
      <c r="O18" t="s">
        <v>8310</v>
      </c>
      <c r="P18" s="16">
        <v>42540.593530092592</v>
      </c>
      <c r="Q18" s="16">
        <v>42570.593530092592</v>
      </c>
    </row>
    <row r="19" spans="1:17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b">
        <v>0</v>
      </c>
      <c r="I19">
        <v>9</v>
      </c>
      <c r="J19" t="b">
        <v>0</v>
      </c>
      <c r="K19" t="s">
        <v>8269</v>
      </c>
      <c r="L19">
        <v>15</v>
      </c>
      <c r="M19">
        <v>83.33</v>
      </c>
      <c r="N19" s="10" t="s">
        <v>8308</v>
      </c>
      <c r="O19" t="s">
        <v>8310</v>
      </c>
      <c r="P19" s="16">
        <v>41746.189409722225</v>
      </c>
      <c r="Q19" s="16">
        <v>41776.189409722225</v>
      </c>
    </row>
    <row r="20" spans="1:17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b">
        <v>0</v>
      </c>
      <c r="I20">
        <v>13</v>
      </c>
      <c r="J20" t="b">
        <v>0</v>
      </c>
      <c r="K20" t="s">
        <v>8269</v>
      </c>
      <c r="L20">
        <v>5</v>
      </c>
      <c r="M20">
        <v>35.92</v>
      </c>
      <c r="N20" s="10" t="s">
        <v>8308</v>
      </c>
      <c r="O20" t="s">
        <v>8310</v>
      </c>
      <c r="P20" s="16">
        <v>41974.738576388889</v>
      </c>
      <c r="Q20" s="16">
        <v>41994.738576388889</v>
      </c>
    </row>
    <row r="21" spans="1:17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b">
        <v>0</v>
      </c>
      <c r="I21">
        <v>0</v>
      </c>
      <c r="J21" t="b">
        <v>0</v>
      </c>
      <c r="K21" t="s">
        <v>8269</v>
      </c>
      <c r="L21">
        <v>0</v>
      </c>
      <c r="M21">
        <v>0</v>
      </c>
      <c r="N21" s="10" t="s">
        <v>8308</v>
      </c>
      <c r="O21" t="s">
        <v>8310</v>
      </c>
      <c r="P21" s="16">
        <v>42115.11618055556</v>
      </c>
      <c r="Q21" s="16">
        <v>42175.11618055556</v>
      </c>
    </row>
    <row r="22" spans="1:17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b">
        <v>0</v>
      </c>
      <c r="I22">
        <v>8</v>
      </c>
      <c r="J22" t="b">
        <v>0</v>
      </c>
      <c r="K22" t="s">
        <v>8269</v>
      </c>
      <c r="L22">
        <v>38</v>
      </c>
      <c r="M22">
        <v>119.13</v>
      </c>
      <c r="N22" s="10" t="s">
        <v>8308</v>
      </c>
      <c r="O22" t="s">
        <v>8310</v>
      </c>
      <c r="P22" s="16">
        <v>42002.817488425921</v>
      </c>
      <c r="Q22" s="16">
        <v>42032.817488425921</v>
      </c>
    </row>
    <row r="23" spans="1:17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b">
        <v>0</v>
      </c>
      <c r="I23">
        <v>3</v>
      </c>
      <c r="J23" t="b">
        <v>0</v>
      </c>
      <c r="K23" t="s">
        <v>8269</v>
      </c>
      <c r="L23">
        <v>5</v>
      </c>
      <c r="M23">
        <v>90.33</v>
      </c>
      <c r="N23" s="10" t="s">
        <v>8308</v>
      </c>
      <c r="O23" t="s">
        <v>8310</v>
      </c>
      <c r="P23" s="16">
        <v>42722.84474537037</v>
      </c>
      <c r="Q23" s="16">
        <v>42752.84474537037</v>
      </c>
    </row>
    <row r="24" spans="1:17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b">
        <v>0</v>
      </c>
      <c r="I24">
        <v>3</v>
      </c>
      <c r="J24" t="b">
        <v>0</v>
      </c>
      <c r="K24" t="s">
        <v>8269</v>
      </c>
      <c r="L24">
        <v>0</v>
      </c>
      <c r="M24">
        <v>2.33</v>
      </c>
      <c r="N24" s="10" t="s">
        <v>8308</v>
      </c>
      <c r="O24" t="s">
        <v>8310</v>
      </c>
      <c r="P24" s="16">
        <v>42465.128391203703</v>
      </c>
      <c r="Q24" s="16">
        <v>42495.128391203703</v>
      </c>
    </row>
    <row r="25" spans="1:17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b">
        <v>0</v>
      </c>
      <c r="I25">
        <v>0</v>
      </c>
      <c r="J25" t="b">
        <v>0</v>
      </c>
      <c r="K25" t="s">
        <v>8269</v>
      </c>
      <c r="L25">
        <v>0</v>
      </c>
      <c r="M25">
        <v>0</v>
      </c>
      <c r="N25" s="10" t="s">
        <v>8308</v>
      </c>
      <c r="O25" t="s">
        <v>8310</v>
      </c>
      <c r="P25" s="16">
        <v>42171.743969907402</v>
      </c>
      <c r="Q25" s="16">
        <v>42201.743969907402</v>
      </c>
    </row>
    <row r="26" spans="1:17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b">
        <v>0</v>
      </c>
      <c r="I26">
        <v>6</v>
      </c>
      <c r="J26" t="b">
        <v>0</v>
      </c>
      <c r="K26" t="s">
        <v>8269</v>
      </c>
      <c r="L26">
        <v>11</v>
      </c>
      <c r="M26">
        <v>108.33</v>
      </c>
      <c r="N26" s="10" t="s">
        <v>8308</v>
      </c>
      <c r="O26" t="s">
        <v>8310</v>
      </c>
      <c r="P26" s="16">
        <v>42672.955138888887</v>
      </c>
      <c r="Q26" s="16">
        <v>42704.708333333328</v>
      </c>
    </row>
    <row r="27" spans="1:17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b">
        <v>0</v>
      </c>
      <c r="I27">
        <v>1</v>
      </c>
      <c r="J27" t="b">
        <v>0</v>
      </c>
      <c r="K27" t="s">
        <v>8269</v>
      </c>
      <c r="L27">
        <v>0</v>
      </c>
      <c r="M27">
        <v>29</v>
      </c>
      <c r="N27" s="10" t="s">
        <v>8308</v>
      </c>
      <c r="O27" t="s">
        <v>8310</v>
      </c>
      <c r="P27" s="16">
        <v>42359.725243055553</v>
      </c>
      <c r="Q27" s="16">
        <v>42389.725243055553</v>
      </c>
    </row>
    <row r="28" spans="1:17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b">
        <v>0</v>
      </c>
      <c r="I28">
        <v>29</v>
      </c>
      <c r="J28" t="b">
        <v>0</v>
      </c>
      <c r="K28" t="s">
        <v>8269</v>
      </c>
      <c r="L28">
        <v>23</v>
      </c>
      <c r="M28">
        <v>96.55</v>
      </c>
      <c r="N28" s="10" t="s">
        <v>8308</v>
      </c>
      <c r="O28" t="s">
        <v>8310</v>
      </c>
      <c r="P28" s="16">
        <v>42192.905694444446</v>
      </c>
      <c r="Q28" s="16">
        <v>42236.711805555555</v>
      </c>
    </row>
    <row r="29" spans="1:17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b">
        <v>0</v>
      </c>
      <c r="I29">
        <v>0</v>
      </c>
      <c r="J29" t="b">
        <v>0</v>
      </c>
      <c r="K29" t="s">
        <v>8269</v>
      </c>
      <c r="L29">
        <v>0</v>
      </c>
      <c r="M29">
        <v>0</v>
      </c>
      <c r="N29" s="10" t="s">
        <v>8308</v>
      </c>
      <c r="O29" t="s">
        <v>8310</v>
      </c>
      <c r="P29" s="16">
        <v>41916.597638888888</v>
      </c>
      <c r="Q29" s="16">
        <v>41976.639305555553</v>
      </c>
    </row>
    <row r="30" spans="1:17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b">
        <v>0</v>
      </c>
      <c r="I30">
        <v>4</v>
      </c>
      <c r="J30" t="b">
        <v>0</v>
      </c>
      <c r="K30" t="s">
        <v>8269</v>
      </c>
      <c r="L30">
        <v>34</v>
      </c>
      <c r="M30">
        <v>63</v>
      </c>
      <c r="N30" s="10" t="s">
        <v>8308</v>
      </c>
      <c r="O30" t="s">
        <v>8310</v>
      </c>
      <c r="P30" s="16">
        <v>42461.596273148149</v>
      </c>
      <c r="Q30" s="16">
        <v>42491.596273148149</v>
      </c>
    </row>
    <row r="31" spans="1:17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b">
        <v>0</v>
      </c>
      <c r="I31">
        <v>5</v>
      </c>
      <c r="J31" t="b">
        <v>0</v>
      </c>
      <c r="K31" t="s">
        <v>8269</v>
      </c>
      <c r="L31">
        <v>19</v>
      </c>
      <c r="M31">
        <v>381.6</v>
      </c>
      <c r="N31" s="10" t="s">
        <v>8308</v>
      </c>
      <c r="O31" t="s">
        <v>8310</v>
      </c>
      <c r="P31" s="16">
        <v>42370.90320601852</v>
      </c>
      <c r="Q31" s="16">
        <v>42406.207638888889</v>
      </c>
    </row>
    <row r="32" spans="1:17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b">
        <v>0</v>
      </c>
      <c r="I32">
        <v>4</v>
      </c>
      <c r="J32" t="b">
        <v>0</v>
      </c>
      <c r="K32" t="s">
        <v>8269</v>
      </c>
      <c r="L32">
        <v>0</v>
      </c>
      <c r="M32">
        <v>46.25</v>
      </c>
      <c r="N32" s="10" t="s">
        <v>8308</v>
      </c>
      <c r="O32" t="s">
        <v>8310</v>
      </c>
      <c r="P32" s="16">
        <v>41948.727256944447</v>
      </c>
      <c r="Q32" s="16">
        <v>41978.727256944447</v>
      </c>
    </row>
    <row r="33" spans="1:17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b">
        <v>0</v>
      </c>
      <c r="I33">
        <v>5</v>
      </c>
      <c r="J33" t="b">
        <v>0</v>
      </c>
      <c r="K33" t="s">
        <v>8269</v>
      </c>
      <c r="L33">
        <v>33</v>
      </c>
      <c r="M33">
        <v>26</v>
      </c>
      <c r="N33" s="10" t="s">
        <v>8308</v>
      </c>
      <c r="O33" t="s">
        <v>8310</v>
      </c>
      <c r="P33" s="16">
        <v>42047.07640046296</v>
      </c>
      <c r="Q33" s="16">
        <v>42077.034733796296</v>
      </c>
    </row>
    <row r="34" spans="1:17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b">
        <v>0</v>
      </c>
      <c r="I34">
        <v>1</v>
      </c>
      <c r="J34" t="b">
        <v>0</v>
      </c>
      <c r="K34" t="s">
        <v>8269</v>
      </c>
      <c r="L34">
        <v>5</v>
      </c>
      <c r="M34">
        <v>10</v>
      </c>
      <c r="N34" s="10" t="s">
        <v>8308</v>
      </c>
      <c r="O34" t="s">
        <v>8310</v>
      </c>
      <c r="P34" s="16">
        <v>42261.632916666669</v>
      </c>
      <c r="Q34" s="16">
        <v>42266.165972222225</v>
      </c>
    </row>
    <row r="35" spans="1:17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b">
        <v>0</v>
      </c>
      <c r="I35">
        <v>1</v>
      </c>
      <c r="J35" t="b">
        <v>0</v>
      </c>
      <c r="K35" t="s">
        <v>8269</v>
      </c>
      <c r="L35">
        <v>0</v>
      </c>
      <c r="M35">
        <v>5</v>
      </c>
      <c r="N35" s="10" t="s">
        <v>8308</v>
      </c>
      <c r="O35" t="s">
        <v>8310</v>
      </c>
      <c r="P35" s="16">
        <v>41985.427361111113</v>
      </c>
      <c r="Q35" s="16">
        <v>42015.427361111113</v>
      </c>
    </row>
    <row r="36" spans="1:17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b">
        <v>0</v>
      </c>
      <c r="I36">
        <v>0</v>
      </c>
      <c r="J36" t="b">
        <v>0</v>
      </c>
      <c r="K36" t="s">
        <v>8269</v>
      </c>
      <c r="L36">
        <v>0</v>
      </c>
      <c r="M36">
        <v>0</v>
      </c>
      <c r="N36" s="10" t="s">
        <v>8308</v>
      </c>
      <c r="O36" t="s">
        <v>8310</v>
      </c>
      <c r="P36" s="16">
        <v>41922.535185185188</v>
      </c>
      <c r="Q36" s="16">
        <v>41930.207638888889</v>
      </c>
    </row>
    <row r="37" spans="1:17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b">
        <v>0</v>
      </c>
      <c r="I37">
        <v>14</v>
      </c>
      <c r="J37" t="b">
        <v>0</v>
      </c>
      <c r="K37" t="s">
        <v>8269</v>
      </c>
      <c r="L37">
        <v>38</v>
      </c>
      <c r="M37">
        <v>81.569999999999993</v>
      </c>
      <c r="N37" s="10" t="s">
        <v>8308</v>
      </c>
      <c r="O37" t="s">
        <v>8310</v>
      </c>
      <c r="P37" s="16">
        <v>41850.863252314812</v>
      </c>
      <c r="Q37" s="16">
        <v>41880.863252314812</v>
      </c>
    </row>
    <row r="38" spans="1:17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b">
        <v>0</v>
      </c>
      <c r="I38">
        <v>3</v>
      </c>
      <c r="J38" t="b">
        <v>0</v>
      </c>
      <c r="K38" t="s">
        <v>8269</v>
      </c>
      <c r="L38">
        <v>1</v>
      </c>
      <c r="M38">
        <v>7</v>
      </c>
      <c r="N38" s="10" t="s">
        <v>8308</v>
      </c>
      <c r="O38" t="s">
        <v>8310</v>
      </c>
      <c r="P38" s="16">
        <v>41831.742962962962</v>
      </c>
      <c r="Q38" s="16">
        <v>41860.125</v>
      </c>
    </row>
    <row r="39" spans="1:17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b">
        <v>0</v>
      </c>
      <c r="I39">
        <v>10</v>
      </c>
      <c r="J39" t="b">
        <v>0</v>
      </c>
      <c r="K39" t="s">
        <v>8269</v>
      </c>
      <c r="L39">
        <v>3</v>
      </c>
      <c r="M39">
        <v>27.3</v>
      </c>
      <c r="N39" s="10" t="s">
        <v>8308</v>
      </c>
      <c r="O39" t="s">
        <v>8310</v>
      </c>
      <c r="P39" s="16">
        <v>42415.883425925931</v>
      </c>
      <c r="Q39" s="16">
        <v>42475.84175925926</v>
      </c>
    </row>
    <row r="40" spans="1:17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b">
        <v>0</v>
      </c>
      <c r="I40">
        <v>17</v>
      </c>
      <c r="J40" t="b">
        <v>0</v>
      </c>
      <c r="K40" t="s">
        <v>8269</v>
      </c>
      <c r="L40">
        <v>9</v>
      </c>
      <c r="M40">
        <v>29.41</v>
      </c>
      <c r="N40" s="10" t="s">
        <v>8308</v>
      </c>
      <c r="O40" t="s">
        <v>8310</v>
      </c>
      <c r="P40" s="16">
        <v>41869.714166666665</v>
      </c>
      <c r="Q40" s="16">
        <v>41876.875</v>
      </c>
    </row>
    <row r="41" spans="1:17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b">
        <v>0</v>
      </c>
      <c r="I41">
        <v>2</v>
      </c>
      <c r="J41" t="b">
        <v>0</v>
      </c>
      <c r="K41" t="s">
        <v>8269</v>
      </c>
      <c r="L41">
        <v>1</v>
      </c>
      <c r="M41">
        <v>12.5</v>
      </c>
      <c r="N41" s="10" t="s">
        <v>8308</v>
      </c>
      <c r="O41" t="s">
        <v>8310</v>
      </c>
      <c r="P41" s="16">
        <v>41953.773090277777</v>
      </c>
      <c r="Q41" s="16">
        <v>42013.083333333328</v>
      </c>
    </row>
    <row r="42" spans="1:17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b">
        <v>0</v>
      </c>
      <c r="I42">
        <v>0</v>
      </c>
      <c r="J42" t="b">
        <v>0</v>
      </c>
      <c r="K42" t="s">
        <v>8269</v>
      </c>
      <c r="L42">
        <v>0</v>
      </c>
      <c r="M42">
        <v>0</v>
      </c>
      <c r="N42" s="10" t="s">
        <v>8308</v>
      </c>
      <c r="O42" t="s">
        <v>8310</v>
      </c>
      <c r="P42" s="16">
        <v>42037.986284722225</v>
      </c>
      <c r="Q42" s="16">
        <v>42097.944618055553</v>
      </c>
    </row>
    <row r="43" spans="1:17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b">
        <v>0</v>
      </c>
      <c r="I43">
        <v>4</v>
      </c>
      <c r="J43" t="b">
        <v>0</v>
      </c>
      <c r="K43" t="s">
        <v>8269</v>
      </c>
      <c r="L43">
        <v>5</v>
      </c>
      <c r="M43">
        <v>5.75</v>
      </c>
      <c r="N43" s="10" t="s">
        <v>8308</v>
      </c>
      <c r="O43" t="s">
        <v>8310</v>
      </c>
      <c r="P43" s="16">
        <v>41811.555462962962</v>
      </c>
      <c r="Q43" s="16">
        <v>41812.875</v>
      </c>
    </row>
    <row r="44" spans="1:17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b">
        <v>0</v>
      </c>
      <c r="I44">
        <v>12</v>
      </c>
      <c r="J44" t="b">
        <v>0</v>
      </c>
      <c r="K44" t="s">
        <v>8269</v>
      </c>
      <c r="L44">
        <v>21</v>
      </c>
      <c r="M44">
        <v>52.08</v>
      </c>
      <c r="N44" s="10" t="s">
        <v>8308</v>
      </c>
      <c r="O44" t="s">
        <v>8310</v>
      </c>
      <c r="P44" s="16">
        <v>42701.908807870372</v>
      </c>
      <c r="Q44" s="16">
        <v>42716.25</v>
      </c>
    </row>
    <row r="45" spans="1:17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b">
        <v>0</v>
      </c>
      <c r="I45">
        <v>3</v>
      </c>
      <c r="J45" t="b">
        <v>0</v>
      </c>
      <c r="K45" t="s">
        <v>8269</v>
      </c>
      <c r="L45">
        <v>5</v>
      </c>
      <c r="M45">
        <v>183.33</v>
      </c>
      <c r="N45" s="10" t="s">
        <v>8308</v>
      </c>
      <c r="O45" t="s">
        <v>8310</v>
      </c>
      <c r="P45" s="16">
        <v>42258.646504629629</v>
      </c>
      <c r="Q45" s="16">
        <v>42288.645196759258</v>
      </c>
    </row>
    <row r="46" spans="1:17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b">
        <v>0</v>
      </c>
      <c r="I46">
        <v>12</v>
      </c>
      <c r="J46" t="b">
        <v>0</v>
      </c>
      <c r="K46" t="s">
        <v>8269</v>
      </c>
      <c r="L46">
        <v>4</v>
      </c>
      <c r="M46">
        <v>26.33</v>
      </c>
      <c r="N46" s="10" t="s">
        <v>8308</v>
      </c>
      <c r="O46" t="s">
        <v>8310</v>
      </c>
      <c r="P46" s="16">
        <v>42278.664965277778</v>
      </c>
      <c r="Q46" s="16">
        <v>42308.664965277778</v>
      </c>
    </row>
    <row r="47" spans="1:17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b">
        <v>0</v>
      </c>
      <c r="I47">
        <v>0</v>
      </c>
      <c r="J47" t="b">
        <v>0</v>
      </c>
      <c r="K47" t="s">
        <v>8269</v>
      </c>
      <c r="L47">
        <v>0</v>
      </c>
      <c r="M47">
        <v>0</v>
      </c>
      <c r="N47" s="10" t="s">
        <v>8308</v>
      </c>
      <c r="O47" t="s">
        <v>8310</v>
      </c>
      <c r="P47" s="16">
        <v>42515.078217592592</v>
      </c>
      <c r="Q47" s="16">
        <v>42575.078217592592</v>
      </c>
    </row>
    <row r="48" spans="1:17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b">
        <v>0</v>
      </c>
      <c r="I48">
        <v>7</v>
      </c>
      <c r="J48" t="b">
        <v>0</v>
      </c>
      <c r="K48" t="s">
        <v>8269</v>
      </c>
      <c r="L48">
        <v>62</v>
      </c>
      <c r="M48">
        <v>486.43</v>
      </c>
      <c r="N48" s="10" t="s">
        <v>8308</v>
      </c>
      <c r="O48" t="s">
        <v>8310</v>
      </c>
      <c r="P48" s="16">
        <v>41830.234166666669</v>
      </c>
      <c r="Q48" s="16">
        <v>41860.234166666669</v>
      </c>
    </row>
    <row r="49" spans="1:17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b">
        <v>0</v>
      </c>
      <c r="I49">
        <v>2</v>
      </c>
      <c r="J49" t="b">
        <v>0</v>
      </c>
      <c r="K49" t="s">
        <v>8269</v>
      </c>
      <c r="L49">
        <v>1</v>
      </c>
      <c r="M49">
        <v>3</v>
      </c>
      <c r="N49" s="10" t="s">
        <v>8308</v>
      </c>
      <c r="O49" t="s">
        <v>8310</v>
      </c>
      <c r="P49" s="16">
        <v>41982.904386574075</v>
      </c>
      <c r="Q49" s="16">
        <v>42042.904386574075</v>
      </c>
    </row>
    <row r="50" spans="1:17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b">
        <v>0</v>
      </c>
      <c r="I50">
        <v>1</v>
      </c>
      <c r="J50" t="b">
        <v>0</v>
      </c>
      <c r="K50" t="s">
        <v>8269</v>
      </c>
      <c r="L50">
        <v>0</v>
      </c>
      <c r="M50">
        <v>25</v>
      </c>
      <c r="N50" s="10" t="s">
        <v>8308</v>
      </c>
      <c r="O50" t="s">
        <v>8310</v>
      </c>
      <c r="P50" s="16">
        <v>42210.439768518518</v>
      </c>
      <c r="Q50" s="16">
        <v>42240.439768518518</v>
      </c>
    </row>
    <row r="51" spans="1:17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b">
        <v>0</v>
      </c>
      <c r="I51">
        <v>4</v>
      </c>
      <c r="J51" t="b">
        <v>0</v>
      </c>
      <c r="K51" t="s">
        <v>8269</v>
      </c>
      <c r="L51">
        <v>1</v>
      </c>
      <c r="M51">
        <v>9.75</v>
      </c>
      <c r="N51" s="10" t="s">
        <v>8308</v>
      </c>
      <c r="O51" t="s">
        <v>8310</v>
      </c>
      <c r="P51" s="16">
        <v>42196.166874999995</v>
      </c>
      <c r="Q51" s="16">
        <v>42256.166874999995</v>
      </c>
    </row>
    <row r="52" spans="1:17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b">
        <v>0</v>
      </c>
      <c r="I52">
        <v>17</v>
      </c>
      <c r="J52" t="b">
        <v>0</v>
      </c>
      <c r="K52" t="s">
        <v>8269</v>
      </c>
      <c r="L52">
        <v>18</v>
      </c>
      <c r="M52">
        <v>36.590000000000003</v>
      </c>
      <c r="N52" s="10" t="s">
        <v>8308</v>
      </c>
      <c r="O52" t="s">
        <v>8310</v>
      </c>
      <c r="P52" s="16">
        <v>42606.056863425925</v>
      </c>
      <c r="Q52" s="16">
        <v>42620.056863425925</v>
      </c>
    </row>
    <row r="53" spans="1:17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b">
        <v>0</v>
      </c>
      <c r="I53">
        <v>7</v>
      </c>
      <c r="J53" t="b">
        <v>0</v>
      </c>
      <c r="K53" t="s">
        <v>8269</v>
      </c>
      <c r="L53">
        <v>9</v>
      </c>
      <c r="M53">
        <v>80.709999999999994</v>
      </c>
      <c r="N53" s="10" t="s">
        <v>8308</v>
      </c>
      <c r="O53" t="s">
        <v>8310</v>
      </c>
      <c r="P53" s="16">
        <v>42199.648912037039</v>
      </c>
      <c r="Q53" s="16">
        <v>42217.041666666672</v>
      </c>
    </row>
    <row r="54" spans="1:17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b">
        <v>0</v>
      </c>
      <c r="I54">
        <v>2</v>
      </c>
      <c r="J54" t="b">
        <v>0</v>
      </c>
      <c r="K54" t="s">
        <v>8269</v>
      </c>
      <c r="L54">
        <v>0</v>
      </c>
      <c r="M54">
        <v>1</v>
      </c>
      <c r="N54" s="10" t="s">
        <v>8308</v>
      </c>
      <c r="O54" t="s">
        <v>8310</v>
      </c>
      <c r="P54" s="16">
        <v>42444.877743055549</v>
      </c>
      <c r="Q54" s="16">
        <v>42504.877743055549</v>
      </c>
    </row>
    <row r="55" spans="1:17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b">
        <v>0</v>
      </c>
      <c r="I55">
        <v>5</v>
      </c>
      <c r="J55" t="b">
        <v>0</v>
      </c>
      <c r="K55" t="s">
        <v>8269</v>
      </c>
      <c r="L55">
        <v>3</v>
      </c>
      <c r="M55">
        <v>52.8</v>
      </c>
      <c r="N55" s="10" t="s">
        <v>8308</v>
      </c>
      <c r="O55" t="s">
        <v>8310</v>
      </c>
      <c r="P55" s="16">
        <v>42499.731701388882</v>
      </c>
      <c r="Q55" s="16">
        <v>42529.731701388882</v>
      </c>
    </row>
    <row r="56" spans="1:17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b">
        <v>0</v>
      </c>
      <c r="I56">
        <v>1</v>
      </c>
      <c r="J56" t="b">
        <v>0</v>
      </c>
      <c r="K56" t="s">
        <v>8269</v>
      </c>
      <c r="L56">
        <v>0</v>
      </c>
      <c r="M56">
        <v>20</v>
      </c>
      <c r="N56" s="10" t="s">
        <v>8308</v>
      </c>
      <c r="O56" t="s">
        <v>8310</v>
      </c>
      <c r="P56" s="16">
        <v>41929.266215277778</v>
      </c>
      <c r="Q56" s="16">
        <v>41968.823611111111</v>
      </c>
    </row>
    <row r="57" spans="1:17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b">
        <v>0</v>
      </c>
      <c r="I57">
        <v>14</v>
      </c>
      <c r="J57" t="b">
        <v>0</v>
      </c>
      <c r="K57" t="s">
        <v>8269</v>
      </c>
      <c r="L57">
        <v>37</v>
      </c>
      <c r="M57">
        <v>46.93</v>
      </c>
      <c r="N57" s="10" t="s">
        <v>8308</v>
      </c>
      <c r="O57" t="s">
        <v>8310</v>
      </c>
      <c r="P57" s="16">
        <v>42142.768819444449</v>
      </c>
      <c r="Q57" s="16">
        <v>42182.768819444449</v>
      </c>
    </row>
    <row r="58" spans="1:17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b">
        <v>0</v>
      </c>
      <c r="I58">
        <v>26</v>
      </c>
      <c r="J58" t="b">
        <v>0</v>
      </c>
      <c r="K58" t="s">
        <v>8269</v>
      </c>
      <c r="L58">
        <v>14</v>
      </c>
      <c r="M58">
        <v>78.08</v>
      </c>
      <c r="N58" s="10" t="s">
        <v>8308</v>
      </c>
      <c r="O58" t="s">
        <v>8310</v>
      </c>
      <c r="P58" s="16">
        <v>42354.131643518514</v>
      </c>
      <c r="Q58" s="16">
        <v>42384.131643518514</v>
      </c>
    </row>
    <row r="59" spans="1:17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b">
        <v>0</v>
      </c>
      <c r="I59">
        <v>2</v>
      </c>
      <c r="J59" t="b">
        <v>0</v>
      </c>
      <c r="K59" t="s">
        <v>8269</v>
      </c>
      <c r="L59">
        <v>0</v>
      </c>
      <c r="M59">
        <v>1</v>
      </c>
      <c r="N59" s="10" t="s">
        <v>8308</v>
      </c>
      <c r="O59" t="s">
        <v>8310</v>
      </c>
      <c r="P59" s="16">
        <v>41828.922905092593</v>
      </c>
      <c r="Q59" s="16">
        <v>41888.922905092593</v>
      </c>
    </row>
    <row r="60" spans="1:17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b">
        <v>0</v>
      </c>
      <c r="I60">
        <v>9</v>
      </c>
      <c r="J60" t="b">
        <v>0</v>
      </c>
      <c r="K60" t="s">
        <v>8269</v>
      </c>
      <c r="L60">
        <v>22</v>
      </c>
      <c r="M60">
        <v>48.56</v>
      </c>
      <c r="N60" s="10" t="s">
        <v>8308</v>
      </c>
      <c r="O60" t="s">
        <v>8310</v>
      </c>
      <c r="P60" s="16">
        <v>42245.234340277777</v>
      </c>
      <c r="Q60" s="16">
        <v>42263.234340277777</v>
      </c>
    </row>
    <row r="61" spans="1:17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b">
        <v>0</v>
      </c>
      <c r="I61">
        <v>20</v>
      </c>
      <c r="J61" t="b">
        <v>0</v>
      </c>
      <c r="K61" t="s">
        <v>8269</v>
      </c>
      <c r="L61">
        <v>27</v>
      </c>
      <c r="M61">
        <v>68.099999999999994</v>
      </c>
      <c r="N61" s="10" t="s">
        <v>8308</v>
      </c>
      <c r="O61" t="s">
        <v>8310</v>
      </c>
      <c r="P61" s="16">
        <v>42278.629710648151</v>
      </c>
      <c r="Q61" s="16">
        <v>42306.629710648151</v>
      </c>
    </row>
    <row r="62" spans="1:17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b">
        <v>0</v>
      </c>
      <c r="I62">
        <v>6</v>
      </c>
      <c r="J62" t="b">
        <v>0</v>
      </c>
      <c r="K62" t="s">
        <v>8269</v>
      </c>
      <c r="L62">
        <v>9</v>
      </c>
      <c r="M62">
        <v>8.5</v>
      </c>
      <c r="N62" s="10" t="s">
        <v>8308</v>
      </c>
      <c r="O62" t="s">
        <v>8310</v>
      </c>
      <c r="P62" s="16">
        <v>41826.61954861111</v>
      </c>
      <c r="Q62" s="16">
        <v>41856.61954861111</v>
      </c>
    </row>
    <row r="63" spans="1:17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b">
        <v>0</v>
      </c>
      <c r="I63">
        <v>31</v>
      </c>
      <c r="J63" t="b">
        <v>0</v>
      </c>
      <c r="K63" t="s">
        <v>8269</v>
      </c>
      <c r="L63">
        <v>9</v>
      </c>
      <c r="M63">
        <v>60.06</v>
      </c>
      <c r="N63" s="10" t="s">
        <v>8308</v>
      </c>
      <c r="O63" t="s">
        <v>8310</v>
      </c>
      <c r="P63" s="16">
        <v>42205.171018518522</v>
      </c>
      <c r="Q63" s="16">
        <v>42235.171018518522</v>
      </c>
    </row>
    <row r="64" spans="1:17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b">
        <v>0</v>
      </c>
      <c r="I64">
        <v>5</v>
      </c>
      <c r="J64" t="b">
        <v>0</v>
      </c>
      <c r="K64" t="s">
        <v>8269</v>
      </c>
      <c r="L64">
        <v>7</v>
      </c>
      <c r="M64">
        <v>72.400000000000006</v>
      </c>
      <c r="N64" s="10" t="s">
        <v>8308</v>
      </c>
      <c r="O64" t="s">
        <v>8310</v>
      </c>
      <c r="P64" s="16">
        <v>42041.205000000002</v>
      </c>
      <c r="Q64" s="16">
        <v>42086.16333333333</v>
      </c>
    </row>
    <row r="65" spans="1:17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b">
        <v>0</v>
      </c>
      <c r="I65">
        <v>1</v>
      </c>
      <c r="J65" t="b">
        <v>0</v>
      </c>
      <c r="K65" t="s">
        <v>8269</v>
      </c>
      <c r="L65">
        <v>10</v>
      </c>
      <c r="M65">
        <v>100</v>
      </c>
      <c r="N65" s="10" t="s">
        <v>8308</v>
      </c>
      <c r="O65" t="s">
        <v>8310</v>
      </c>
      <c r="P65" s="16">
        <v>42203.677766203706</v>
      </c>
      <c r="Q65" s="16">
        <v>42233.677766203706</v>
      </c>
    </row>
    <row r="66" spans="1:17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b">
        <v>0</v>
      </c>
      <c r="I66">
        <v>12</v>
      </c>
      <c r="J66" t="b">
        <v>0</v>
      </c>
      <c r="K66" t="s">
        <v>8269</v>
      </c>
      <c r="L66">
        <v>11</v>
      </c>
      <c r="M66">
        <v>51.67</v>
      </c>
      <c r="N66" s="10" t="s">
        <v>8308</v>
      </c>
      <c r="O66" t="s">
        <v>8310</v>
      </c>
      <c r="P66" s="16">
        <v>41983.752847222218</v>
      </c>
      <c r="Q66" s="16">
        <v>42014.140972222223</v>
      </c>
    </row>
    <row r="67" spans="1:17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b">
        <v>0</v>
      </c>
      <c r="I67">
        <v>0</v>
      </c>
      <c r="J67" t="b">
        <v>0</v>
      </c>
      <c r="K67" t="s">
        <v>8269</v>
      </c>
      <c r="L67">
        <v>0</v>
      </c>
      <c r="M67">
        <v>0</v>
      </c>
      <c r="N67" s="10" t="s">
        <v>8308</v>
      </c>
      <c r="O67" t="s">
        <v>8310</v>
      </c>
      <c r="P67" s="16">
        <v>42103.024398148147</v>
      </c>
      <c r="Q67" s="16">
        <v>42112.9375</v>
      </c>
    </row>
    <row r="68" spans="1:17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b">
        <v>0</v>
      </c>
      <c r="I68">
        <v>7</v>
      </c>
      <c r="J68" t="b">
        <v>0</v>
      </c>
      <c r="K68" t="s">
        <v>8269</v>
      </c>
      <c r="L68">
        <v>28</v>
      </c>
      <c r="M68">
        <v>61</v>
      </c>
      <c r="N68" s="10" t="s">
        <v>8308</v>
      </c>
      <c r="O68" t="s">
        <v>8310</v>
      </c>
      <c r="P68" s="16">
        <v>42089.901574074072</v>
      </c>
      <c r="Q68" s="16">
        <v>42149.901574074072</v>
      </c>
    </row>
    <row r="69" spans="1:17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b">
        <v>0</v>
      </c>
      <c r="I69">
        <v>4</v>
      </c>
      <c r="J69" t="b">
        <v>0</v>
      </c>
      <c r="K69" t="s">
        <v>8269</v>
      </c>
      <c r="L69">
        <v>21</v>
      </c>
      <c r="M69">
        <v>37.5</v>
      </c>
      <c r="N69" s="10" t="s">
        <v>8308</v>
      </c>
      <c r="O69" t="s">
        <v>8310</v>
      </c>
      <c r="P69" s="16">
        <v>42297.691006944442</v>
      </c>
      <c r="Q69" s="16">
        <v>42320.290972222225</v>
      </c>
    </row>
    <row r="70" spans="1:17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b">
        <v>0</v>
      </c>
      <c r="I70">
        <v>14</v>
      </c>
      <c r="J70" t="b">
        <v>0</v>
      </c>
      <c r="K70" t="s">
        <v>8269</v>
      </c>
      <c r="L70">
        <v>18</v>
      </c>
      <c r="M70">
        <v>25.57</v>
      </c>
      <c r="N70" s="10" t="s">
        <v>8308</v>
      </c>
      <c r="O70" t="s">
        <v>8310</v>
      </c>
      <c r="P70" s="16">
        <v>41833.089756944442</v>
      </c>
      <c r="Q70" s="16">
        <v>41863.079143518517</v>
      </c>
    </row>
    <row r="71" spans="1:17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b">
        <v>0</v>
      </c>
      <c r="I71">
        <v>0</v>
      </c>
      <c r="J71" t="b">
        <v>0</v>
      </c>
      <c r="K71" t="s">
        <v>8269</v>
      </c>
      <c r="L71">
        <v>0</v>
      </c>
      <c r="M71">
        <v>0</v>
      </c>
      <c r="N71" s="10" t="s">
        <v>8308</v>
      </c>
      <c r="O71" t="s">
        <v>8310</v>
      </c>
      <c r="P71" s="16">
        <v>42325.920717592591</v>
      </c>
      <c r="Q71" s="16">
        <v>42355.920717592591</v>
      </c>
    </row>
    <row r="72" spans="1:17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b">
        <v>0</v>
      </c>
      <c r="I72">
        <v>4</v>
      </c>
      <c r="J72" t="b">
        <v>0</v>
      </c>
      <c r="K72" t="s">
        <v>8269</v>
      </c>
      <c r="L72">
        <v>2</v>
      </c>
      <c r="M72">
        <v>25</v>
      </c>
      <c r="N72" s="10" t="s">
        <v>8308</v>
      </c>
      <c r="O72" t="s">
        <v>8310</v>
      </c>
      <c r="P72" s="16">
        <v>41858.214629629627</v>
      </c>
      <c r="Q72" s="16">
        <v>41888.214629629627</v>
      </c>
    </row>
    <row r="73" spans="1:17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b">
        <v>0</v>
      </c>
      <c r="I73">
        <v>0</v>
      </c>
      <c r="J73" t="b">
        <v>0</v>
      </c>
      <c r="K73" t="s">
        <v>8269</v>
      </c>
      <c r="L73">
        <v>0</v>
      </c>
      <c r="M73">
        <v>0</v>
      </c>
      <c r="N73" s="10" t="s">
        <v>8308</v>
      </c>
      <c r="O73" t="s">
        <v>8310</v>
      </c>
      <c r="P73" s="16">
        <v>41793.710231481484</v>
      </c>
      <c r="Q73" s="16">
        <v>41823.710231481484</v>
      </c>
    </row>
    <row r="74" spans="1:17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b">
        <v>0</v>
      </c>
      <c r="I74">
        <v>0</v>
      </c>
      <c r="J74" t="b">
        <v>0</v>
      </c>
      <c r="K74" t="s">
        <v>8269</v>
      </c>
      <c r="L74">
        <v>0</v>
      </c>
      <c r="M74">
        <v>0</v>
      </c>
      <c r="N74" s="10" t="s">
        <v>8308</v>
      </c>
      <c r="O74" t="s">
        <v>8310</v>
      </c>
      <c r="P74" s="16">
        <v>41793.814259259263</v>
      </c>
      <c r="Q74" s="16">
        <v>41825.165972222225</v>
      </c>
    </row>
    <row r="75" spans="1:17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b">
        <v>0</v>
      </c>
      <c r="I75">
        <v>1</v>
      </c>
      <c r="J75" t="b">
        <v>0</v>
      </c>
      <c r="K75" t="s">
        <v>8269</v>
      </c>
      <c r="L75">
        <v>10</v>
      </c>
      <c r="M75">
        <v>10</v>
      </c>
      <c r="N75" s="10" t="s">
        <v>8308</v>
      </c>
      <c r="O75" t="s">
        <v>8310</v>
      </c>
      <c r="P75" s="16">
        <v>41831.697939814818</v>
      </c>
      <c r="Q75" s="16">
        <v>41861.697939814818</v>
      </c>
    </row>
    <row r="76" spans="1:17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b">
        <v>0</v>
      </c>
      <c r="I76">
        <v>1</v>
      </c>
      <c r="J76" t="b">
        <v>0</v>
      </c>
      <c r="K76" t="s">
        <v>8269</v>
      </c>
      <c r="L76">
        <v>2</v>
      </c>
      <c r="M76">
        <v>202</v>
      </c>
      <c r="N76" s="10" t="s">
        <v>8308</v>
      </c>
      <c r="O76" t="s">
        <v>8310</v>
      </c>
      <c r="P76" s="16">
        <v>42621.389340277776</v>
      </c>
      <c r="Q76" s="16">
        <v>42651.389340277776</v>
      </c>
    </row>
    <row r="77" spans="1:17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b">
        <v>1</v>
      </c>
      <c r="I77">
        <v>34</v>
      </c>
      <c r="J77" t="b">
        <v>0</v>
      </c>
      <c r="K77" t="s">
        <v>8269</v>
      </c>
      <c r="L77">
        <v>9</v>
      </c>
      <c r="M77">
        <v>25.65</v>
      </c>
      <c r="N77" s="10" t="s">
        <v>8308</v>
      </c>
      <c r="O77" t="s">
        <v>8310</v>
      </c>
      <c r="P77" s="16">
        <v>41780.785729166666</v>
      </c>
      <c r="Q77" s="16">
        <v>41840.785729166666</v>
      </c>
    </row>
    <row r="78" spans="1:17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b">
        <v>1</v>
      </c>
      <c r="I78">
        <v>19</v>
      </c>
      <c r="J78" t="b">
        <v>0</v>
      </c>
      <c r="K78" t="s">
        <v>8269</v>
      </c>
      <c r="L78">
        <v>21</v>
      </c>
      <c r="M78">
        <v>56.05</v>
      </c>
      <c r="N78" s="10" t="s">
        <v>8308</v>
      </c>
      <c r="O78" t="s">
        <v>8310</v>
      </c>
      <c r="P78" s="16">
        <v>41766.072500000002</v>
      </c>
      <c r="Q78" s="16">
        <v>41791.072500000002</v>
      </c>
    </row>
    <row r="79" spans="1:17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b">
        <v>1</v>
      </c>
      <c r="I79">
        <v>50</v>
      </c>
      <c r="J79" t="b">
        <v>0</v>
      </c>
      <c r="K79" t="s">
        <v>8269</v>
      </c>
      <c r="L79">
        <v>41</v>
      </c>
      <c r="M79">
        <v>81.319999999999993</v>
      </c>
      <c r="N79" s="10" t="s">
        <v>8308</v>
      </c>
      <c r="O79" t="s">
        <v>8310</v>
      </c>
      <c r="P79" s="16">
        <v>41766.617291666669</v>
      </c>
      <c r="Q79" s="16">
        <v>41793.290972222225</v>
      </c>
    </row>
    <row r="80" spans="1:17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b">
        <v>1</v>
      </c>
      <c r="I80">
        <v>12</v>
      </c>
      <c r="J80" t="b">
        <v>0</v>
      </c>
      <c r="K80" t="s">
        <v>8269</v>
      </c>
      <c r="L80">
        <v>2</v>
      </c>
      <c r="M80">
        <v>70.17</v>
      </c>
      <c r="N80" s="10" t="s">
        <v>8308</v>
      </c>
      <c r="O80" t="s">
        <v>8310</v>
      </c>
      <c r="P80" s="16">
        <v>42248.627013888887</v>
      </c>
      <c r="Q80" s="16">
        <v>42278.627013888887</v>
      </c>
    </row>
    <row r="81" spans="1:17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b">
        <v>1</v>
      </c>
      <c r="I81">
        <v>8</v>
      </c>
      <c r="J81" t="b">
        <v>0</v>
      </c>
      <c r="K81" t="s">
        <v>8269</v>
      </c>
      <c r="L81">
        <v>3</v>
      </c>
      <c r="M81">
        <v>23.63</v>
      </c>
      <c r="N81" s="10" t="s">
        <v>8308</v>
      </c>
      <c r="O81" t="s">
        <v>8310</v>
      </c>
      <c r="P81" s="16">
        <v>41885.221550925926</v>
      </c>
      <c r="Q81" s="16">
        <v>41916.290972222225</v>
      </c>
    </row>
    <row r="82" spans="1:17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b">
        <v>1</v>
      </c>
      <c r="I82">
        <v>9</v>
      </c>
      <c r="J82" t="b">
        <v>0</v>
      </c>
      <c r="K82" t="s">
        <v>8269</v>
      </c>
      <c r="L82">
        <v>16</v>
      </c>
      <c r="M82">
        <v>188.56</v>
      </c>
      <c r="N82" s="10" t="s">
        <v>8308</v>
      </c>
      <c r="O82" t="s">
        <v>8310</v>
      </c>
      <c r="P82" s="16">
        <v>42159.224432870367</v>
      </c>
      <c r="Q82" s="16">
        <v>42204.224432870367</v>
      </c>
    </row>
    <row r="83" spans="1:17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b">
        <v>1</v>
      </c>
      <c r="I83">
        <v>43</v>
      </c>
      <c r="J83" t="b">
        <v>0</v>
      </c>
      <c r="K83" t="s">
        <v>8269</v>
      </c>
      <c r="L83">
        <v>16</v>
      </c>
      <c r="M83">
        <v>49.51</v>
      </c>
      <c r="N83" s="10" t="s">
        <v>8308</v>
      </c>
      <c r="O83" t="s">
        <v>8310</v>
      </c>
      <c r="P83" s="16">
        <v>42265.817002314812</v>
      </c>
      <c r="Q83" s="16">
        <v>42295.817002314812</v>
      </c>
    </row>
    <row r="84" spans="1:17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b">
        <v>1</v>
      </c>
      <c r="I84">
        <v>4</v>
      </c>
      <c r="J84" t="b">
        <v>0</v>
      </c>
      <c r="K84" t="s">
        <v>8269</v>
      </c>
      <c r="L84">
        <v>4</v>
      </c>
      <c r="M84">
        <v>9.5</v>
      </c>
      <c r="N84" s="10" t="s">
        <v>8308</v>
      </c>
      <c r="O84" t="s">
        <v>8310</v>
      </c>
      <c r="P84" s="16">
        <v>41975.124340277776</v>
      </c>
      <c r="Q84" s="16">
        <v>42005.124340277776</v>
      </c>
    </row>
    <row r="85" spans="1:17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b">
        <v>0</v>
      </c>
      <c r="I85">
        <v>2</v>
      </c>
      <c r="J85" t="b">
        <v>0</v>
      </c>
      <c r="K85" t="s">
        <v>8269</v>
      </c>
      <c r="L85">
        <v>0</v>
      </c>
      <c r="M85">
        <v>10</v>
      </c>
      <c r="N85" s="10" t="s">
        <v>8308</v>
      </c>
      <c r="O85" t="s">
        <v>8310</v>
      </c>
      <c r="P85" s="16">
        <v>42065.190694444449</v>
      </c>
      <c r="Q85" s="16">
        <v>42090.149027777778</v>
      </c>
    </row>
    <row r="86" spans="1:17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b">
        <v>0</v>
      </c>
      <c r="I86">
        <v>2</v>
      </c>
      <c r="J86" t="b">
        <v>0</v>
      </c>
      <c r="K86" t="s">
        <v>8269</v>
      </c>
      <c r="L86">
        <v>0</v>
      </c>
      <c r="M86">
        <v>13</v>
      </c>
      <c r="N86" s="10" t="s">
        <v>8308</v>
      </c>
      <c r="O86" t="s">
        <v>8310</v>
      </c>
      <c r="P86" s="16">
        <v>41848.84002314815</v>
      </c>
      <c r="Q86" s="16">
        <v>41883.84002314815</v>
      </c>
    </row>
    <row r="87" spans="1:17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b">
        <v>0</v>
      </c>
      <c r="I87">
        <v>20</v>
      </c>
      <c r="J87" t="b">
        <v>0</v>
      </c>
      <c r="K87" t="s">
        <v>8269</v>
      </c>
      <c r="L87">
        <v>16</v>
      </c>
      <c r="M87">
        <v>89.4</v>
      </c>
      <c r="N87" s="10" t="s">
        <v>8308</v>
      </c>
      <c r="O87" t="s">
        <v>8310</v>
      </c>
      <c r="P87" s="16">
        <v>42103.884930555556</v>
      </c>
      <c r="Q87" s="16">
        <v>42133.884930555556</v>
      </c>
    </row>
    <row r="88" spans="1:17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b">
        <v>0</v>
      </c>
      <c r="I88">
        <v>1</v>
      </c>
      <c r="J88" t="b">
        <v>0</v>
      </c>
      <c r="K88" t="s">
        <v>8269</v>
      </c>
      <c r="L88">
        <v>3</v>
      </c>
      <c r="M88">
        <v>25</v>
      </c>
      <c r="N88" s="10" t="s">
        <v>8308</v>
      </c>
      <c r="O88" t="s">
        <v>8310</v>
      </c>
      <c r="P88" s="16">
        <v>42059.970729166671</v>
      </c>
      <c r="Q88" s="16">
        <v>42089.929062499999</v>
      </c>
    </row>
    <row r="89" spans="1:17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b">
        <v>0</v>
      </c>
      <c r="I89">
        <v>1</v>
      </c>
      <c r="J89" t="b">
        <v>0</v>
      </c>
      <c r="K89" t="s">
        <v>8269</v>
      </c>
      <c r="L89">
        <v>0</v>
      </c>
      <c r="M89">
        <v>1</v>
      </c>
      <c r="N89" s="10" t="s">
        <v>8308</v>
      </c>
      <c r="O89" t="s">
        <v>8310</v>
      </c>
      <c r="P89" s="16">
        <v>42041.743090277778</v>
      </c>
      <c r="Q89" s="16">
        <v>42071.701423611114</v>
      </c>
    </row>
    <row r="90" spans="1:17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b">
        <v>0</v>
      </c>
      <c r="I90">
        <v>4</v>
      </c>
      <c r="J90" t="b">
        <v>0</v>
      </c>
      <c r="K90" t="s">
        <v>8269</v>
      </c>
      <c r="L90">
        <v>5</v>
      </c>
      <c r="M90">
        <v>65</v>
      </c>
      <c r="N90" s="10" t="s">
        <v>8308</v>
      </c>
      <c r="O90" t="s">
        <v>8310</v>
      </c>
      <c r="P90" s="16">
        <v>41829.73715277778</v>
      </c>
      <c r="Q90" s="16">
        <v>41852.716666666667</v>
      </c>
    </row>
    <row r="91" spans="1:17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b">
        <v>0</v>
      </c>
      <c r="I91">
        <v>1</v>
      </c>
      <c r="J91" t="b">
        <v>0</v>
      </c>
      <c r="K91" t="s">
        <v>8269</v>
      </c>
      <c r="L91">
        <v>0</v>
      </c>
      <c r="M91">
        <v>1</v>
      </c>
      <c r="N91" s="10" t="s">
        <v>8308</v>
      </c>
      <c r="O91" t="s">
        <v>8310</v>
      </c>
      <c r="P91" s="16">
        <v>41789.893599537041</v>
      </c>
      <c r="Q91" s="16">
        <v>41815.875</v>
      </c>
    </row>
    <row r="92" spans="1:17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b">
        <v>0</v>
      </c>
      <c r="I92">
        <v>13</v>
      </c>
      <c r="J92" t="b">
        <v>0</v>
      </c>
      <c r="K92" t="s">
        <v>8269</v>
      </c>
      <c r="L92">
        <v>18</v>
      </c>
      <c r="M92">
        <v>81.540000000000006</v>
      </c>
      <c r="N92" s="10" t="s">
        <v>8308</v>
      </c>
      <c r="O92" t="s">
        <v>8310</v>
      </c>
      <c r="P92" s="16">
        <v>41833.660995370366</v>
      </c>
      <c r="Q92" s="16">
        <v>41863.660995370366</v>
      </c>
    </row>
    <row r="93" spans="1:17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b">
        <v>0</v>
      </c>
      <c r="I93">
        <v>1</v>
      </c>
      <c r="J93" t="b">
        <v>0</v>
      </c>
      <c r="K93" t="s">
        <v>8269</v>
      </c>
      <c r="L93">
        <v>5</v>
      </c>
      <c r="M93">
        <v>100</v>
      </c>
      <c r="N93" s="10" t="s">
        <v>8308</v>
      </c>
      <c r="O93" t="s">
        <v>8310</v>
      </c>
      <c r="P93" s="16">
        <v>41914.590011574073</v>
      </c>
      <c r="Q93" s="16">
        <v>41955.907638888893</v>
      </c>
    </row>
    <row r="94" spans="1:17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b">
        <v>0</v>
      </c>
      <c r="I94">
        <v>1</v>
      </c>
      <c r="J94" t="b">
        <v>0</v>
      </c>
      <c r="K94" t="s">
        <v>8269</v>
      </c>
      <c r="L94">
        <v>0</v>
      </c>
      <c r="M94">
        <v>1</v>
      </c>
      <c r="N94" s="10" t="s">
        <v>8308</v>
      </c>
      <c r="O94" t="s">
        <v>8310</v>
      </c>
      <c r="P94" s="16">
        <v>42611.261064814811</v>
      </c>
      <c r="Q94" s="16">
        <v>42625.707638888889</v>
      </c>
    </row>
    <row r="95" spans="1:17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b">
        <v>0</v>
      </c>
      <c r="I95">
        <v>0</v>
      </c>
      <c r="J95" t="b">
        <v>0</v>
      </c>
      <c r="K95" t="s">
        <v>8269</v>
      </c>
      <c r="L95">
        <v>0</v>
      </c>
      <c r="M95">
        <v>0</v>
      </c>
      <c r="N95" s="10" t="s">
        <v>8308</v>
      </c>
      <c r="O95" t="s">
        <v>8310</v>
      </c>
      <c r="P95" s="16">
        <v>42253.633159722223</v>
      </c>
      <c r="Q95" s="16">
        <v>42313.674826388888</v>
      </c>
    </row>
    <row r="96" spans="1:17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b">
        <v>0</v>
      </c>
      <c r="I96">
        <v>3</v>
      </c>
      <c r="J96" t="b">
        <v>0</v>
      </c>
      <c r="K96" t="s">
        <v>8269</v>
      </c>
      <c r="L96">
        <v>1</v>
      </c>
      <c r="M96">
        <v>20</v>
      </c>
      <c r="N96" s="10" t="s">
        <v>8308</v>
      </c>
      <c r="O96" t="s">
        <v>8310</v>
      </c>
      <c r="P96" s="16">
        <v>42295.891828703709</v>
      </c>
      <c r="Q96" s="16">
        <v>42325.933495370366</v>
      </c>
    </row>
    <row r="97" spans="1:17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b">
        <v>0</v>
      </c>
      <c r="I97">
        <v>2</v>
      </c>
      <c r="J97" t="b">
        <v>0</v>
      </c>
      <c r="K97" t="s">
        <v>8269</v>
      </c>
      <c r="L97">
        <v>1</v>
      </c>
      <c r="M97">
        <v>5.5</v>
      </c>
      <c r="N97" s="10" t="s">
        <v>8308</v>
      </c>
      <c r="O97" t="s">
        <v>8310</v>
      </c>
      <c r="P97" s="16">
        <v>42402.947002314817</v>
      </c>
      <c r="Q97" s="16">
        <v>42452.145138888889</v>
      </c>
    </row>
    <row r="98" spans="1:17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b">
        <v>0</v>
      </c>
      <c r="I98">
        <v>5</v>
      </c>
      <c r="J98" t="b">
        <v>0</v>
      </c>
      <c r="K98" t="s">
        <v>8269</v>
      </c>
      <c r="L98">
        <v>13</v>
      </c>
      <c r="M98">
        <v>50.2</v>
      </c>
      <c r="N98" s="10" t="s">
        <v>8308</v>
      </c>
      <c r="O98" t="s">
        <v>8310</v>
      </c>
      <c r="P98" s="16">
        <v>42509.814108796301</v>
      </c>
      <c r="Q98" s="16">
        <v>42539.814108796301</v>
      </c>
    </row>
    <row r="99" spans="1:17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b">
        <v>0</v>
      </c>
      <c r="I99">
        <v>9</v>
      </c>
      <c r="J99" t="b">
        <v>0</v>
      </c>
      <c r="K99" t="s">
        <v>8269</v>
      </c>
      <c r="L99">
        <v>1</v>
      </c>
      <c r="M99">
        <v>13.11</v>
      </c>
      <c r="N99" s="10" t="s">
        <v>8308</v>
      </c>
      <c r="O99" t="s">
        <v>8310</v>
      </c>
      <c r="P99" s="16">
        <v>41977.004976851851</v>
      </c>
      <c r="Q99" s="16">
        <v>42008.976388888885</v>
      </c>
    </row>
    <row r="100" spans="1:17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b">
        <v>0</v>
      </c>
      <c r="I100">
        <v>8</v>
      </c>
      <c r="J100" t="b">
        <v>0</v>
      </c>
      <c r="K100" t="s">
        <v>8269</v>
      </c>
      <c r="L100">
        <v>17</v>
      </c>
      <c r="M100">
        <v>315.5</v>
      </c>
      <c r="N100" s="10" t="s">
        <v>8308</v>
      </c>
      <c r="O100" t="s">
        <v>8310</v>
      </c>
      <c r="P100" s="16">
        <v>42171.758611111116</v>
      </c>
      <c r="Q100" s="16">
        <v>42231.758611111116</v>
      </c>
    </row>
    <row r="101" spans="1:17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b">
        <v>0</v>
      </c>
      <c r="I101">
        <v>7</v>
      </c>
      <c r="J101" t="b">
        <v>0</v>
      </c>
      <c r="K101" t="s">
        <v>8269</v>
      </c>
      <c r="L101">
        <v>33</v>
      </c>
      <c r="M101">
        <v>37.14</v>
      </c>
      <c r="N101" s="10" t="s">
        <v>8308</v>
      </c>
      <c r="O101" t="s">
        <v>8310</v>
      </c>
      <c r="P101" s="16">
        <v>42056.1324537037</v>
      </c>
      <c r="Q101" s="16">
        <v>42086.207638888889</v>
      </c>
    </row>
    <row r="102" spans="1:17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b">
        <v>0</v>
      </c>
      <c r="I102">
        <v>0</v>
      </c>
      <c r="J102" t="b">
        <v>0</v>
      </c>
      <c r="K102" t="s">
        <v>8269</v>
      </c>
      <c r="L102">
        <v>0</v>
      </c>
      <c r="M102">
        <v>0</v>
      </c>
      <c r="N102" s="10" t="s">
        <v>8308</v>
      </c>
      <c r="O102" t="s">
        <v>8310</v>
      </c>
      <c r="P102" s="16">
        <v>41867.652280092596</v>
      </c>
      <c r="Q102" s="16">
        <v>41875.291666666664</v>
      </c>
    </row>
    <row r="103" spans="1:17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b">
        <v>0</v>
      </c>
      <c r="I103">
        <v>84</v>
      </c>
      <c r="J103" t="b">
        <v>0</v>
      </c>
      <c r="K103" t="s">
        <v>8269</v>
      </c>
      <c r="L103">
        <v>22</v>
      </c>
      <c r="M103">
        <v>128.27000000000001</v>
      </c>
      <c r="N103" s="10" t="s">
        <v>8308</v>
      </c>
      <c r="O103" t="s">
        <v>8310</v>
      </c>
      <c r="P103" s="16">
        <v>41779.657870370371</v>
      </c>
      <c r="Q103" s="16">
        <v>41821.25</v>
      </c>
    </row>
    <row r="104" spans="1:17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b">
        <v>0</v>
      </c>
      <c r="I104">
        <v>11</v>
      </c>
      <c r="J104" t="b">
        <v>0</v>
      </c>
      <c r="K104" t="s">
        <v>8269</v>
      </c>
      <c r="L104">
        <v>3</v>
      </c>
      <c r="M104">
        <v>47.27</v>
      </c>
      <c r="N104" s="10" t="s">
        <v>8308</v>
      </c>
      <c r="O104" t="s">
        <v>8310</v>
      </c>
      <c r="P104" s="16">
        <v>42679.958472222221</v>
      </c>
      <c r="Q104" s="16">
        <v>42710.207638888889</v>
      </c>
    </row>
    <row r="105" spans="1:17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b">
        <v>0</v>
      </c>
      <c r="I105">
        <v>1</v>
      </c>
      <c r="J105" t="b">
        <v>0</v>
      </c>
      <c r="K105" t="s">
        <v>8269</v>
      </c>
      <c r="L105">
        <v>5</v>
      </c>
      <c r="M105">
        <v>50</v>
      </c>
      <c r="N105" s="10" t="s">
        <v>8308</v>
      </c>
      <c r="O105" t="s">
        <v>8310</v>
      </c>
      <c r="P105" s="16">
        <v>42032.250208333338</v>
      </c>
      <c r="Q105" s="16">
        <v>42063.250208333338</v>
      </c>
    </row>
    <row r="106" spans="1:17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b">
        <v>0</v>
      </c>
      <c r="I106">
        <v>4</v>
      </c>
      <c r="J106" t="b">
        <v>0</v>
      </c>
      <c r="K106" t="s">
        <v>8269</v>
      </c>
      <c r="L106">
        <v>11</v>
      </c>
      <c r="M106">
        <v>42.5</v>
      </c>
      <c r="N106" s="10" t="s">
        <v>8308</v>
      </c>
      <c r="O106" t="s">
        <v>8310</v>
      </c>
      <c r="P106" s="16">
        <v>41793.191875000004</v>
      </c>
      <c r="Q106" s="16">
        <v>41807.191875000004</v>
      </c>
    </row>
    <row r="107" spans="1:17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b">
        <v>0</v>
      </c>
      <c r="I107">
        <v>2</v>
      </c>
      <c r="J107" t="b">
        <v>0</v>
      </c>
      <c r="K107" t="s">
        <v>8269</v>
      </c>
      <c r="L107">
        <v>1</v>
      </c>
      <c r="M107">
        <v>62.5</v>
      </c>
      <c r="N107" s="10" t="s">
        <v>8308</v>
      </c>
      <c r="O107" t="s">
        <v>8310</v>
      </c>
      <c r="P107" s="16">
        <v>41843.775011574071</v>
      </c>
      <c r="Q107" s="16">
        <v>41863.775011574071</v>
      </c>
    </row>
    <row r="108" spans="1:17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b">
        <v>0</v>
      </c>
      <c r="I108">
        <v>5</v>
      </c>
      <c r="J108" t="b">
        <v>0</v>
      </c>
      <c r="K108" t="s">
        <v>8269</v>
      </c>
      <c r="L108">
        <v>5</v>
      </c>
      <c r="M108">
        <v>27</v>
      </c>
      <c r="N108" s="10" t="s">
        <v>8308</v>
      </c>
      <c r="O108" t="s">
        <v>8310</v>
      </c>
      <c r="P108" s="16">
        <v>42136.092488425929</v>
      </c>
      <c r="Q108" s="16">
        <v>42166.092488425929</v>
      </c>
    </row>
    <row r="109" spans="1:17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b">
        <v>0</v>
      </c>
      <c r="I109">
        <v>1</v>
      </c>
      <c r="J109" t="b">
        <v>0</v>
      </c>
      <c r="K109" t="s">
        <v>8269</v>
      </c>
      <c r="L109">
        <v>1</v>
      </c>
      <c r="M109">
        <v>25</v>
      </c>
      <c r="N109" s="10" t="s">
        <v>8308</v>
      </c>
      <c r="O109" t="s">
        <v>8310</v>
      </c>
      <c r="P109" s="16">
        <v>42317.826377314821</v>
      </c>
      <c r="Q109" s="16">
        <v>42357.826377314821</v>
      </c>
    </row>
    <row r="110" spans="1:17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b">
        <v>0</v>
      </c>
      <c r="I110">
        <v>0</v>
      </c>
      <c r="J110" t="b">
        <v>0</v>
      </c>
      <c r="K110" t="s">
        <v>8269</v>
      </c>
      <c r="L110">
        <v>0</v>
      </c>
      <c r="M110">
        <v>0</v>
      </c>
      <c r="N110" s="10" t="s">
        <v>8308</v>
      </c>
      <c r="O110" t="s">
        <v>8310</v>
      </c>
      <c r="P110" s="16">
        <v>42186.01116898148</v>
      </c>
      <c r="Q110" s="16">
        <v>42230.818055555559</v>
      </c>
    </row>
    <row r="111" spans="1:17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b">
        <v>0</v>
      </c>
      <c r="I111">
        <v>2</v>
      </c>
      <c r="J111" t="b">
        <v>0</v>
      </c>
      <c r="K111" t="s">
        <v>8269</v>
      </c>
      <c r="L111">
        <v>0</v>
      </c>
      <c r="M111">
        <v>1.5</v>
      </c>
      <c r="N111" s="10" t="s">
        <v>8308</v>
      </c>
      <c r="O111" t="s">
        <v>8310</v>
      </c>
      <c r="P111" s="16">
        <v>42095.229166666672</v>
      </c>
      <c r="Q111" s="16">
        <v>42109.211111111115</v>
      </c>
    </row>
    <row r="112" spans="1:17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b">
        <v>0</v>
      </c>
      <c r="I112">
        <v>4</v>
      </c>
      <c r="J112" t="b">
        <v>0</v>
      </c>
      <c r="K112" t="s">
        <v>8269</v>
      </c>
      <c r="L112">
        <v>15</v>
      </c>
      <c r="M112">
        <v>38.25</v>
      </c>
      <c r="N112" s="10" t="s">
        <v>8308</v>
      </c>
      <c r="O112" t="s">
        <v>8310</v>
      </c>
      <c r="P112" s="16">
        <v>41906.819513888891</v>
      </c>
      <c r="Q112" s="16">
        <v>41938.838888888888</v>
      </c>
    </row>
    <row r="113" spans="1:17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b">
        <v>0</v>
      </c>
      <c r="I113">
        <v>4</v>
      </c>
      <c r="J113" t="b">
        <v>0</v>
      </c>
      <c r="K113" t="s">
        <v>8269</v>
      </c>
      <c r="L113">
        <v>9</v>
      </c>
      <c r="M113">
        <v>16.25</v>
      </c>
      <c r="N113" s="10" t="s">
        <v>8308</v>
      </c>
      <c r="O113" t="s">
        <v>8310</v>
      </c>
      <c r="P113" s="16">
        <v>41834.135370370372</v>
      </c>
      <c r="Q113" s="16">
        <v>41849.135370370372</v>
      </c>
    </row>
    <row r="114" spans="1:17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b">
        <v>0</v>
      </c>
      <c r="I114">
        <v>4</v>
      </c>
      <c r="J114" t="b">
        <v>0</v>
      </c>
      <c r="K114" t="s">
        <v>8269</v>
      </c>
      <c r="L114">
        <v>0</v>
      </c>
      <c r="M114">
        <v>33.75</v>
      </c>
      <c r="N114" s="10" t="s">
        <v>8308</v>
      </c>
      <c r="O114" t="s">
        <v>8310</v>
      </c>
      <c r="P114" s="16">
        <v>41863.359282407408</v>
      </c>
      <c r="Q114" s="16">
        <v>41893.359282407408</v>
      </c>
    </row>
    <row r="115" spans="1:17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b">
        <v>0</v>
      </c>
      <c r="I115">
        <v>3</v>
      </c>
      <c r="J115" t="b">
        <v>0</v>
      </c>
      <c r="K115" t="s">
        <v>8269</v>
      </c>
      <c r="L115">
        <v>3</v>
      </c>
      <c r="M115">
        <v>61.67</v>
      </c>
      <c r="N115" s="10" t="s">
        <v>8308</v>
      </c>
      <c r="O115" t="s">
        <v>8310</v>
      </c>
      <c r="P115" s="16">
        <v>42224.756909722222</v>
      </c>
      <c r="Q115" s="16">
        <v>42254.756909722222</v>
      </c>
    </row>
    <row r="116" spans="1:17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b">
        <v>0</v>
      </c>
      <c r="I116">
        <v>36</v>
      </c>
      <c r="J116" t="b">
        <v>0</v>
      </c>
      <c r="K116" t="s">
        <v>8269</v>
      </c>
      <c r="L116">
        <v>37</v>
      </c>
      <c r="M116">
        <v>83.14</v>
      </c>
      <c r="N116" s="10" t="s">
        <v>8308</v>
      </c>
      <c r="O116" t="s">
        <v>8310</v>
      </c>
      <c r="P116" s="16">
        <v>41939.8122337963</v>
      </c>
      <c r="Q116" s="16">
        <v>41969.853900462964</v>
      </c>
    </row>
    <row r="117" spans="1:17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b">
        <v>0</v>
      </c>
      <c r="I117">
        <v>1</v>
      </c>
      <c r="J117" t="b">
        <v>0</v>
      </c>
      <c r="K117" t="s">
        <v>8269</v>
      </c>
      <c r="L117">
        <v>0</v>
      </c>
      <c r="M117">
        <v>1</v>
      </c>
      <c r="N117" s="10" t="s">
        <v>8308</v>
      </c>
      <c r="O117" t="s">
        <v>8310</v>
      </c>
      <c r="P117" s="16">
        <v>42059.270023148143</v>
      </c>
      <c r="Q117" s="16">
        <v>42119.190972222219</v>
      </c>
    </row>
    <row r="118" spans="1:17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b">
        <v>0</v>
      </c>
      <c r="I118">
        <v>7</v>
      </c>
      <c r="J118" t="b">
        <v>0</v>
      </c>
      <c r="K118" t="s">
        <v>8269</v>
      </c>
      <c r="L118">
        <v>10</v>
      </c>
      <c r="M118">
        <v>142.86000000000001</v>
      </c>
      <c r="N118" s="10" t="s">
        <v>8308</v>
      </c>
      <c r="O118" t="s">
        <v>8310</v>
      </c>
      <c r="P118" s="16">
        <v>42308.211215277777</v>
      </c>
      <c r="Q118" s="16">
        <v>42338.252881944441</v>
      </c>
    </row>
    <row r="119" spans="1:17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b">
        <v>0</v>
      </c>
      <c r="I119">
        <v>6</v>
      </c>
      <c r="J119" t="b">
        <v>0</v>
      </c>
      <c r="K119" t="s">
        <v>8269</v>
      </c>
      <c r="L119">
        <v>8</v>
      </c>
      <c r="M119">
        <v>10.17</v>
      </c>
      <c r="N119" s="10" t="s">
        <v>8308</v>
      </c>
      <c r="O119" t="s">
        <v>8310</v>
      </c>
      <c r="P119" s="16">
        <v>42020.768634259264</v>
      </c>
      <c r="Q119" s="16">
        <v>42065.958333333328</v>
      </c>
    </row>
    <row r="120" spans="1:17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b">
        <v>0</v>
      </c>
      <c r="I120">
        <v>40</v>
      </c>
      <c r="J120" t="b">
        <v>0</v>
      </c>
      <c r="K120" t="s">
        <v>8269</v>
      </c>
      <c r="L120">
        <v>15</v>
      </c>
      <c r="M120">
        <v>57.25</v>
      </c>
      <c r="N120" s="10" t="s">
        <v>8308</v>
      </c>
      <c r="O120" t="s">
        <v>8310</v>
      </c>
      <c r="P120" s="16">
        <v>41786.959745370368</v>
      </c>
      <c r="Q120" s="16">
        <v>41816.959745370368</v>
      </c>
    </row>
    <row r="121" spans="1:17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b">
        <v>0</v>
      </c>
      <c r="I121">
        <v>3</v>
      </c>
      <c r="J121" t="b">
        <v>0</v>
      </c>
      <c r="K121" t="s">
        <v>8269</v>
      </c>
      <c r="L121">
        <v>10</v>
      </c>
      <c r="M121">
        <v>5</v>
      </c>
      <c r="N121" s="10" t="s">
        <v>8308</v>
      </c>
      <c r="O121" t="s">
        <v>8310</v>
      </c>
      <c r="P121" s="16">
        <v>41820.870821759258</v>
      </c>
      <c r="Q121" s="16">
        <v>41850.870821759258</v>
      </c>
    </row>
    <row r="122" spans="1:17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b">
        <v>0</v>
      </c>
      <c r="I122">
        <v>7</v>
      </c>
      <c r="J122" t="b">
        <v>0</v>
      </c>
      <c r="K122" t="s">
        <v>8269</v>
      </c>
      <c r="L122">
        <v>13</v>
      </c>
      <c r="M122">
        <v>93</v>
      </c>
      <c r="N122" s="10" t="s">
        <v>8308</v>
      </c>
      <c r="O122" t="s">
        <v>8310</v>
      </c>
      <c r="P122" s="16">
        <v>42265.683182870373</v>
      </c>
      <c r="Q122" s="16">
        <v>42293.207638888889</v>
      </c>
    </row>
    <row r="123" spans="1:17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b">
        <v>0</v>
      </c>
      <c r="I123">
        <v>14</v>
      </c>
      <c r="J123" t="b">
        <v>0</v>
      </c>
      <c r="K123" t="s">
        <v>8269</v>
      </c>
      <c r="L123">
        <v>2</v>
      </c>
      <c r="M123">
        <v>32.36</v>
      </c>
      <c r="N123" s="10" t="s">
        <v>8308</v>
      </c>
      <c r="O123" t="s">
        <v>8310</v>
      </c>
      <c r="P123" s="16">
        <v>42601.827141203699</v>
      </c>
      <c r="Q123" s="16">
        <v>42631.827141203699</v>
      </c>
    </row>
    <row r="124" spans="1:17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b">
        <v>0</v>
      </c>
      <c r="I124">
        <v>0</v>
      </c>
      <c r="J124" t="b">
        <v>0</v>
      </c>
      <c r="K124" t="s">
        <v>8269</v>
      </c>
      <c r="L124">
        <v>0</v>
      </c>
      <c r="M124">
        <v>0</v>
      </c>
      <c r="N124" s="10" t="s">
        <v>8308</v>
      </c>
      <c r="O124" t="s">
        <v>8310</v>
      </c>
      <c r="P124" s="16">
        <v>42228.151701388888</v>
      </c>
      <c r="Q124" s="16">
        <v>42253.151701388888</v>
      </c>
    </row>
    <row r="125" spans="1:17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b">
        <v>0</v>
      </c>
      <c r="I125">
        <v>1</v>
      </c>
      <c r="J125" t="b">
        <v>0</v>
      </c>
      <c r="K125" t="s">
        <v>8269</v>
      </c>
      <c r="L125">
        <v>0</v>
      </c>
      <c r="M125">
        <v>1</v>
      </c>
      <c r="N125" s="10" t="s">
        <v>8308</v>
      </c>
      <c r="O125" t="s">
        <v>8310</v>
      </c>
      <c r="P125" s="16">
        <v>42415.168564814812</v>
      </c>
      <c r="Q125" s="16">
        <v>42445.126898148148</v>
      </c>
    </row>
    <row r="126" spans="1:17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b">
        <v>0</v>
      </c>
      <c r="I126">
        <v>12</v>
      </c>
      <c r="J126" t="b">
        <v>0</v>
      </c>
      <c r="K126" t="s">
        <v>8269</v>
      </c>
      <c r="L126">
        <v>16</v>
      </c>
      <c r="M126">
        <v>91.83</v>
      </c>
      <c r="N126" s="10" t="s">
        <v>8308</v>
      </c>
      <c r="O126" t="s">
        <v>8310</v>
      </c>
      <c r="P126" s="16">
        <v>42538.968310185184</v>
      </c>
      <c r="Q126" s="16">
        <v>42568.029861111107</v>
      </c>
    </row>
    <row r="127" spans="1:17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b">
        <v>0</v>
      </c>
      <c r="I127">
        <v>12</v>
      </c>
      <c r="J127" t="b">
        <v>0</v>
      </c>
      <c r="K127" t="s">
        <v>8269</v>
      </c>
      <c r="L127">
        <v>11</v>
      </c>
      <c r="M127">
        <v>45.83</v>
      </c>
      <c r="N127" s="10" t="s">
        <v>8308</v>
      </c>
      <c r="O127" t="s">
        <v>8310</v>
      </c>
      <c r="P127" s="16">
        <v>42233.671747685185</v>
      </c>
      <c r="Q127" s="16">
        <v>42278.541666666672</v>
      </c>
    </row>
    <row r="128" spans="1:17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b">
        <v>0</v>
      </c>
      <c r="I128">
        <v>0</v>
      </c>
      <c r="J128" t="b">
        <v>0</v>
      </c>
      <c r="K128" t="s">
        <v>8269</v>
      </c>
      <c r="L128">
        <v>0</v>
      </c>
      <c r="M128">
        <v>0</v>
      </c>
      <c r="N128" s="10" t="s">
        <v>8308</v>
      </c>
      <c r="O128" t="s">
        <v>8310</v>
      </c>
      <c r="P128" s="16">
        <v>42675.262962962966</v>
      </c>
      <c r="Q128" s="16">
        <v>42705.304629629631</v>
      </c>
    </row>
    <row r="129" spans="1:17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b">
        <v>0</v>
      </c>
      <c r="I129">
        <v>10</v>
      </c>
      <c r="J129" t="b">
        <v>0</v>
      </c>
      <c r="K129" t="s">
        <v>8269</v>
      </c>
      <c r="L129">
        <v>86</v>
      </c>
      <c r="M129">
        <v>248.5</v>
      </c>
      <c r="N129" s="10" t="s">
        <v>8308</v>
      </c>
      <c r="O129" t="s">
        <v>8310</v>
      </c>
      <c r="P129" s="16">
        <v>42534.631481481483</v>
      </c>
      <c r="Q129" s="16">
        <v>42562.631481481483</v>
      </c>
    </row>
    <row r="130" spans="1:17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b">
        <v>0</v>
      </c>
      <c r="I130">
        <v>5</v>
      </c>
      <c r="J130" t="b">
        <v>0</v>
      </c>
      <c r="K130" t="s">
        <v>8269</v>
      </c>
      <c r="L130">
        <v>12</v>
      </c>
      <c r="M130">
        <v>79.400000000000006</v>
      </c>
      <c r="N130" s="10" t="s">
        <v>8308</v>
      </c>
      <c r="O130" t="s">
        <v>8310</v>
      </c>
      <c r="P130" s="16">
        <v>42151.905717592599</v>
      </c>
      <c r="Q130" s="16">
        <v>42182.905717592599</v>
      </c>
    </row>
    <row r="131" spans="1:17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b">
        <v>0</v>
      </c>
      <c r="I131">
        <v>2</v>
      </c>
      <c r="J131" t="b">
        <v>0</v>
      </c>
      <c r="K131" t="s">
        <v>8269</v>
      </c>
      <c r="L131">
        <v>0</v>
      </c>
      <c r="M131">
        <v>5.5</v>
      </c>
      <c r="N131" s="10" t="s">
        <v>8308</v>
      </c>
      <c r="O131" t="s">
        <v>8310</v>
      </c>
      <c r="P131" s="16">
        <v>41961.492488425924</v>
      </c>
      <c r="Q131" s="16">
        <v>42006.492488425924</v>
      </c>
    </row>
    <row r="132" spans="1:17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b">
        <v>0</v>
      </c>
      <c r="I132">
        <v>2</v>
      </c>
      <c r="J132" t="b">
        <v>0</v>
      </c>
      <c r="K132" t="s">
        <v>8269</v>
      </c>
      <c r="L132">
        <v>1</v>
      </c>
      <c r="M132">
        <v>25</v>
      </c>
      <c r="N132" s="10" t="s">
        <v>8308</v>
      </c>
      <c r="O132" t="s">
        <v>8310</v>
      </c>
      <c r="P132" s="16">
        <v>41940.587233796294</v>
      </c>
      <c r="Q132" s="16">
        <v>41968.041666666672</v>
      </c>
    </row>
    <row r="133" spans="1:17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b">
        <v>0</v>
      </c>
      <c r="I133">
        <v>0</v>
      </c>
      <c r="J133" t="b">
        <v>0</v>
      </c>
      <c r="K133" t="s">
        <v>8269</v>
      </c>
      <c r="L133">
        <v>0</v>
      </c>
      <c r="M133">
        <v>0</v>
      </c>
      <c r="N133" s="10" t="s">
        <v>8308</v>
      </c>
      <c r="O133" t="s">
        <v>8310</v>
      </c>
      <c r="P133" s="16">
        <v>42111.904097222221</v>
      </c>
      <c r="Q133" s="16">
        <v>42171.904097222221</v>
      </c>
    </row>
    <row r="134" spans="1:17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b">
        <v>0</v>
      </c>
      <c r="I134">
        <v>13</v>
      </c>
      <c r="J134" t="b">
        <v>0</v>
      </c>
      <c r="K134" t="s">
        <v>8269</v>
      </c>
      <c r="L134">
        <v>36</v>
      </c>
      <c r="M134">
        <v>137.08000000000001</v>
      </c>
      <c r="N134" s="10" t="s">
        <v>8308</v>
      </c>
      <c r="O134" t="s">
        <v>8310</v>
      </c>
      <c r="P134" s="16">
        <v>42279.778564814813</v>
      </c>
      <c r="Q134" s="16">
        <v>42310.701388888891</v>
      </c>
    </row>
    <row r="135" spans="1:17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b">
        <v>0</v>
      </c>
      <c r="I135">
        <v>0</v>
      </c>
      <c r="J135" t="b">
        <v>0</v>
      </c>
      <c r="K135" t="s">
        <v>8269</v>
      </c>
      <c r="L135">
        <v>0</v>
      </c>
      <c r="M135">
        <v>0</v>
      </c>
      <c r="N135" s="10" t="s">
        <v>8308</v>
      </c>
      <c r="O135" t="s">
        <v>8310</v>
      </c>
      <c r="P135" s="16">
        <v>42213.662905092591</v>
      </c>
      <c r="Q135" s="16">
        <v>42243.662905092591</v>
      </c>
    </row>
    <row r="136" spans="1:17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b">
        <v>0</v>
      </c>
      <c r="I136">
        <v>1</v>
      </c>
      <c r="J136" t="b">
        <v>0</v>
      </c>
      <c r="K136" t="s">
        <v>8269</v>
      </c>
      <c r="L136">
        <v>0</v>
      </c>
      <c r="M136">
        <v>5</v>
      </c>
      <c r="N136" s="10" t="s">
        <v>8308</v>
      </c>
      <c r="O136" t="s">
        <v>8310</v>
      </c>
      <c r="P136" s="16">
        <v>42109.801712962959</v>
      </c>
      <c r="Q136" s="16">
        <v>42139.801712962959</v>
      </c>
    </row>
    <row r="137" spans="1:17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b">
        <v>0</v>
      </c>
      <c r="I137">
        <v>5</v>
      </c>
      <c r="J137" t="b">
        <v>0</v>
      </c>
      <c r="K137" t="s">
        <v>8269</v>
      </c>
      <c r="L137">
        <v>3</v>
      </c>
      <c r="M137">
        <v>39</v>
      </c>
      <c r="N137" s="10" t="s">
        <v>8308</v>
      </c>
      <c r="O137" t="s">
        <v>8310</v>
      </c>
      <c r="P137" s="16">
        <v>42031.833587962959</v>
      </c>
      <c r="Q137" s="16">
        <v>42063.333333333328</v>
      </c>
    </row>
    <row r="138" spans="1:17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b">
        <v>0</v>
      </c>
      <c r="I138">
        <v>2</v>
      </c>
      <c r="J138" t="b">
        <v>0</v>
      </c>
      <c r="K138" t="s">
        <v>8269</v>
      </c>
      <c r="L138">
        <v>3</v>
      </c>
      <c r="M138">
        <v>50.5</v>
      </c>
      <c r="N138" s="10" t="s">
        <v>8308</v>
      </c>
      <c r="O138" t="s">
        <v>8310</v>
      </c>
      <c r="P138" s="16">
        <v>42615.142870370371</v>
      </c>
      <c r="Q138" s="16">
        <v>42645.142870370371</v>
      </c>
    </row>
    <row r="139" spans="1:17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b">
        <v>0</v>
      </c>
      <c r="I139">
        <v>1</v>
      </c>
      <c r="J139" t="b">
        <v>0</v>
      </c>
      <c r="K139" t="s">
        <v>8269</v>
      </c>
      <c r="L139">
        <v>1</v>
      </c>
      <c r="M139">
        <v>25</v>
      </c>
      <c r="N139" s="10" t="s">
        <v>8308</v>
      </c>
      <c r="O139" t="s">
        <v>8310</v>
      </c>
      <c r="P139" s="16">
        <v>42439.702314814815</v>
      </c>
      <c r="Q139" s="16">
        <v>42468.774305555555</v>
      </c>
    </row>
    <row r="140" spans="1:17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b">
        <v>0</v>
      </c>
      <c r="I140">
        <v>1</v>
      </c>
      <c r="J140" t="b">
        <v>0</v>
      </c>
      <c r="K140" t="s">
        <v>8269</v>
      </c>
      <c r="L140">
        <v>0</v>
      </c>
      <c r="M140">
        <v>25</v>
      </c>
      <c r="N140" s="10" t="s">
        <v>8308</v>
      </c>
      <c r="O140" t="s">
        <v>8310</v>
      </c>
      <c r="P140" s="16">
        <v>42243.790393518517</v>
      </c>
      <c r="Q140" s="16">
        <v>42303.790393518517</v>
      </c>
    </row>
    <row r="141" spans="1:17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b">
        <v>0</v>
      </c>
      <c r="I141">
        <v>0</v>
      </c>
      <c r="J141" t="b">
        <v>0</v>
      </c>
      <c r="K141" t="s">
        <v>8269</v>
      </c>
      <c r="L141">
        <v>0</v>
      </c>
      <c r="M141">
        <v>0</v>
      </c>
      <c r="N141" s="10" t="s">
        <v>8308</v>
      </c>
      <c r="O141" t="s">
        <v>8310</v>
      </c>
      <c r="P141" s="16">
        <v>42550.048449074078</v>
      </c>
      <c r="Q141" s="16">
        <v>42580.978472222225</v>
      </c>
    </row>
    <row r="142" spans="1:17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b">
        <v>0</v>
      </c>
      <c r="I142">
        <v>8</v>
      </c>
      <c r="J142" t="b">
        <v>0</v>
      </c>
      <c r="K142" t="s">
        <v>8269</v>
      </c>
      <c r="L142">
        <v>24</v>
      </c>
      <c r="M142">
        <v>53.13</v>
      </c>
      <c r="N142" s="10" t="s">
        <v>8308</v>
      </c>
      <c r="O142" t="s">
        <v>8310</v>
      </c>
      <c r="P142" s="16">
        <v>42306.848854166667</v>
      </c>
      <c r="Q142" s="16">
        <v>42336.890520833331</v>
      </c>
    </row>
    <row r="143" spans="1:17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b">
        <v>0</v>
      </c>
      <c r="I143">
        <v>0</v>
      </c>
      <c r="J143" t="b">
        <v>0</v>
      </c>
      <c r="K143" t="s">
        <v>8269</v>
      </c>
      <c r="L143">
        <v>0</v>
      </c>
      <c r="M143">
        <v>0</v>
      </c>
      <c r="N143" s="10" t="s">
        <v>8308</v>
      </c>
      <c r="O143" t="s">
        <v>8310</v>
      </c>
      <c r="P143" s="16">
        <v>42457.932025462964</v>
      </c>
      <c r="Q143" s="16">
        <v>42485.013888888891</v>
      </c>
    </row>
    <row r="144" spans="1:17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b">
        <v>0</v>
      </c>
      <c r="I144">
        <v>1</v>
      </c>
      <c r="J144" t="b">
        <v>0</v>
      </c>
      <c r="K144" t="s">
        <v>8269</v>
      </c>
      <c r="L144">
        <v>0</v>
      </c>
      <c r="M144">
        <v>7</v>
      </c>
      <c r="N144" s="10" t="s">
        <v>8308</v>
      </c>
      <c r="O144" t="s">
        <v>8310</v>
      </c>
      <c r="P144" s="16">
        <v>42513.976319444439</v>
      </c>
      <c r="Q144" s="16">
        <v>42559.976319444439</v>
      </c>
    </row>
    <row r="145" spans="1:17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b">
        <v>0</v>
      </c>
      <c r="I145">
        <v>16</v>
      </c>
      <c r="J145" t="b">
        <v>0</v>
      </c>
      <c r="K145" t="s">
        <v>8269</v>
      </c>
      <c r="L145">
        <v>32</v>
      </c>
      <c r="M145">
        <v>40.06</v>
      </c>
      <c r="N145" s="10" t="s">
        <v>8308</v>
      </c>
      <c r="O145" t="s">
        <v>8310</v>
      </c>
      <c r="P145" s="16">
        <v>41816.950370370374</v>
      </c>
      <c r="Q145" s="16">
        <v>41853.583333333336</v>
      </c>
    </row>
    <row r="146" spans="1:17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b">
        <v>0</v>
      </c>
      <c r="I146">
        <v>12</v>
      </c>
      <c r="J146" t="b">
        <v>0</v>
      </c>
      <c r="K146" t="s">
        <v>8269</v>
      </c>
      <c r="L146">
        <v>24</v>
      </c>
      <c r="M146">
        <v>24.33</v>
      </c>
      <c r="N146" s="10" t="s">
        <v>8308</v>
      </c>
      <c r="O146" t="s">
        <v>8310</v>
      </c>
      <c r="P146" s="16">
        <v>41880.788842592592</v>
      </c>
      <c r="Q146" s="16">
        <v>41910.788842592592</v>
      </c>
    </row>
    <row r="147" spans="1:17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b">
        <v>0</v>
      </c>
      <c r="I147">
        <v>4</v>
      </c>
      <c r="J147" t="b">
        <v>0</v>
      </c>
      <c r="K147" t="s">
        <v>8269</v>
      </c>
      <c r="L147">
        <v>2</v>
      </c>
      <c r="M147">
        <v>11.25</v>
      </c>
      <c r="N147" s="10" t="s">
        <v>8308</v>
      </c>
      <c r="O147" t="s">
        <v>8310</v>
      </c>
      <c r="P147" s="16">
        <v>42342.845555555556</v>
      </c>
      <c r="Q147" s="16">
        <v>42372.845555555556</v>
      </c>
    </row>
    <row r="148" spans="1:17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b">
        <v>0</v>
      </c>
      <c r="I148">
        <v>3</v>
      </c>
      <c r="J148" t="b">
        <v>0</v>
      </c>
      <c r="K148" t="s">
        <v>8269</v>
      </c>
      <c r="L148">
        <v>6</v>
      </c>
      <c r="M148">
        <v>42</v>
      </c>
      <c r="N148" s="10" t="s">
        <v>8308</v>
      </c>
      <c r="O148" t="s">
        <v>8310</v>
      </c>
      <c r="P148" s="16">
        <v>42053.722060185188</v>
      </c>
      <c r="Q148" s="16">
        <v>42113.680393518516</v>
      </c>
    </row>
    <row r="149" spans="1:17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b">
        <v>0</v>
      </c>
      <c r="I149">
        <v>4</v>
      </c>
      <c r="J149" t="b">
        <v>0</v>
      </c>
      <c r="K149" t="s">
        <v>8269</v>
      </c>
      <c r="L149">
        <v>14</v>
      </c>
      <c r="M149">
        <v>71.25</v>
      </c>
      <c r="N149" s="10" t="s">
        <v>8308</v>
      </c>
      <c r="O149" t="s">
        <v>8310</v>
      </c>
      <c r="P149" s="16">
        <v>42414.235879629632</v>
      </c>
      <c r="Q149" s="16">
        <v>42474.194212962961</v>
      </c>
    </row>
    <row r="150" spans="1:17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b">
        <v>0</v>
      </c>
      <c r="I150">
        <v>2</v>
      </c>
      <c r="J150" t="b">
        <v>0</v>
      </c>
      <c r="K150" t="s">
        <v>8269</v>
      </c>
      <c r="L150">
        <v>1</v>
      </c>
      <c r="M150">
        <v>22.5</v>
      </c>
      <c r="N150" s="10" t="s">
        <v>8308</v>
      </c>
      <c r="O150" t="s">
        <v>8310</v>
      </c>
      <c r="P150" s="16">
        <v>41801.711550925924</v>
      </c>
      <c r="Q150" s="16">
        <v>41844.124305555553</v>
      </c>
    </row>
    <row r="151" spans="1:17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b">
        <v>0</v>
      </c>
      <c r="I151">
        <v>10</v>
      </c>
      <c r="J151" t="b">
        <v>0</v>
      </c>
      <c r="K151" t="s">
        <v>8269</v>
      </c>
      <c r="L151">
        <v>24</v>
      </c>
      <c r="M151">
        <v>41</v>
      </c>
      <c r="N151" s="10" t="s">
        <v>8308</v>
      </c>
      <c r="O151" t="s">
        <v>8310</v>
      </c>
      <c r="P151" s="16">
        <v>42770.290590277778</v>
      </c>
      <c r="Q151" s="16">
        <v>42800.290590277778</v>
      </c>
    </row>
    <row r="152" spans="1:17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b">
        <v>0</v>
      </c>
      <c r="I152">
        <v>11</v>
      </c>
      <c r="J152" t="b">
        <v>0</v>
      </c>
      <c r="K152" t="s">
        <v>8269</v>
      </c>
      <c r="L152">
        <v>11</v>
      </c>
      <c r="M152">
        <v>47.91</v>
      </c>
      <c r="N152" s="10" t="s">
        <v>8308</v>
      </c>
      <c r="O152" t="s">
        <v>8310</v>
      </c>
      <c r="P152" s="16">
        <v>42452.815659722226</v>
      </c>
      <c r="Q152" s="16">
        <v>42512.815659722226</v>
      </c>
    </row>
    <row r="153" spans="1:17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b">
        <v>0</v>
      </c>
      <c r="I153">
        <v>6</v>
      </c>
      <c r="J153" t="b">
        <v>0</v>
      </c>
      <c r="K153" t="s">
        <v>8269</v>
      </c>
      <c r="L153">
        <v>7</v>
      </c>
      <c r="M153">
        <v>35.17</v>
      </c>
      <c r="N153" s="10" t="s">
        <v>8308</v>
      </c>
      <c r="O153" t="s">
        <v>8310</v>
      </c>
      <c r="P153" s="16">
        <v>42601.854699074072</v>
      </c>
      <c r="Q153" s="16">
        <v>42611.163194444445</v>
      </c>
    </row>
    <row r="154" spans="1:17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b">
        <v>0</v>
      </c>
      <c r="I154">
        <v>2</v>
      </c>
      <c r="J154" t="b">
        <v>0</v>
      </c>
      <c r="K154" t="s">
        <v>8269</v>
      </c>
      <c r="L154">
        <v>0</v>
      </c>
      <c r="M154">
        <v>5.5</v>
      </c>
      <c r="N154" s="10" t="s">
        <v>8308</v>
      </c>
      <c r="O154" t="s">
        <v>8310</v>
      </c>
      <c r="P154" s="16">
        <v>42447.863553240735</v>
      </c>
      <c r="Q154" s="16">
        <v>42477.863553240735</v>
      </c>
    </row>
    <row r="155" spans="1:17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b">
        <v>0</v>
      </c>
      <c r="I155">
        <v>6</v>
      </c>
      <c r="J155" t="b">
        <v>0</v>
      </c>
      <c r="K155" t="s">
        <v>8269</v>
      </c>
      <c r="L155">
        <v>1</v>
      </c>
      <c r="M155">
        <v>22.67</v>
      </c>
      <c r="N155" s="10" t="s">
        <v>8308</v>
      </c>
      <c r="O155" t="s">
        <v>8310</v>
      </c>
      <c r="P155" s="16">
        <v>41811.536180555559</v>
      </c>
      <c r="Q155" s="16">
        <v>41841.536180555559</v>
      </c>
    </row>
    <row r="156" spans="1:17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b">
        <v>0</v>
      </c>
      <c r="I156">
        <v>8</v>
      </c>
      <c r="J156" t="b">
        <v>0</v>
      </c>
      <c r="K156" t="s">
        <v>8269</v>
      </c>
      <c r="L156">
        <v>21</v>
      </c>
      <c r="M156">
        <v>26.38</v>
      </c>
      <c r="N156" s="10" t="s">
        <v>8308</v>
      </c>
      <c r="O156" t="s">
        <v>8310</v>
      </c>
      <c r="P156" s="16">
        <v>41981.067523148144</v>
      </c>
      <c r="Q156" s="16">
        <v>42041.067523148144</v>
      </c>
    </row>
    <row r="157" spans="1:17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b">
        <v>0</v>
      </c>
      <c r="I157">
        <v>37</v>
      </c>
      <c r="J157" t="b">
        <v>0</v>
      </c>
      <c r="K157" t="s">
        <v>8269</v>
      </c>
      <c r="L157">
        <v>78</v>
      </c>
      <c r="M157">
        <v>105.54</v>
      </c>
      <c r="N157" s="10" t="s">
        <v>8308</v>
      </c>
      <c r="O157" t="s">
        <v>8310</v>
      </c>
      <c r="P157" s="16">
        <v>42469.68414351852</v>
      </c>
      <c r="Q157" s="16">
        <v>42499.166666666672</v>
      </c>
    </row>
    <row r="158" spans="1:17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b">
        <v>0</v>
      </c>
      <c r="I158">
        <v>0</v>
      </c>
      <c r="J158" t="b">
        <v>0</v>
      </c>
      <c r="K158" t="s">
        <v>8269</v>
      </c>
      <c r="L158">
        <v>0</v>
      </c>
      <c r="M158">
        <v>0</v>
      </c>
      <c r="N158" s="10" t="s">
        <v>8308</v>
      </c>
      <c r="O158" t="s">
        <v>8310</v>
      </c>
      <c r="P158" s="16">
        <v>42534.866875</v>
      </c>
      <c r="Q158" s="16">
        <v>42564.866875</v>
      </c>
    </row>
    <row r="159" spans="1:17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b">
        <v>0</v>
      </c>
      <c r="I159">
        <v>10</v>
      </c>
      <c r="J159" t="b">
        <v>0</v>
      </c>
      <c r="K159" t="s">
        <v>8269</v>
      </c>
      <c r="L159">
        <v>48</v>
      </c>
      <c r="M159">
        <v>62</v>
      </c>
      <c r="N159" s="10" t="s">
        <v>8308</v>
      </c>
      <c r="O159" t="s">
        <v>8310</v>
      </c>
      <c r="P159" s="16">
        <v>41830.858344907407</v>
      </c>
      <c r="Q159" s="16">
        <v>41852.291666666664</v>
      </c>
    </row>
    <row r="160" spans="1:17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b">
        <v>0</v>
      </c>
      <c r="I160">
        <v>6</v>
      </c>
      <c r="J160" t="b">
        <v>0</v>
      </c>
      <c r="K160" t="s">
        <v>8269</v>
      </c>
      <c r="L160">
        <v>1</v>
      </c>
      <c r="M160">
        <v>217.5</v>
      </c>
      <c r="N160" s="10" t="s">
        <v>8308</v>
      </c>
      <c r="O160" t="s">
        <v>8310</v>
      </c>
      <c r="P160" s="16">
        <v>42543.788564814815</v>
      </c>
      <c r="Q160" s="16">
        <v>42573.788564814815</v>
      </c>
    </row>
    <row r="161" spans="1:17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b">
        <v>0</v>
      </c>
      <c r="I161">
        <v>8</v>
      </c>
      <c r="J161" t="b">
        <v>0</v>
      </c>
      <c r="K161" t="s">
        <v>8269</v>
      </c>
      <c r="L161">
        <v>11</v>
      </c>
      <c r="M161">
        <v>26.75</v>
      </c>
      <c r="N161" s="10" t="s">
        <v>8308</v>
      </c>
      <c r="O161" t="s">
        <v>8310</v>
      </c>
      <c r="P161" s="16">
        <v>41975.642974537041</v>
      </c>
      <c r="Q161" s="16">
        <v>42035.642974537041</v>
      </c>
    </row>
    <row r="162" spans="1:17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b">
        <v>0</v>
      </c>
      <c r="I162">
        <v>7</v>
      </c>
      <c r="J162" t="b">
        <v>0</v>
      </c>
      <c r="K162" t="s">
        <v>8269</v>
      </c>
      <c r="L162">
        <v>18</v>
      </c>
      <c r="M162">
        <v>64.290000000000006</v>
      </c>
      <c r="N162" s="10" t="s">
        <v>8308</v>
      </c>
      <c r="O162" t="s">
        <v>8310</v>
      </c>
      <c r="P162" s="16">
        <v>41795.598923611113</v>
      </c>
      <c r="Q162" s="16">
        <v>41825.598923611113</v>
      </c>
    </row>
    <row r="163" spans="1:17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b">
        <v>0</v>
      </c>
      <c r="I163">
        <v>7</v>
      </c>
      <c r="J163" t="b">
        <v>0</v>
      </c>
      <c r="K163" t="s">
        <v>8269</v>
      </c>
      <c r="L163">
        <v>4</v>
      </c>
      <c r="M163">
        <v>175</v>
      </c>
      <c r="N163" s="10" t="s">
        <v>8308</v>
      </c>
      <c r="O163" t="s">
        <v>8310</v>
      </c>
      <c r="P163" s="16">
        <v>42508.179965277777</v>
      </c>
      <c r="Q163" s="16">
        <v>42568.179965277777</v>
      </c>
    </row>
    <row r="164" spans="1:17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b">
        <v>0</v>
      </c>
      <c r="I164">
        <v>46</v>
      </c>
      <c r="J164" t="b">
        <v>0</v>
      </c>
      <c r="K164" t="s">
        <v>8269</v>
      </c>
      <c r="L164">
        <v>35</v>
      </c>
      <c r="M164">
        <v>84.28</v>
      </c>
      <c r="N164" s="10" t="s">
        <v>8308</v>
      </c>
      <c r="O164" t="s">
        <v>8310</v>
      </c>
      <c r="P164" s="16">
        <v>41747.86986111111</v>
      </c>
      <c r="Q164" s="16">
        <v>41779.290972222225</v>
      </c>
    </row>
    <row r="165" spans="1:17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b">
        <v>0</v>
      </c>
      <c r="I165">
        <v>19</v>
      </c>
      <c r="J165" t="b">
        <v>0</v>
      </c>
      <c r="K165" t="s">
        <v>8269</v>
      </c>
      <c r="L165">
        <v>32</v>
      </c>
      <c r="M165">
        <v>33.74</v>
      </c>
      <c r="N165" s="10" t="s">
        <v>8308</v>
      </c>
      <c r="O165" t="s">
        <v>8310</v>
      </c>
      <c r="P165" s="16">
        <v>42399.707407407404</v>
      </c>
      <c r="Q165" s="16">
        <v>42420.878472222219</v>
      </c>
    </row>
    <row r="166" spans="1:17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b">
        <v>0</v>
      </c>
      <c r="I166">
        <v>4</v>
      </c>
      <c r="J166" t="b">
        <v>0</v>
      </c>
      <c r="K166" t="s">
        <v>8269</v>
      </c>
      <c r="L166">
        <v>2</v>
      </c>
      <c r="M166">
        <v>8</v>
      </c>
      <c r="N166" s="10" t="s">
        <v>8308</v>
      </c>
      <c r="O166" t="s">
        <v>8310</v>
      </c>
      <c r="P166" s="16">
        <v>42230.08116898148</v>
      </c>
      <c r="Q166" s="16">
        <v>42245.08116898148</v>
      </c>
    </row>
    <row r="167" spans="1:17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b">
        <v>0</v>
      </c>
      <c r="I167">
        <v>0</v>
      </c>
      <c r="J167" t="b">
        <v>0</v>
      </c>
      <c r="K167" t="s">
        <v>8269</v>
      </c>
      <c r="L167">
        <v>0</v>
      </c>
      <c r="M167">
        <v>0</v>
      </c>
      <c r="N167" s="10" t="s">
        <v>8308</v>
      </c>
      <c r="O167" t="s">
        <v>8310</v>
      </c>
      <c r="P167" s="16">
        <v>42286.749780092592</v>
      </c>
      <c r="Q167" s="16">
        <v>42316.791446759264</v>
      </c>
    </row>
    <row r="168" spans="1:17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b">
        <v>0</v>
      </c>
      <c r="I168">
        <v>1</v>
      </c>
      <c r="J168" t="b">
        <v>0</v>
      </c>
      <c r="K168" t="s">
        <v>8269</v>
      </c>
      <c r="L168">
        <v>20</v>
      </c>
      <c r="M168">
        <v>100</v>
      </c>
      <c r="N168" s="10" t="s">
        <v>8308</v>
      </c>
      <c r="O168" t="s">
        <v>8310</v>
      </c>
      <c r="P168" s="16">
        <v>42125.644467592589</v>
      </c>
      <c r="Q168" s="16">
        <v>42155.644467592589</v>
      </c>
    </row>
    <row r="169" spans="1:17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b">
        <v>0</v>
      </c>
      <c r="I169">
        <v>9</v>
      </c>
      <c r="J169" t="b">
        <v>0</v>
      </c>
      <c r="K169" t="s">
        <v>8269</v>
      </c>
      <c r="L169">
        <v>5</v>
      </c>
      <c r="M169">
        <v>60.11</v>
      </c>
      <c r="N169" s="10" t="s">
        <v>8308</v>
      </c>
      <c r="O169" t="s">
        <v>8310</v>
      </c>
      <c r="P169" s="16">
        <v>42289.94049768518</v>
      </c>
      <c r="Q169" s="16">
        <v>42349.982164351852</v>
      </c>
    </row>
    <row r="170" spans="1:17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b">
        <v>0</v>
      </c>
      <c r="I170">
        <v>1</v>
      </c>
      <c r="J170" t="b">
        <v>0</v>
      </c>
      <c r="K170" t="s">
        <v>8269</v>
      </c>
      <c r="L170">
        <v>0</v>
      </c>
      <c r="M170">
        <v>3</v>
      </c>
      <c r="N170" s="10" t="s">
        <v>8308</v>
      </c>
      <c r="O170" t="s">
        <v>8310</v>
      </c>
      <c r="P170" s="16">
        <v>42107.864722222221</v>
      </c>
      <c r="Q170" s="16">
        <v>42137.864722222221</v>
      </c>
    </row>
    <row r="171" spans="1:17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b">
        <v>0</v>
      </c>
      <c r="I171">
        <v>1</v>
      </c>
      <c r="J171" t="b">
        <v>0</v>
      </c>
      <c r="K171" t="s">
        <v>8269</v>
      </c>
      <c r="L171">
        <v>0</v>
      </c>
      <c r="M171">
        <v>5</v>
      </c>
      <c r="N171" s="10" t="s">
        <v>8308</v>
      </c>
      <c r="O171" t="s">
        <v>8310</v>
      </c>
      <c r="P171" s="16">
        <v>41809.389930555553</v>
      </c>
      <c r="Q171" s="16">
        <v>41839.389930555553</v>
      </c>
    </row>
    <row r="172" spans="1:17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b">
        <v>0</v>
      </c>
      <c r="I172">
        <v>17</v>
      </c>
      <c r="J172" t="b">
        <v>0</v>
      </c>
      <c r="K172" t="s">
        <v>8269</v>
      </c>
      <c r="L172">
        <v>17</v>
      </c>
      <c r="M172">
        <v>29.24</v>
      </c>
      <c r="N172" s="10" t="s">
        <v>8308</v>
      </c>
      <c r="O172" t="s">
        <v>8310</v>
      </c>
      <c r="P172" s="16">
        <v>41950.26694444444</v>
      </c>
      <c r="Q172" s="16">
        <v>41963.669444444444</v>
      </c>
    </row>
    <row r="173" spans="1:17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b">
        <v>0</v>
      </c>
      <c r="I173">
        <v>12</v>
      </c>
      <c r="J173" t="b">
        <v>0</v>
      </c>
      <c r="K173" t="s">
        <v>8269</v>
      </c>
      <c r="L173">
        <v>57</v>
      </c>
      <c r="M173">
        <v>59.58</v>
      </c>
      <c r="N173" s="10" t="s">
        <v>8308</v>
      </c>
      <c r="O173" t="s">
        <v>8310</v>
      </c>
      <c r="P173" s="16">
        <v>42061.963263888887</v>
      </c>
      <c r="Q173" s="16">
        <v>42091.921597222223</v>
      </c>
    </row>
    <row r="174" spans="1:17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b">
        <v>0</v>
      </c>
      <c r="I174">
        <v>14</v>
      </c>
      <c r="J174" t="b">
        <v>0</v>
      </c>
      <c r="K174" t="s">
        <v>8269</v>
      </c>
      <c r="L174">
        <v>17</v>
      </c>
      <c r="M174">
        <v>82.57</v>
      </c>
      <c r="N174" s="10" t="s">
        <v>8308</v>
      </c>
      <c r="O174" t="s">
        <v>8310</v>
      </c>
      <c r="P174" s="16">
        <v>41842.828680555554</v>
      </c>
      <c r="Q174" s="16">
        <v>41882.827650462961</v>
      </c>
    </row>
    <row r="175" spans="1:17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b">
        <v>0</v>
      </c>
      <c r="I175">
        <v>1</v>
      </c>
      <c r="J175" t="b">
        <v>0</v>
      </c>
      <c r="K175" t="s">
        <v>8269</v>
      </c>
      <c r="L175">
        <v>0</v>
      </c>
      <c r="M175">
        <v>10</v>
      </c>
      <c r="N175" s="10" t="s">
        <v>8308</v>
      </c>
      <c r="O175" t="s">
        <v>8310</v>
      </c>
      <c r="P175" s="16">
        <v>42437.64534722222</v>
      </c>
      <c r="Q175" s="16">
        <v>42497.603680555556</v>
      </c>
    </row>
    <row r="176" spans="1:17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b">
        <v>0</v>
      </c>
      <c r="I176">
        <v>4</v>
      </c>
      <c r="J176" t="b">
        <v>0</v>
      </c>
      <c r="K176" t="s">
        <v>8269</v>
      </c>
      <c r="L176">
        <v>2</v>
      </c>
      <c r="M176">
        <v>5.75</v>
      </c>
      <c r="N176" s="10" t="s">
        <v>8308</v>
      </c>
      <c r="O176" t="s">
        <v>8310</v>
      </c>
      <c r="P176" s="16">
        <v>41879.043530092589</v>
      </c>
      <c r="Q176" s="16">
        <v>41909.043530092589</v>
      </c>
    </row>
    <row r="177" spans="1:17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b">
        <v>0</v>
      </c>
      <c r="I177">
        <v>2</v>
      </c>
      <c r="J177" t="b">
        <v>0</v>
      </c>
      <c r="K177" t="s">
        <v>8269</v>
      </c>
      <c r="L177">
        <v>10</v>
      </c>
      <c r="M177">
        <v>100.5</v>
      </c>
      <c r="N177" s="10" t="s">
        <v>8308</v>
      </c>
      <c r="O177" t="s">
        <v>8310</v>
      </c>
      <c r="P177" s="16">
        <v>42020.587349537032</v>
      </c>
      <c r="Q177" s="16">
        <v>42050.587349537032</v>
      </c>
    </row>
    <row r="178" spans="1:17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b">
        <v>0</v>
      </c>
      <c r="I178">
        <v>1</v>
      </c>
      <c r="J178" t="b">
        <v>0</v>
      </c>
      <c r="K178" t="s">
        <v>8269</v>
      </c>
      <c r="L178">
        <v>0</v>
      </c>
      <c r="M178">
        <v>1</v>
      </c>
      <c r="N178" s="10" t="s">
        <v>8308</v>
      </c>
      <c r="O178" t="s">
        <v>8310</v>
      </c>
      <c r="P178" s="16">
        <v>41890.16269675926</v>
      </c>
      <c r="Q178" s="16">
        <v>41920.16269675926</v>
      </c>
    </row>
    <row r="179" spans="1:17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b">
        <v>0</v>
      </c>
      <c r="I179">
        <v>2</v>
      </c>
      <c r="J179" t="b">
        <v>0</v>
      </c>
      <c r="K179" t="s">
        <v>8269</v>
      </c>
      <c r="L179">
        <v>1</v>
      </c>
      <c r="M179">
        <v>20</v>
      </c>
      <c r="N179" s="10" t="s">
        <v>8308</v>
      </c>
      <c r="O179" t="s">
        <v>8310</v>
      </c>
      <c r="P179" s="16">
        <v>41872.807696759257</v>
      </c>
      <c r="Q179" s="16">
        <v>41932.807696759257</v>
      </c>
    </row>
    <row r="180" spans="1:17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b">
        <v>0</v>
      </c>
      <c r="I180">
        <v>1</v>
      </c>
      <c r="J180" t="b">
        <v>0</v>
      </c>
      <c r="K180" t="s">
        <v>8269</v>
      </c>
      <c r="L180">
        <v>0</v>
      </c>
      <c r="M180">
        <v>2</v>
      </c>
      <c r="N180" s="10" t="s">
        <v>8308</v>
      </c>
      <c r="O180" t="s">
        <v>8310</v>
      </c>
      <c r="P180" s="16">
        <v>42391.772997685184</v>
      </c>
      <c r="Q180" s="16">
        <v>42416.772997685184</v>
      </c>
    </row>
    <row r="181" spans="1:17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b">
        <v>0</v>
      </c>
      <c r="I181">
        <v>1</v>
      </c>
      <c r="J181" t="b">
        <v>0</v>
      </c>
      <c r="K181" t="s">
        <v>8269</v>
      </c>
      <c r="L181">
        <v>0</v>
      </c>
      <c r="M181">
        <v>5</v>
      </c>
      <c r="N181" s="10" t="s">
        <v>8308</v>
      </c>
      <c r="O181" t="s">
        <v>8310</v>
      </c>
      <c r="P181" s="16">
        <v>41848.772928240738</v>
      </c>
      <c r="Q181" s="16">
        <v>41877.686111111114</v>
      </c>
    </row>
    <row r="182" spans="1:17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b">
        <v>0</v>
      </c>
      <c r="I182">
        <v>38</v>
      </c>
      <c r="J182" t="b">
        <v>0</v>
      </c>
      <c r="K182" t="s">
        <v>8269</v>
      </c>
      <c r="L182">
        <v>24</v>
      </c>
      <c r="M182">
        <v>45.84</v>
      </c>
      <c r="N182" s="10" t="s">
        <v>8308</v>
      </c>
      <c r="O182" t="s">
        <v>8310</v>
      </c>
      <c r="P182" s="16">
        <v>41921.770439814813</v>
      </c>
      <c r="Q182" s="16">
        <v>41938.770439814813</v>
      </c>
    </row>
    <row r="183" spans="1:17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b">
        <v>0</v>
      </c>
      <c r="I183">
        <v>2</v>
      </c>
      <c r="J183" t="b">
        <v>0</v>
      </c>
      <c r="K183" t="s">
        <v>8269</v>
      </c>
      <c r="L183">
        <v>1</v>
      </c>
      <c r="M183">
        <v>13</v>
      </c>
      <c r="N183" s="10" t="s">
        <v>8308</v>
      </c>
      <c r="O183" t="s">
        <v>8310</v>
      </c>
      <c r="P183" s="16">
        <v>42021.301192129627</v>
      </c>
      <c r="Q183" s="16">
        <v>42051.301192129627</v>
      </c>
    </row>
    <row r="184" spans="1:17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b">
        <v>0</v>
      </c>
      <c r="I184">
        <v>0</v>
      </c>
      <c r="J184" t="b">
        <v>0</v>
      </c>
      <c r="K184" t="s">
        <v>8269</v>
      </c>
      <c r="L184">
        <v>0</v>
      </c>
      <c r="M184">
        <v>0</v>
      </c>
      <c r="N184" s="10" t="s">
        <v>8308</v>
      </c>
      <c r="O184" t="s">
        <v>8310</v>
      </c>
      <c r="P184" s="16">
        <v>42419.246168981481</v>
      </c>
      <c r="Q184" s="16">
        <v>42434.246168981481</v>
      </c>
    </row>
    <row r="185" spans="1:17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b">
        <v>0</v>
      </c>
      <c r="I185">
        <v>1</v>
      </c>
      <c r="J185" t="b">
        <v>0</v>
      </c>
      <c r="K185" t="s">
        <v>8269</v>
      </c>
      <c r="L185">
        <v>0</v>
      </c>
      <c r="M185">
        <v>1</v>
      </c>
      <c r="N185" s="10" t="s">
        <v>8308</v>
      </c>
      <c r="O185" t="s">
        <v>8310</v>
      </c>
      <c r="P185" s="16">
        <v>42174.780821759254</v>
      </c>
      <c r="Q185" s="16">
        <v>42204.780821759254</v>
      </c>
    </row>
    <row r="186" spans="1:17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b">
        <v>0</v>
      </c>
      <c r="I186">
        <v>2</v>
      </c>
      <c r="J186" t="b">
        <v>0</v>
      </c>
      <c r="K186" t="s">
        <v>8269</v>
      </c>
      <c r="L186">
        <v>1</v>
      </c>
      <c r="M186">
        <v>52.5</v>
      </c>
      <c r="N186" s="10" t="s">
        <v>8308</v>
      </c>
      <c r="O186" t="s">
        <v>8310</v>
      </c>
      <c r="P186" s="16">
        <v>41856.672152777777</v>
      </c>
      <c r="Q186" s="16">
        <v>41886.672152777777</v>
      </c>
    </row>
    <row r="187" spans="1:17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b">
        <v>0</v>
      </c>
      <c r="I187">
        <v>4</v>
      </c>
      <c r="J187" t="b">
        <v>0</v>
      </c>
      <c r="K187" t="s">
        <v>8269</v>
      </c>
      <c r="L187">
        <v>1</v>
      </c>
      <c r="M187">
        <v>7.25</v>
      </c>
      <c r="N187" s="10" t="s">
        <v>8308</v>
      </c>
      <c r="O187" t="s">
        <v>8310</v>
      </c>
      <c r="P187" s="16">
        <v>42417.675879629634</v>
      </c>
      <c r="Q187" s="16">
        <v>42475.686111111107</v>
      </c>
    </row>
    <row r="188" spans="1:17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b">
        <v>0</v>
      </c>
      <c r="I188">
        <v>3</v>
      </c>
      <c r="J188" t="b">
        <v>0</v>
      </c>
      <c r="K188" t="s">
        <v>8269</v>
      </c>
      <c r="L188">
        <v>17</v>
      </c>
      <c r="M188">
        <v>33.33</v>
      </c>
      <c r="N188" s="10" t="s">
        <v>8308</v>
      </c>
      <c r="O188" t="s">
        <v>8310</v>
      </c>
      <c r="P188" s="16">
        <v>42057.190960648149</v>
      </c>
      <c r="Q188" s="16">
        <v>42087.149293981478</v>
      </c>
    </row>
    <row r="189" spans="1:17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b">
        <v>0</v>
      </c>
      <c r="I189">
        <v>2</v>
      </c>
      <c r="J189" t="b">
        <v>0</v>
      </c>
      <c r="K189" t="s">
        <v>8269</v>
      </c>
      <c r="L189">
        <v>1</v>
      </c>
      <c r="M189">
        <v>62.5</v>
      </c>
      <c r="N189" s="10" t="s">
        <v>8308</v>
      </c>
      <c r="O189" t="s">
        <v>8310</v>
      </c>
      <c r="P189" s="16">
        <v>41878.911550925928</v>
      </c>
      <c r="Q189" s="16">
        <v>41938.911550925928</v>
      </c>
    </row>
    <row r="190" spans="1:17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b">
        <v>0</v>
      </c>
      <c r="I190">
        <v>197</v>
      </c>
      <c r="J190" t="b">
        <v>0</v>
      </c>
      <c r="K190" t="s">
        <v>8269</v>
      </c>
      <c r="L190">
        <v>70</v>
      </c>
      <c r="M190">
        <v>63.56</v>
      </c>
      <c r="N190" s="10" t="s">
        <v>8308</v>
      </c>
      <c r="O190" t="s">
        <v>8310</v>
      </c>
      <c r="P190" s="16">
        <v>41990.584108796291</v>
      </c>
      <c r="Q190" s="16">
        <v>42036.120833333334</v>
      </c>
    </row>
    <row r="191" spans="1:17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b">
        <v>0</v>
      </c>
      <c r="I191">
        <v>0</v>
      </c>
      <c r="J191" t="b">
        <v>0</v>
      </c>
      <c r="K191" t="s">
        <v>8269</v>
      </c>
      <c r="L191">
        <v>0</v>
      </c>
      <c r="M191">
        <v>0</v>
      </c>
      <c r="N191" s="10" t="s">
        <v>8308</v>
      </c>
      <c r="O191" t="s">
        <v>8310</v>
      </c>
      <c r="P191" s="16">
        <v>42408.999571759254</v>
      </c>
      <c r="Q191" s="16">
        <v>42453.957905092597</v>
      </c>
    </row>
    <row r="192" spans="1:17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b">
        <v>0</v>
      </c>
      <c r="I192">
        <v>1</v>
      </c>
      <c r="J192" t="b">
        <v>0</v>
      </c>
      <c r="K192" t="s">
        <v>8269</v>
      </c>
      <c r="L192">
        <v>1</v>
      </c>
      <c r="M192">
        <v>10</v>
      </c>
      <c r="N192" s="10" t="s">
        <v>8308</v>
      </c>
      <c r="O192" t="s">
        <v>8310</v>
      </c>
      <c r="P192" s="16">
        <v>42217.670104166667</v>
      </c>
      <c r="Q192" s="16">
        <v>42247.670104166667</v>
      </c>
    </row>
    <row r="193" spans="1:17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b">
        <v>0</v>
      </c>
      <c r="I193">
        <v>0</v>
      </c>
      <c r="J193" t="b">
        <v>0</v>
      </c>
      <c r="K193" t="s">
        <v>8269</v>
      </c>
      <c r="L193">
        <v>0</v>
      </c>
      <c r="M193">
        <v>0</v>
      </c>
      <c r="N193" s="10" t="s">
        <v>8308</v>
      </c>
      <c r="O193" t="s">
        <v>8310</v>
      </c>
      <c r="P193" s="16">
        <v>42282.655543981484</v>
      </c>
      <c r="Q193" s="16">
        <v>42342.697210648148</v>
      </c>
    </row>
    <row r="194" spans="1:17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b">
        <v>0</v>
      </c>
      <c r="I194">
        <v>7</v>
      </c>
      <c r="J194" t="b">
        <v>0</v>
      </c>
      <c r="K194" t="s">
        <v>8269</v>
      </c>
      <c r="L194">
        <v>7</v>
      </c>
      <c r="M194">
        <v>30.71</v>
      </c>
      <c r="N194" s="10" t="s">
        <v>8308</v>
      </c>
      <c r="O194" t="s">
        <v>8310</v>
      </c>
      <c r="P194" s="16">
        <v>42768.97084490741</v>
      </c>
      <c r="Q194" s="16">
        <v>42789.041666666672</v>
      </c>
    </row>
    <row r="195" spans="1:17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b">
        <v>0</v>
      </c>
      <c r="I195">
        <v>11</v>
      </c>
      <c r="J195" t="b">
        <v>0</v>
      </c>
      <c r="K195" t="s">
        <v>8269</v>
      </c>
      <c r="L195">
        <v>28</v>
      </c>
      <c r="M195">
        <v>51</v>
      </c>
      <c r="N195" s="10" t="s">
        <v>8308</v>
      </c>
      <c r="O195" t="s">
        <v>8310</v>
      </c>
      <c r="P195" s="16">
        <v>41765.938657407409</v>
      </c>
      <c r="Q195" s="16">
        <v>41795.938657407409</v>
      </c>
    </row>
    <row r="196" spans="1:17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b">
        <v>0</v>
      </c>
      <c r="I196">
        <v>0</v>
      </c>
      <c r="J196" t="b">
        <v>0</v>
      </c>
      <c r="K196" t="s">
        <v>8269</v>
      </c>
      <c r="L196">
        <v>0</v>
      </c>
      <c r="M196">
        <v>0</v>
      </c>
      <c r="N196" s="10" t="s">
        <v>8308</v>
      </c>
      <c r="O196" t="s">
        <v>8310</v>
      </c>
      <c r="P196" s="16">
        <v>42322.025115740747</v>
      </c>
      <c r="Q196" s="16">
        <v>42352.025115740747</v>
      </c>
    </row>
    <row r="197" spans="1:17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b">
        <v>0</v>
      </c>
      <c r="I197">
        <v>6</v>
      </c>
      <c r="J197" t="b">
        <v>0</v>
      </c>
      <c r="K197" t="s">
        <v>8269</v>
      </c>
      <c r="L197">
        <v>16</v>
      </c>
      <c r="M197">
        <v>66.67</v>
      </c>
      <c r="N197" s="10" t="s">
        <v>8308</v>
      </c>
      <c r="O197" t="s">
        <v>8310</v>
      </c>
      <c r="P197" s="16">
        <v>42374.655081018514</v>
      </c>
      <c r="Q197" s="16">
        <v>42403.784027777772</v>
      </c>
    </row>
    <row r="198" spans="1:17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b">
        <v>0</v>
      </c>
      <c r="I198">
        <v>0</v>
      </c>
      <c r="J198" t="b">
        <v>0</v>
      </c>
      <c r="K198" t="s">
        <v>8269</v>
      </c>
      <c r="L198">
        <v>0</v>
      </c>
      <c r="M198">
        <v>0</v>
      </c>
      <c r="N198" s="10" t="s">
        <v>8308</v>
      </c>
      <c r="O198" t="s">
        <v>8310</v>
      </c>
      <c r="P198" s="16">
        <v>41941.585231481484</v>
      </c>
      <c r="Q198" s="16">
        <v>41991.626898148148</v>
      </c>
    </row>
    <row r="199" spans="1:17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b">
        <v>0</v>
      </c>
      <c r="I199">
        <v>7</v>
      </c>
      <c r="J199" t="b">
        <v>0</v>
      </c>
      <c r="K199" t="s">
        <v>8269</v>
      </c>
      <c r="L199">
        <v>7</v>
      </c>
      <c r="M199">
        <v>59</v>
      </c>
      <c r="N199" s="10" t="s">
        <v>8308</v>
      </c>
      <c r="O199" t="s">
        <v>8310</v>
      </c>
      <c r="P199" s="16">
        <v>42293.809212962966</v>
      </c>
      <c r="Q199" s="16">
        <v>42353.85087962963</v>
      </c>
    </row>
    <row r="200" spans="1:17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b">
        <v>0</v>
      </c>
      <c r="I200">
        <v>2</v>
      </c>
      <c r="J200" t="b">
        <v>0</v>
      </c>
      <c r="K200" t="s">
        <v>8269</v>
      </c>
      <c r="L200">
        <v>1</v>
      </c>
      <c r="M200">
        <v>100</v>
      </c>
      <c r="N200" s="10" t="s">
        <v>8308</v>
      </c>
      <c r="O200" t="s">
        <v>8310</v>
      </c>
      <c r="P200" s="16">
        <v>42067.947337962964</v>
      </c>
      <c r="Q200" s="16">
        <v>42097.905671296292</v>
      </c>
    </row>
    <row r="201" spans="1:17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b">
        <v>0</v>
      </c>
      <c r="I201">
        <v>25</v>
      </c>
      <c r="J201" t="b">
        <v>0</v>
      </c>
      <c r="K201" t="s">
        <v>8269</v>
      </c>
      <c r="L201">
        <v>37</v>
      </c>
      <c r="M201">
        <v>147.4</v>
      </c>
      <c r="N201" s="10" t="s">
        <v>8308</v>
      </c>
      <c r="O201" t="s">
        <v>8310</v>
      </c>
      <c r="P201" s="16">
        <v>41903.882951388885</v>
      </c>
      <c r="Q201" s="16">
        <v>41933.882951388885</v>
      </c>
    </row>
    <row r="202" spans="1:17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b">
        <v>0</v>
      </c>
      <c r="I202">
        <v>17</v>
      </c>
      <c r="J202" t="b">
        <v>0</v>
      </c>
      <c r="K202" t="s">
        <v>8269</v>
      </c>
      <c r="L202">
        <v>47</v>
      </c>
      <c r="M202">
        <v>166.06</v>
      </c>
      <c r="N202" s="10" t="s">
        <v>8308</v>
      </c>
      <c r="O202" t="s">
        <v>8310</v>
      </c>
      <c r="P202" s="16">
        <v>41804.937083333331</v>
      </c>
      <c r="Q202" s="16">
        <v>41821.9375</v>
      </c>
    </row>
    <row r="203" spans="1:17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b">
        <v>0</v>
      </c>
      <c r="I203">
        <v>2</v>
      </c>
      <c r="J203" t="b">
        <v>0</v>
      </c>
      <c r="K203" t="s">
        <v>8269</v>
      </c>
      <c r="L203">
        <v>11</v>
      </c>
      <c r="M203">
        <v>40</v>
      </c>
      <c r="N203" s="10" t="s">
        <v>8308</v>
      </c>
      <c r="O203" t="s">
        <v>8310</v>
      </c>
      <c r="P203" s="16">
        <v>42497.070775462969</v>
      </c>
      <c r="Q203" s="16">
        <v>42514.600694444445</v>
      </c>
    </row>
    <row r="204" spans="1:17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b">
        <v>0</v>
      </c>
      <c r="I204">
        <v>4</v>
      </c>
      <c r="J204" t="b">
        <v>0</v>
      </c>
      <c r="K204" t="s">
        <v>8269</v>
      </c>
      <c r="L204">
        <v>12</v>
      </c>
      <c r="M204">
        <v>75.25</v>
      </c>
      <c r="N204" s="10" t="s">
        <v>8308</v>
      </c>
      <c r="O204" t="s">
        <v>8310</v>
      </c>
      <c r="P204" s="16">
        <v>41869.798726851855</v>
      </c>
      <c r="Q204" s="16">
        <v>41929.798726851855</v>
      </c>
    </row>
    <row r="205" spans="1:17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b">
        <v>0</v>
      </c>
      <c r="I205">
        <v>5</v>
      </c>
      <c r="J205" t="b">
        <v>0</v>
      </c>
      <c r="K205" t="s">
        <v>8269</v>
      </c>
      <c r="L205">
        <v>60</v>
      </c>
      <c r="M205">
        <v>60</v>
      </c>
      <c r="N205" s="10" t="s">
        <v>8308</v>
      </c>
      <c r="O205" t="s">
        <v>8310</v>
      </c>
      <c r="P205" s="16">
        <v>42305.670914351853</v>
      </c>
      <c r="Q205" s="16">
        <v>42339.249305555553</v>
      </c>
    </row>
    <row r="206" spans="1:17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b">
        <v>0</v>
      </c>
      <c r="I206">
        <v>2</v>
      </c>
      <c r="J206" t="b">
        <v>0</v>
      </c>
      <c r="K206" t="s">
        <v>8269</v>
      </c>
      <c r="L206">
        <v>31</v>
      </c>
      <c r="M206">
        <v>1250</v>
      </c>
      <c r="N206" s="10" t="s">
        <v>8308</v>
      </c>
      <c r="O206" t="s">
        <v>8310</v>
      </c>
      <c r="P206" s="16">
        <v>42144.231527777782</v>
      </c>
      <c r="Q206" s="16">
        <v>42203.125</v>
      </c>
    </row>
    <row r="207" spans="1:17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b">
        <v>0</v>
      </c>
      <c r="I207">
        <v>3</v>
      </c>
      <c r="J207" t="b">
        <v>0</v>
      </c>
      <c r="K207" t="s">
        <v>8269</v>
      </c>
      <c r="L207">
        <v>0</v>
      </c>
      <c r="M207">
        <v>7</v>
      </c>
      <c r="N207" s="10" t="s">
        <v>8308</v>
      </c>
      <c r="O207" t="s">
        <v>8310</v>
      </c>
      <c r="P207" s="16">
        <v>41995.084074074075</v>
      </c>
      <c r="Q207" s="16">
        <v>42024.802777777775</v>
      </c>
    </row>
    <row r="208" spans="1:17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b">
        <v>0</v>
      </c>
      <c r="I208">
        <v>4</v>
      </c>
      <c r="J208" t="b">
        <v>0</v>
      </c>
      <c r="K208" t="s">
        <v>8269</v>
      </c>
      <c r="L208">
        <v>38</v>
      </c>
      <c r="M208">
        <v>56.25</v>
      </c>
      <c r="N208" s="10" t="s">
        <v>8308</v>
      </c>
      <c r="O208" t="s">
        <v>8310</v>
      </c>
      <c r="P208" s="16">
        <v>42074.219699074078</v>
      </c>
      <c r="Q208" s="16">
        <v>42104.208333333328</v>
      </c>
    </row>
    <row r="209" spans="1:17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b">
        <v>0</v>
      </c>
      <c r="I209">
        <v>12</v>
      </c>
      <c r="J209" t="b">
        <v>0</v>
      </c>
      <c r="K209" t="s">
        <v>8269</v>
      </c>
      <c r="L209">
        <v>8</v>
      </c>
      <c r="M209">
        <v>38.33</v>
      </c>
      <c r="N209" s="10" t="s">
        <v>8308</v>
      </c>
      <c r="O209" t="s">
        <v>8310</v>
      </c>
      <c r="P209" s="16">
        <v>41904.650578703702</v>
      </c>
      <c r="Q209" s="16">
        <v>41934.650578703702</v>
      </c>
    </row>
    <row r="210" spans="1:17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b">
        <v>0</v>
      </c>
      <c r="I210">
        <v>4</v>
      </c>
      <c r="J210" t="b">
        <v>0</v>
      </c>
      <c r="K210" t="s">
        <v>8269</v>
      </c>
      <c r="L210">
        <v>2</v>
      </c>
      <c r="M210">
        <v>27.5</v>
      </c>
      <c r="N210" s="10" t="s">
        <v>8308</v>
      </c>
      <c r="O210" t="s">
        <v>8310</v>
      </c>
      <c r="P210" s="16">
        <v>41991.022488425922</v>
      </c>
      <c r="Q210" s="16">
        <v>42015.041666666672</v>
      </c>
    </row>
    <row r="211" spans="1:17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b">
        <v>0</v>
      </c>
      <c r="I211">
        <v>1</v>
      </c>
      <c r="J211" t="b">
        <v>0</v>
      </c>
      <c r="K211" t="s">
        <v>8269</v>
      </c>
      <c r="L211">
        <v>0</v>
      </c>
      <c r="M211">
        <v>16</v>
      </c>
      <c r="N211" s="10" t="s">
        <v>8308</v>
      </c>
      <c r="O211" t="s">
        <v>8310</v>
      </c>
      <c r="P211" s="16">
        <v>42169.958506944444</v>
      </c>
      <c r="Q211" s="16">
        <v>42199.958506944444</v>
      </c>
    </row>
    <row r="212" spans="1:17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b">
        <v>0</v>
      </c>
      <c r="I212">
        <v>1</v>
      </c>
      <c r="J212" t="b">
        <v>0</v>
      </c>
      <c r="K212" t="s">
        <v>8269</v>
      </c>
      <c r="L212">
        <v>0</v>
      </c>
      <c r="M212">
        <v>1</v>
      </c>
      <c r="N212" s="10" t="s">
        <v>8308</v>
      </c>
      <c r="O212" t="s">
        <v>8310</v>
      </c>
      <c r="P212" s="16">
        <v>41905.636469907404</v>
      </c>
      <c r="Q212" s="16">
        <v>41935.636469907404</v>
      </c>
    </row>
    <row r="213" spans="1:17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b">
        <v>0</v>
      </c>
      <c r="I213">
        <v>0</v>
      </c>
      <c r="J213" t="b">
        <v>0</v>
      </c>
      <c r="K213" t="s">
        <v>8269</v>
      </c>
      <c r="L213">
        <v>0</v>
      </c>
      <c r="M213">
        <v>0</v>
      </c>
      <c r="N213" s="10" t="s">
        <v>8308</v>
      </c>
      <c r="O213" t="s">
        <v>8310</v>
      </c>
      <c r="P213" s="16">
        <v>41761.810150462967</v>
      </c>
      <c r="Q213" s="16">
        <v>41768.286805555559</v>
      </c>
    </row>
    <row r="214" spans="1:17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b">
        <v>0</v>
      </c>
      <c r="I214">
        <v>13</v>
      </c>
      <c r="J214" t="b">
        <v>0</v>
      </c>
      <c r="K214" t="s">
        <v>8269</v>
      </c>
      <c r="L214">
        <v>38</v>
      </c>
      <c r="M214">
        <v>86.62</v>
      </c>
      <c r="N214" s="10" t="s">
        <v>8308</v>
      </c>
      <c r="O214" t="s">
        <v>8310</v>
      </c>
      <c r="P214" s="16">
        <v>41865.878657407404</v>
      </c>
      <c r="Q214" s="16">
        <v>41925.878657407404</v>
      </c>
    </row>
    <row r="215" spans="1:17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b">
        <v>0</v>
      </c>
      <c r="I215">
        <v>0</v>
      </c>
      <c r="J215" t="b">
        <v>0</v>
      </c>
      <c r="K215" t="s">
        <v>8269</v>
      </c>
      <c r="L215">
        <v>0</v>
      </c>
      <c r="M215">
        <v>0</v>
      </c>
      <c r="N215" s="10" t="s">
        <v>8308</v>
      </c>
      <c r="O215" t="s">
        <v>8310</v>
      </c>
      <c r="P215" s="16">
        <v>42613.841261574074</v>
      </c>
      <c r="Q215" s="16">
        <v>42644.166666666672</v>
      </c>
    </row>
    <row r="216" spans="1:17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b">
        <v>0</v>
      </c>
      <c r="I216">
        <v>9</v>
      </c>
      <c r="J216" t="b">
        <v>0</v>
      </c>
      <c r="K216" t="s">
        <v>8269</v>
      </c>
      <c r="L216">
        <v>53</v>
      </c>
      <c r="M216">
        <v>88.33</v>
      </c>
      <c r="N216" s="10" t="s">
        <v>8308</v>
      </c>
      <c r="O216" t="s">
        <v>8310</v>
      </c>
      <c r="P216" s="16">
        <v>42534.933321759265</v>
      </c>
      <c r="Q216" s="16">
        <v>42554.832638888889</v>
      </c>
    </row>
    <row r="217" spans="1:17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b">
        <v>0</v>
      </c>
      <c r="I217">
        <v>4</v>
      </c>
      <c r="J217" t="b">
        <v>0</v>
      </c>
      <c r="K217" t="s">
        <v>8269</v>
      </c>
      <c r="L217">
        <v>3</v>
      </c>
      <c r="M217">
        <v>23.75</v>
      </c>
      <c r="N217" s="10" t="s">
        <v>8308</v>
      </c>
      <c r="O217" t="s">
        <v>8310</v>
      </c>
      <c r="P217" s="16">
        <v>42446.060694444444</v>
      </c>
      <c r="Q217" s="16">
        <v>42461.165972222225</v>
      </c>
    </row>
    <row r="218" spans="1:17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b">
        <v>0</v>
      </c>
      <c r="I218">
        <v>0</v>
      </c>
      <c r="J218" t="b">
        <v>0</v>
      </c>
      <c r="K218" t="s">
        <v>8269</v>
      </c>
      <c r="L218">
        <v>0</v>
      </c>
      <c r="M218">
        <v>0</v>
      </c>
      <c r="N218" s="10" t="s">
        <v>8308</v>
      </c>
      <c r="O218" t="s">
        <v>8310</v>
      </c>
      <c r="P218" s="16">
        <v>42421.141469907408</v>
      </c>
      <c r="Q218" s="16">
        <v>42481.099803240737</v>
      </c>
    </row>
    <row r="219" spans="1:17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b">
        <v>0</v>
      </c>
      <c r="I219">
        <v>3</v>
      </c>
      <c r="J219" t="b">
        <v>0</v>
      </c>
      <c r="K219" t="s">
        <v>8269</v>
      </c>
      <c r="L219">
        <v>2</v>
      </c>
      <c r="M219">
        <v>163.33000000000001</v>
      </c>
      <c r="N219" s="10" t="s">
        <v>8308</v>
      </c>
      <c r="O219" t="s">
        <v>8310</v>
      </c>
      <c r="P219" s="16">
        <v>42523.739212962959</v>
      </c>
      <c r="Q219" s="16">
        <v>42553.739212962959</v>
      </c>
    </row>
    <row r="220" spans="1:17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b">
        <v>0</v>
      </c>
      <c r="I220">
        <v>4</v>
      </c>
      <c r="J220" t="b">
        <v>0</v>
      </c>
      <c r="K220" t="s">
        <v>8269</v>
      </c>
      <c r="L220">
        <v>1</v>
      </c>
      <c r="M220">
        <v>6.75</v>
      </c>
      <c r="N220" s="10" t="s">
        <v>8308</v>
      </c>
      <c r="O220" t="s">
        <v>8310</v>
      </c>
      <c r="P220" s="16">
        <v>41833.951516203706</v>
      </c>
      <c r="Q220" s="16">
        <v>41863.951516203706</v>
      </c>
    </row>
    <row r="221" spans="1:17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b">
        <v>0</v>
      </c>
      <c r="I221">
        <v>1</v>
      </c>
      <c r="J221" t="b">
        <v>0</v>
      </c>
      <c r="K221" t="s">
        <v>8269</v>
      </c>
      <c r="L221">
        <v>0</v>
      </c>
      <c r="M221">
        <v>25</v>
      </c>
      <c r="N221" s="10" t="s">
        <v>8308</v>
      </c>
      <c r="O221" t="s">
        <v>8310</v>
      </c>
      <c r="P221" s="16">
        <v>42479.039212962962</v>
      </c>
      <c r="Q221" s="16">
        <v>42509.039212962962</v>
      </c>
    </row>
    <row r="222" spans="1:17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b">
        <v>0</v>
      </c>
      <c r="I222">
        <v>17</v>
      </c>
      <c r="J222" t="b">
        <v>0</v>
      </c>
      <c r="K222" t="s">
        <v>8269</v>
      </c>
      <c r="L222">
        <v>61</v>
      </c>
      <c r="M222">
        <v>179.12</v>
      </c>
      <c r="N222" s="10" t="s">
        <v>8308</v>
      </c>
      <c r="O222" t="s">
        <v>8310</v>
      </c>
      <c r="P222" s="16">
        <v>42235.117476851854</v>
      </c>
      <c r="Q222" s="16">
        <v>42275.117476851854</v>
      </c>
    </row>
    <row r="223" spans="1:17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b">
        <v>0</v>
      </c>
      <c r="I223">
        <v>1</v>
      </c>
      <c r="J223" t="b">
        <v>0</v>
      </c>
      <c r="K223" t="s">
        <v>8269</v>
      </c>
      <c r="L223">
        <v>1</v>
      </c>
      <c r="M223">
        <v>34.950000000000003</v>
      </c>
      <c r="N223" s="10" t="s">
        <v>8308</v>
      </c>
      <c r="O223" t="s">
        <v>8310</v>
      </c>
      <c r="P223" s="16">
        <v>42718.963599537034</v>
      </c>
      <c r="Q223" s="16">
        <v>42748.961805555555</v>
      </c>
    </row>
    <row r="224" spans="1:17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b">
        <v>0</v>
      </c>
      <c r="I224">
        <v>6</v>
      </c>
      <c r="J224" t="b">
        <v>0</v>
      </c>
      <c r="K224" t="s">
        <v>8269</v>
      </c>
      <c r="L224">
        <v>17</v>
      </c>
      <c r="M224">
        <v>27.5</v>
      </c>
      <c r="N224" s="10" t="s">
        <v>8308</v>
      </c>
      <c r="O224" t="s">
        <v>8310</v>
      </c>
      <c r="P224" s="16">
        <v>42031.666898148149</v>
      </c>
      <c r="Q224" s="16">
        <v>42064.125</v>
      </c>
    </row>
    <row r="225" spans="1:17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b">
        <v>0</v>
      </c>
      <c r="I225">
        <v>2</v>
      </c>
      <c r="J225" t="b">
        <v>0</v>
      </c>
      <c r="K225" t="s">
        <v>8269</v>
      </c>
      <c r="L225">
        <v>1</v>
      </c>
      <c r="M225">
        <v>18.5</v>
      </c>
      <c r="N225" s="10" t="s">
        <v>8308</v>
      </c>
      <c r="O225" t="s">
        <v>8310</v>
      </c>
      <c r="P225" s="16">
        <v>42078.34520833334</v>
      </c>
      <c r="Q225" s="16">
        <v>42133.166666666672</v>
      </c>
    </row>
    <row r="226" spans="1:17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b">
        <v>0</v>
      </c>
      <c r="I226">
        <v>0</v>
      </c>
      <c r="J226" t="b">
        <v>0</v>
      </c>
      <c r="K226" t="s">
        <v>8269</v>
      </c>
      <c r="L226">
        <v>0</v>
      </c>
      <c r="M226">
        <v>0</v>
      </c>
      <c r="N226" s="10" t="s">
        <v>8308</v>
      </c>
      <c r="O226" t="s">
        <v>8310</v>
      </c>
      <c r="P226" s="16">
        <v>41905.795706018522</v>
      </c>
      <c r="Q226" s="16">
        <v>41933.82708333333</v>
      </c>
    </row>
    <row r="227" spans="1:17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b">
        <v>0</v>
      </c>
      <c r="I227">
        <v>6</v>
      </c>
      <c r="J227" t="b">
        <v>0</v>
      </c>
      <c r="K227" t="s">
        <v>8269</v>
      </c>
      <c r="L227">
        <v>9</v>
      </c>
      <c r="M227">
        <v>222.5</v>
      </c>
      <c r="N227" s="10" t="s">
        <v>8308</v>
      </c>
      <c r="O227" t="s">
        <v>8310</v>
      </c>
      <c r="P227" s="16">
        <v>42695.7105787037</v>
      </c>
      <c r="Q227" s="16">
        <v>42725.7105787037</v>
      </c>
    </row>
    <row r="228" spans="1:17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b">
        <v>0</v>
      </c>
      <c r="I228">
        <v>1</v>
      </c>
      <c r="J228" t="b">
        <v>0</v>
      </c>
      <c r="K228" t="s">
        <v>8269</v>
      </c>
      <c r="L228">
        <v>0</v>
      </c>
      <c r="M228">
        <v>5</v>
      </c>
      <c r="N228" s="10" t="s">
        <v>8308</v>
      </c>
      <c r="O228" t="s">
        <v>8310</v>
      </c>
      <c r="P228" s="16">
        <v>42510.938900462963</v>
      </c>
      <c r="Q228" s="16">
        <v>42540.938900462963</v>
      </c>
    </row>
    <row r="229" spans="1:17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b">
        <v>0</v>
      </c>
      <c r="I229">
        <v>0</v>
      </c>
      <c r="J229" t="b">
        <v>0</v>
      </c>
      <c r="K229" t="s">
        <v>8269</v>
      </c>
      <c r="L229">
        <v>0</v>
      </c>
      <c r="M229">
        <v>0</v>
      </c>
      <c r="N229" s="10" t="s">
        <v>8308</v>
      </c>
      <c r="O229" t="s">
        <v>8310</v>
      </c>
      <c r="P229" s="16">
        <v>42511.698101851856</v>
      </c>
      <c r="Q229" s="16">
        <v>42535.787500000006</v>
      </c>
    </row>
    <row r="230" spans="1:17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b">
        <v>0</v>
      </c>
      <c r="I230">
        <v>12</v>
      </c>
      <c r="J230" t="b">
        <v>0</v>
      </c>
      <c r="K230" t="s">
        <v>8269</v>
      </c>
      <c r="L230">
        <v>16</v>
      </c>
      <c r="M230">
        <v>29.17</v>
      </c>
      <c r="N230" s="10" t="s">
        <v>8308</v>
      </c>
      <c r="O230" t="s">
        <v>8310</v>
      </c>
      <c r="P230" s="16">
        <v>42041.581307870365</v>
      </c>
      <c r="Q230" s="16">
        <v>42071.539641203708</v>
      </c>
    </row>
    <row r="231" spans="1:17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b">
        <v>0</v>
      </c>
      <c r="I231">
        <v>2</v>
      </c>
      <c r="J231" t="b">
        <v>0</v>
      </c>
      <c r="K231" t="s">
        <v>8269</v>
      </c>
      <c r="L231">
        <v>2</v>
      </c>
      <c r="M231">
        <v>1.5</v>
      </c>
      <c r="N231" s="10" t="s">
        <v>8308</v>
      </c>
      <c r="O231" t="s">
        <v>8310</v>
      </c>
      <c r="P231" s="16">
        <v>42307.189270833333</v>
      </c>
      <c r="Q231" s="16">
        <v>42322.958333333328</v>
      </c>
    </row>
    <row r="232" spans="1:17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b">
        <v>0</v>
      </c>
      <c r="I232">
        <v>6</v>
      </c>
      <c r="J232" t="b">
        <v>0</v>
      </c>
      <c r="K232" t="s">
        <v>8269</v>
      </c>
      <c r="L232">
        <v>22</v>
      </c>
      <c r="M232">
        <v>126.5</v>
      </c>
      <c r="N232" s="10" t="s">
        <v>8308</v>
      </c>
      <c r="O232" t="s">
        <v>8310</v>
      </c>
      <c r="P232" s="16">
        <v>42353.761759259258</v>
      </c>
      <c r="Q232" s="16">
        <v>42383.761759259258</v>
      </c>
    </row>
    <row r="233" spans="1:17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b">
        <v>0</v>
      </c>
      <c r="I233">
        <v>1</v>
      </c>
      <c r="J233" t="b">
        <v>0</v>
      </c>
      <c r="K233" t="s">
        <v>8269</v>
      </c>
      <c r="L233">
        <v>0</v>
      </c>
      <c r="M233">
        <v>10</v>
      </c>
      <c r="N233" s="10" t="s">
        <v>8308</v>
      </c>
      <c r="O233" t="s">
        <v>8310</v>
      </c>
      <c r="P233" s="16">
        <v>42058.603877314818</v>
      </c>
      <c r="Q233" s="16">
        <v>42087.165972222225</v>
      </c>
    </row>
    <row r="234" spans="1:17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b">
        <v>0</v>
      </c>
      <c r="I234">
        <v>5</v>
      </c>
      <c r="J234" t="b">
        <v>0</v>
      </c>
      <c r="K234" t="s">
        <v>8269</v>
      </c>
      <c r="L234">
        <v>5</v>
      </c>
      <c r="M234">
        <v>9.4</v>
      </c>
      <c r="N234" s="10" t="s">
        <v>8308</v>
      </c>
      <c r="O234" t="s">
        <v>8310</v>
      </c>
      <c r="P234" s="16">
        <v>42304.940960648149</v>
      </c>
      <c r="Q234" s="16">
        <v>42329.166666666672</v>
      </c>
    </row>
    <row r="235" spans="1:17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b">
        <v>0</v>
      </c>
      <c r="I235">
        <v>0</v>
      </c>
      <c r="J235" t="b">
        <v>0</v>
      </c>
      <c r="K235" t="s">
        <v>8269</v>
      </c>
      <c r="L235">
        <v>0</v>
      </c>
      <c r="M235">
        <v>0</v>
      </c>
      <c r="N235" s="10" t="s">
        <v>8308</v>
      </c>
      <c r="O235" t="s">
        <v>8310</v>
      </c>
      <c r="P235" s="16">
        <v>42538.742893518516</v>
      </c>
      <c r="Q235" s="16">
        <v>42568.742893518516</v>
      </c>
    </row>
    <row r="236" spans="1:17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b">
        <v>0</v>
      </c>
      <c r="I236">
        <v>8</v>
      </c>
      <c r="J236" t="b">
        <v>0</v>
      </c>
      <c r="K236" t="s">
        <v>8269</v>
      </c>
      <c r="L236">
        <v>5</v>
      </c>
      <c r="M236">
        <v>30</v>
      </c>
      <c r="N236" s="10" t="s">
        <v>8308</v>
      </c>
      <c r="O236" t="s">
        <v>8310</v>
      </c>
      <c r="P236" s="16">
        <v>42122.732499999998</v>
      </c>
      <c r="Q236" s="16">
        <v>42155.732638888891</v>
      </c>
    </row>
    <row r="237" spans="1:17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b">
        <v>0</v>
      </c>
      <c r="I237">
        <v>3</v>
      </c>
      <c r="J237" t="b">
        <v>0</v>
      </c>
      <c r="K237" t="s">
        <v>8269</v>
      </c>
      <c r="L237">
        <v>3</v>
      </c>
      <c r="M237">
        <v>10.67</v>
      </c>
      <c r="N237" s="10" t="s">
        <v>8308</v>
      </c>
      <c r="O237" t="s">
        <v>8310</v>
      </c>
      <c r="P237" s="16">
        <v>42209.67288194444</v>
      </c>
      <c r="Q237" s="16">
        <v>42223.625</v>
      </c>
    </row>
    <row r="238" spans="1:17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b">
        <v>0</v>
      </c>
      <c r="I238">
        <v>8</v>
      </c>
      <c r="J238" t="b">
        <v>0</v>
      </c>
      <c r="K238" t="s">
        <v>8269</v>
      </c>
      <c r="L238">
        <v>13</v>
      </c>
      <c r="M238">
        <v>25.5</v>
      </c>
      <c r="N238" s="10" t="s">
        <v>8308</v>
      </c>
      <c r="O238" t="s">
        <v>8310</v>
      </c>
      <c r="P238" s="16">
        <v>41990.506377314814</v>
      </c>
      <c r="Q238" s="16">
        <v>42020.506377314814</v>
      </c>
    </row>
    <row r="239" spans="1:17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b">
        <v>0</v>
      </c>
      <c r="I239">
        <v>1</v>
      </c>
      <c r="J239" t="b">
        <v>0</v>
      </c>
      <c r="K239" t="s">
        <v>8269</v>
      </c>
      <c r="L239">
        <v>0</v>
      </c>
      <c r="M239">
        <v>20</v>
      </c>
      <c r="N239" s="10" t="s">
        <v>8308</v>
      </c>
      <c r="O239" t="s">
        <v>8310</v>
      </c>
      <c r="P239" s="16">
        <v>42039.194988425923</v>
      </c>
      <c r="Q239" s="16">
        <v>42099.153321759266</v>
      </c>
    </row>
    <row r="240" spans="1:17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b">
        <v>0</v>
      </c>
      <c r="I240">
        <v>8</v>
      </c>
      <c r="J240" t="b">
        <v>0</v>
      </c>
      <c r="K240" t="s">
        <v>8269</v>
      </c>
      <c r="L240">
        <v>37</v>
      </c>
      <c r="M240">
        <v>91.25</v>
      </c>
      <c r="N240" s="10" t="s">
        <v>8308</v>
      </c>
      <c r="O240" t="s">
        <v>8310</v>
      </c>
      <c r="P240" s="16">
        <v>41890.086805555555</v>
      </c>
      <c r="Q240" s="16">
        <v>41934.207638888889</v>
      </c>
    </row>
    <row r="241" spans="1:17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b">
        <v>0</v>
      </c>
      <c r="I241">
        <v>0</v>
      </c>
      <c r="J241" t="b">
        <v>0</v>
      </c>
      <c r="K241" t="s">
        <v>8269</v>
      </c>
      <c r="L241">
        <v>0</v>
      </c>
      <c r="M241">
        <v>0</v>
      </c>
      <c r="N241" s="10" t="s">
        <v>8308</v>
      </c>
      <c r="O241" t="s">
        <v>8310</v>
      </c>
      <c r="P241" s="16">
        <v>42495.722187499996</v>
      </c>
      <c r="Q241" s="16">
        <v>42525.722187499996</v>
      </c>
    </row>
    <row r="242" spans="1:17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b">
        <v>0</v>
      </c>
      <c r="I242">
        <v>1</v>
      </c>
      <c r="J242" t="b">
        <v>0</v>
      </c>
      <c r="K242" t="s">
        <v>8269</v>
      </c>
      <c r="L242">
        <v>1</v>
      </c>
      <c r="M242">
        <v>50</v>
      </c>
      <c r="N242" s="10" t="s">
        <v>8308</v>
      </c>
      <c r="O242" t="s">
        <v>8310</v>
      </c>
      <c r="P242" s="16">
        <v>42570.850381944445</v>
      </c>
      <c r="Q242" s="16">
        <v>42615.850381944445</v>
      </c>
    </row>
    <row r="243" spans="1:17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b">
        <v>0</v>
      </c>
      <c r="I243">
        <v>0</v>
      </c>
      <c r="J243" t="b">
        <v>0</v>
      </c>
      <c r="K243" t="s">
        <v>8269</v>
      </c>
      <c r="L243">
        <v>0</v>
      </c>
      <c r="M243">
        <v>0</v>
      </c>
      <c r="N243" s="10" t="s">
        <v>8308</v>
      </c>
      <c r="O243" t="s">
        <v>8310</v>
      </c>
      <c r="P243" s="16">
        <v>41927.124884259261</v>
      </c>
      <c r="Q243" s="16">
        <v>41937.124884259261</v>
      </c>
    </row>
    <row r="244" spans="1:17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b">
        <v>0</v>
      </c>
      <c r="I244">
        <v>0</v>
      </c>
      <c r="J244" t="b">
        <v>0</v>
      </c>
      <c r="K244" t="s">
        <v>8269</v>
      </c>
      <c r="L244">
        <v>0</v>
      </c>
      <c r="M244">
        <v>0</v>
      </c>
      <c r="N244" s="10" t="s">
        <v>8308</v>
      </c>
      <c r="O244" t="s">
        <v>8310</v>
      </c>
      <c r="P244" s="16">
        <v>42730.903726851851</v>
      </c>
      <c r="Q244" s="16">
        <v>42760.903726851851</v>
      </c>
    </row>
    <row r="245" spans="1:17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b">
        <v>0</v>
      </c>
      <c r="I245">
        <v>6</v>
      </c>
      <c r="J245" t="b">
        <v>0</v>
      </c>
      <c r="K245" t="s">
        <v>8269</v>
      </c>
      <c r="L245">
        <v>27</v>
      </c>
      <c r="M245">
        <v>22.83</v>
      </c>
      <c r="N245" s="10" t="s">
        <v>8308</v>
      </c>
      <c r="O245" t="s">
        <v>8310</v>
      </c>
      <c r="P245" s="16">
        <v>42475.848067129627</v>
      </c>
      <c r="Q245" s="16">
        <v>42505.848067129627</v>
      </c>
    </row>
    <row r="246" spans="1:17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b">
        <v>0</v>
      </c>
      <c r="I246">
        <v>6</v>
      </c>
      <c r="J246" t="b">
        <v>0</v>
      </c>
      <c r="K246" t="s">
        <v>8269</v>
      </c>
      <c r="L246">
        <v>10</v>
      </c>
      <c r="M246">
        <v>16.670000000000002</v>
      </c>
      <c r="N246" s="10" t="s">
        <v>8308</v>
      </c>
      <c r="O246" t="s">
        <v>8310</v>
      </c>
      <c r="P246" s="16">
        <v>42188.83293981482</v>
      </c>
      <c r="Q246" s="16">
        <v>42242.772222222222</v>
      </c>
    </row>
    <row r="247" spans="1:17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b">
        <v>0</v>
      </c>
      <c r="I247">
        <v>33</v>
      </c>
      <c r="J247" t="b">
        <v>0</v>
      </c>
      <c r="K247" t="s">
        <v>8269</v>
      </c>
      <c r="L247">
        <v>71</v>
      </c>
      <c r="M247">
        <v>106.97</v>
      </c>
      <c r="N247" s="10" t="s">
        <v>8308</v>
      </c>
      <c r="O247" t="s">
        <v>8310</v>
      </c>
      <c r="P247" s="16">
        <v>42053.049375000002</v>
      </c>
      <c r="Q247" s="16">
        <v>42096.041666666672</v>
      </c>
    </row>
    <row r="248" spans="1:17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b">
        <v>0</v>
      </c>
      <c r="I248">
        <v>4</v>
      </c>
      <c r="J248" t="b">
        <v>0</v>
      </c>
      <c r="K248" t="s">
        <v>8269</v>
      </c>
      <c r="L248">
        <v>2</v>
      </c>
      <c r="M248">
        <v>10.25</v>
      </c>
      <c r="N248" s="10" t="s">
        <v>8308</v>
      </c>
      <c r="O248" t="s">
        <v>8310</v>
      </c>
      <c r="P248" s="16">
        <v>41883.916678240741</v>
      </c>
      <c r="Q248" s="16">
        <v>41906.916678240741</v>
      </c>
    </row>
    <row r="249" spans="1:17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b">
        <v>0</v>
      </c>
      <c r="I249">
        <v>1</v>
      </c>
      <c r="J249" t="b">
        <v>0</v>
      </c>
      <c r="K249" t="s">
        <v>8269</v>
      </c>
      <c r="L249">
        <v>2</v>
      </c>
      <c r="M249">
        <v>59</v>
      </c>
      <c r="N249" s="10" t="s">
        <v>8308</v>
      </c>
      <c r="O249" t="s">
        <v>8310</v>
      </c>
      <c r="P249" s="16">
        <v>42767.031678240746</v>
      </c>
      <c r="Q249" s="16">
        <v>42797.208333333328</v>
      </c>
    </row>
    <row r="250" spans="1:17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b">
        <v>0</v>
      </c>
      <c r="I250">
        <v>6</v>
      </c>
      <c r="J250" t="b">
        <v>0</v>
      </c>
      <c r="K250" t="s">
        <v>8269</v>
      </c>
      <c r="L250">
        <v>3</v>
      </c>
      <c r="M250">
        <v>15.67</v>
      </c>
      <c r="N250" s="10" t="s">
        <v>8308</v>
      </c>
      <c r="O250" t="s">
        <v>8310</v>
      </c>
      <c r="P250" s="16">
        <v>42029.135879629626</v>
      </c>
      <c r="Q250" s="16">
        <v>42059.135879629626</v>
      </c>
    </row>
    <row r="251" spans="1:17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b">
        <v>0</v>
      </c>
      <c r="I251">
        <v>3</v>
      </c>
      <c r="J251" t="b">
        <v>0</v>
      </c>
      <c r="K251" t="s">
        <v>8269</v>
      </c>
      <c r="L251">
        <v>0</v>
      </c>
      <c r="M251">
        <v>1</v>
      </c>
      <c r="N251" s="10" t="s">
        <v>8308</v>
      </c>
      <c r="O251" t="s">
        <v>8310</v>
      </c>
      <c r="P251" s="16">
        <v>42358.573182870372</v>
      </c>
      <c r="Q251" s="16">
        <v>42377.273611111115</v>
      </c>
    </row>
  </sheetData>
  <conditionalFormatting sqref="L1:L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92A4-D953-D541-B51E-534667B72DC0}">
  <dimension ref="A1:S14"/>
  <sheetViews>
    <sheetView zoomScale="150" zoomScaleNormal="150" workbookViewId="0">
      <selection activeCell="E24" sqref="E24"/>
    </sheetView>
  </sheetViews>
  <sheetFormatPr baseColWidth="10" defaultRowHeight="15" x14ac:dyDescent="0.2"/>
  <cols>
    <col min="1" max="1" width="24" style="19" bestFit="1" customWidth="1"/>
    <col min="2" max="2" width="11.1640625" bestFit="1" customWidth="1"/>
  </cols>
  <sheetData>
    <row r="1" spans="1:19" s="1" customFormat="1" x14ac:dyDescent="0.2">
      <c r="A1" s="19"/>
      <c r="B1" s="1" t="s">
        <v>8384</v>
      </c>
      <c r="C1" s="1" t="s">
        <v>8385</v>
      </c>
    </row>
    <row r="2" spans="1:19" x14ac:dyDescent="0.2">
      <c r="A2" s="19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  <c r="G2" s="18"/>
      <c r="H2" s="18"/>
      <c r="I2" s="18"/>
      <c r="J2" s="18"/>
      <c r="K2" s="18"/>
      <c r="O2" s="18"/>
      <c r="P2" s="18"/>
      <c r="Q2" s="18"/>
      <c r="R2" s="18"/>
      <c r="S2" s="18"/>
    </row>
    <row r="3" spans="1:19" x14ac:dyDescent="0.2">
      <c r="A3" s="19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19" x14ac:dyDescent="0.2">
      <c r="A4" s="19" t="s">
        <v>8396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19" x14ac:dyDescent="0.2">
      <c r="A5" s="19" t="s">
        <v>8390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19" x14ac:dyDescent="0.2">
      <c r="A6" s="19" t="s">
        <v>8391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19" x14ac:dyDescent="0.2">
      <c r="A7" s="19" t="s">
        <v>8395</v>
      </c>
      <c r="B7" s="20">
        <f>B5-B6</f>
        <v>3500</v>
      </c>
      <c r="C7" s="20">
        <f>C5-C6</f>
        <v>8000</v>
      </c>
    </row>
    <row r="8" spans="1:19" x14ac:dyDescent="0.2">
      <c r="B8" s="20"/>
      <c r="C8" s="20"/>
    </row>
    <row r="9" spans="1:19" x14ac:dyDescent="0.2">
      <c r="A9" s="1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19" x14ac:dyDescent="0.2">
      <c r="A10" s="19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19" x14ac:dyDescent="0.2">
      <c r="A11" s="19" t="s">
        <v>8397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19" x14ac:dyDescent="0.2">
      <c r="A12" s="19" t="s">
        <v>8392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19" x14ac:dyDescent="0.2">
      <c r="A13" s="19" t="s">
        <v>8393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19" x14ac:dyDescent="0.2">
      <c r="A14" s="19" t="s">
        <v>8394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B366E-923A-2649-A480-E53C6F12B507}">
  <dimension ref="A1:E18"/>
  <sheetViews>
    <sheetView zoomScale="150" zoomScaleNormal="150" workbookViewId="0">
      <selection activeCell="P23" sqref="P23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</cols>
  <sheetData>
    <row r="1" spans="1:5" x14ac:dyDescent="0.2">
      <c r="A1" s="11" t="s">
        <v>8358</v>
      </c>
      <c r="B1" t="s">
        <v>8308</v>
      </c>
    </row>
    <row r="2" spans="1:5" x14ac:dyDescent="0.2">
      <c r="A2" s="11" t="s">
        <v>8379</v>
      </c>
      <c r="B2" t="s">
        <v>8366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sortState xmlns:xlrd2="http://schemas.microsoft.com/office/spreadsheetml/2017/richdata2" columnSort="1" ref="A4:E18">
    <sortCondition descending="1" ref="D5"/>
  </sortState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86A-0CD3-BC40-8CFE-D61E5E13705B}">
  <dimension ref="A1:M19"/>
  <sheetViews>
    <sheetView tabSelected="1" zoomScale="223" zoomScaleNormal="223" workbookViewId="0">
      <selection activeCell="A13" sqref="A13"/>
    </sheetView>
  </sheetViews>
  <sheetFormatPr baseColWidth="10" defaultRowHeight="15" x14ac:dyDescent="0.2"/>
  <cols>
    <col min="1" max="1" width="13.6640625" bestFit="1" customWidth="1"/>
    <col min="2" max="2" width="15.6640625" bestFit="1" customWidth="1"/>
    <col min="3" max="3" width="12.33203125" bestFit="1" customWidth="1"/>
    <col min="4" max="4" width="14.6640625" bestFit="1" customWidth="1"/>
    <col min="5" max="5" width="11.6640625" bestFit="1" customWidth="1"/>
    <col min="6" max="6" width="18" style="22" bestFit="1" customWidth="1"/>
    <col min="7" max="7" width="14.6640625" style="22" bestFit="1" customWidth="1"/>
    <col min="8" max="8" width="17" style="22" bestFit="1" customWidth="1"/>
  </cols>
  <sheetData>
    <row r="1" spans="1:13" s="1" customFormat="1" x14ac:dyDescent="0.2">
      <c r="A1" s="1" t="s">
        <v>8381</v>
      </c>
      <c r="B1" s="1" t="s">
        <v>8398</v>
      </c>
      <c r="C1" s="1" t="s">
        <v>8399</v>
      </c>
      <c r="D1" s="1" t="s">
        <v>8400</v>
      </c>
      <c r="E1" s="1" t="s">
        <v>8401</v>
      </c>
      <c r="F1" s="21" t="s">
        <v>8402</v>
      </c>
      <c r="G1" s="21" t="s">
        <v>8403</v>
      </c>
      <c r="H1" s="21" t="s">
        <v>8404</v>
      </c>
    </row>
    <row r="2" spans="1:13" x14ac:dyDescent="0.2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2">
        <f>IF($E2 = 0, 0, B2/$E2)</f>
        <v>0.75806451612903225</v>
      </c>
      <c r="G2" s="22">
        <f>IF($E2 = 0, 0, C2/$E2)</f>
        <v>0.24193548387096775</v>
      </c>
      <c r="H2" s="22">
        <f t="shared" ref="G2:H2" si="0">IF($E2 = 0, 0, D2/$E2)</f>
        <v>0</v>
      </c>
    </row>
    <row r="3" spans="1:13" x14ac:dyDescent="0.2">
      <c r="A3" t="s">
        <v>8406</v>
      </c>
      <c r="B3">
        <f>COUNTIFS(Kickstarter!$D:$D, "&gt;=1000", Kickstarter!$D:$D, "&lt;5000", Kickstarter!$F:$F, "successful", Kickstarter!$R:$R, "plays")</f>
        <v>388</v>
      </c>
      <c r="C3">
        <f>COUNTIFS(Kickstarter!$D:$D, "&gt;=1000", Kickstarter!$D:$D, "&lt;5000", Kickstarter!$F:$F, "failed", Kickstarter!$R:$R, "plays")</f>
        <v>146</v>
      </c>
      <c r="D3">
        <f>COUNTIFS(Kickstarter!$D:$D, "&gt;=1000", Kickstarter!$D:$D, "&lt;5000", Kickstarter!$F:$F, "canceled", Kickstarter!$R:$R, "plays")</f>
        <v>0</v>
      </c>
      <c r="E3">
        <f t="shared" ref="E3:E13" si="1">SUM(B3:D3)</f>
        <v>534</v>
      </c>
      <c r="F3" s="22">
        <f t="shared" ref="F3:F13" si="2">IF($E3 = 0, 0, B3/$E3)</f>
        <v>0.72659176029962547</v>
      </c>
      <c r="G3" s="22">
        <f t="shared" ref="G3:G13" si="3">IF($E3 = 0, 0, C3/$E3)</f>
        <v>0.27340823970037453</v>
      </c>
      <c r="H3" s="22">
        <f t="shared" ref="H3:H13" si="4">IF($E3 = 0, 0, D3/$E3)</f>
        <v>0</v>
      </c>
    </row>
    <row r="4" spans="1:13" x14ac:dyDescent="0.2">
      <c r="A4" t="s">
        <v>8407</v>
      </c>
      <c r="B4">
        <f>COUNTIFS(Kickstarter!$D:$D, "&gt;=5000", Kickstarter!$D:$D, "&lt;10000", Kickstarter!$F:$F, "successful", Kickstarter!$R:$R, "plays")</f>
        <v>93</v>
      </c>
      <c r="C4">
        <f>COUNTIFS(Kickstarter!$D:$D, "&gt;=5000", Kickstarter!$D:$D, "&lt;10000", Kickstarter!$F:$F, "failed", Kickstarter!$R:$R, "plays")</f>
        <v>76</v>
      </c>
      <c r="D4">
        <f>COUNTIFS(Kickstarter!$D:$D, "&gt;=5000", Kickstarter!$D:$D, "&lt;10000", Kickstarter!$F:$F, "canceled", Kickstarter!$R:$R, "plays")</f>
        <v>0</v>
      </c>
      <c r="E4">
        <f t="shared" si="1"/>
        <v>169</v>
      </c>
      <c r="F4" s="22">
        <f t="shared" si="2"/>
        <v>0.55029585798816572</v>
      </c>
      <c r="G4" s="22">
        <f t="shared" si="3"/>
        <v>0.44970414201183434</v>
      </c>
      <c r="H4" s="22">
        <f t="shared" si="4"/>
        <v>0</v>
      </c>
    </row>
    <row r="5" spans="1:13" x14ac:dyDescent="0.2">
      <c r="A5" t="s">
        <v>8408</v>
      </c>
      <c r="B5">
        <f>COUNTIFS(Kickstarter!$D:$D, "&gt;=10000", Kickstarter!$D:$D, "&lt;15000", Kickstarter!$F:$F, "successful", Kickstarter!$R:$R, "plays")</f>
        <v>39</v>
      </c>
      <c r="C5">
        <f>COUNTIFS(Kickstarter!$D:$D, "&gt;=10000", Kickstarter!$D:$D, "&lt;15000", Kickstarter!$F:$F, "failed", Kickstarter!$R:$R, "plays")</f>
        <v>33</v>
      </c>
      <c r="D5">
        <f>COUNTIFS(Kickstarter!$D:$D, "&gt;=10000", Kickstarter!$D:$D, "&lt;15000", Kickstarter!$F:$F, "canceled", Kickstarter!$R:$R, "plays")</f>
        <v>0</v>
      </c>
      <c r="E5">
        <f t="shared" si="1"/>
        <v>72</v>
      </c>
      <c r="F5" s="22">
        <f t="shared" si="2"/>
        <v>0.54166666666666663</v>
      </c>
      <c r="G5" s="22">
        <f t="shared" si="3"/>
        <v>0.45833333333333331</v>
      </c>
      <c r="H5" s="22">
        <f t="shared" si="4"/>
        <v>0</v>
      </c>
    </row>
    <row r="6" spans="1:13" x14ac:dyDescent="0.2">
      <c r="A6" t="s">
        <v>8409</v>
      </c>
      <c r="B6">
        <f>COUNTIFS(Kickstarter!$D:$D, "&gt;=15000", Kickstarter!$D:$D, "&lt;20000", Kickstarter!$F:$F, "successful", Kickstarter!$R:$R, "plays")</f>
        <v>12</v>
      </c>
      <c r="C6">
        <f>COUNTIFS(Kickstarter!$D:$D, "&gt;=15000", Kickstarter!$D:$D, "&lt;20000", Kickstarter!$F:$F, "failed", Kickstarter!$R:$R, "plays")</f>
        <v>12</v>
      </c>
      <c r="D6">
        <f>COUNTIFS(Kickstarter!$D:$D, "&gt;=15000", Kickstarter!$D:$D, "&lt;20000", Kickstarter!$F:$F, "canceled", Kickstarter!$R:$R, "plays")</f>
        <v>0</v>
      </c>
      <c r="E6">
        <f t="shared" si="1"/>
        <v>24</v>
      </c>
      <c r="F6" s="22">
        <f t="shared" si="2"/>
        <v>0.5</v>
      </c>
      <c r="G6" s="22">
        <f t="shared" si="3"/>
        <v>0.5</v>
      </c>
      <c r="H6" s="22">
        <f t="shared" si="4"/>
        <v>0</v>
      </c>
    </row>
    <row r="7" spans="1:13" x14ac:dyDescent="0.2">
      <c r="A7" t="s">
        <v>8410</v>
      </c>
      <c r="B7">
        <f>COUNTIFS(Kickstarter!$D:$D, "&gt;=20000", Kickstarter!$D:$D, "&lt;25000", Kickstarter!$F:$F, "successful", Kickstarter!$R:$R, "plays")</f>
        <v>9</v>
      </c>
      <c r="C7">
        <f>COUNTIFS(Kickstarter!$D:$D, "&gt;=20000", Kickstarter!$D:$D, "&lt;25000", Kickstarter!$F:$F, "failed", Kickstarter!$R:$R, "plays")</f>
        <v>11</v>
      </c>
      <c r="D7">
        <f>COUNTIFS(Kickstarter!$D:$D, "&gt;=20000", Kickstarter!$D:$D, "&lt;25000", Kickstarter!$F:$F, "canceled", Kickstarter!$R:$R, "plays")</f>
        <v>0</v>
      </c>
      <c r="E7">
        <f t="shared" si="1"/>
        <v>20</v>
      </c>
      <c r="F7" s="22">
        <f t="shared" si="2"/>
        <v>0.45</v>
      </c>
      <c r="G7" s="22">
        <f t="shared" si="3"/>
        <v>0.55000000000000004</v>
      </c>
      <c r="H7" s="22">
        <f t="shared" si="4"/>
        <v>0</v>
      </c>
    </row>
    <row r="8" spans="1:13" x14ac:dyDescent="0.2">
      <c r="A8" t="s">
        <v>8412</v>
      </c>
      <c r="B8">
        <f>COUNTIFS(Kickstarter!$D:$D,"&gt;=25000",Kickstarter!$D:$D,"&lt;30000", Kickstarter!$F:$F, "successful", Kickstarter!$R:$R, "plays")</f>
        <v>1</v>
      </c>
      <c r="C8">
        <f>COUNTIFS(Kickstarter!$D:$D,"&gt;=25000",Kickstarter!$D:$D,"&lt;30000", Kickstarter!$F:$F, "failed", Kickstarter!$R:$R, "plays")</f>
        <v>4</v>
      </c>
      <c r="D8">
        <f>COUNTIFS(Kickstarter!$D:$D,"&gt;=25000",Kickstarter!$D:$D,"&lt;30000", Kickstarter!$F:$F, "canceled", Kickstarter!$R:$R, "plays")</f>
        <v>0</v>
      </c>
      <c r="E8">
        <f t="shared" si="1"/>
        <v>5</v>
      </c>
      <c r="F8" s="22">
        <f t="shared" si="2"/>
        <v>0.2</v>
      </c>
      <c r="G8" s="22">
        <f t="shared" si="3"/>
        <v>0.8</v>
      </c>
      <c r="H8" s="22">
        <f t="shared" si="4"/>
        <v>0</v>
      </c>
    </row>
    <row r="9" spans="1:13" x14ac:dyDescent="0.2">
      <c r="A9" t="s">
        <v>8413</v>
      </c>
      <c r="B9">
        <f>COUNTIFS(Kickstarter!$D:$D, "&gt;=30000", Kickstarter!$D:$D, "&lt;35000", Kickstarter!$F:$F, "successful", Kickstarter!$R:$R, "plays")</f>
        <v>3</v>
      </c>
      <c r="C9">
        <f>COUNTIFS(Kickstarter!$D:$D, "&gt;=30000", Kickstarter!$D:$D, "&lt;35000", Kickstarter!$F:$F, "failed", Kickstarter!$R:$R, "plays")</f>
        <v>8</v>
      </c>
      <c r="D9">
        <f>COUNTIFS(Kickstarter!$D:$D, "&gt;=30000", Kickstarter!$D:$D, "&lt;35000", Kickstarter!$F:$F, "canceled", Kickstarter!$R:$R, "plays")</f>
        <v>0</v>
      </c>
      <c r="E9">
        <f t="shared" si="1"/>
        <v>11</v>
      </c>
      <c r="F9" s="22">
        <f t="shared" si="2"/>
        <v>0.27272727272727271</v>
      </c>
      <c r="G9" s="22">
        <f t="shared" si="3"/>
        <v>0.72727272727272729</v>
      </c>
      <c r="H9" s="22">
        <f t="shared" si="4"/>
        <v>0</v>
      </c>
    </row>
    <row r="10" spans="1:13" x14ac:dyDescent="0.2">
      <c r="A10" t="s">
        <v>8414</v>
      </c>
      <c r="B10">
        <f>COUNTIFS(Kickstarter!$D:$D, "&gt;=35000", Kickstarter!$D:$D, "&lt;40000", Kickstarter!$F:$F, "successful", Kickstarter!$R:$R, "plays")</f>
        <v>4</v>
      </c>
      <c r="C10">
        <f>COUNTIFS(Kickstarter!$D:$D, "&gt;=35000", Kickstarter!$D:$D, "&lt;40000", Kickstarter!$F:$F, "failed", Kickstarter!$R:$R, "plays")</f>
        <v>2</v>
      </c>
      <c r="D10">
        <f>COUNTIFS(Kickstarter!$D:$D, "&gt;=35000", Kickstarter!$D:$D, "&lt;40000", Kickstarter!$F:$F, "canceled", Kickstarter!$R:$R, "plays")</f>
        <v>0</v>
      </c>
      <c r="E10">
        <f t="shared" si="1"/>
        <v>6</v>
      </c>
      <c r="F10" s="22">
        <f t="shared" si="2"/>
        <v>0.66666666666666663</v>
      </c>
      <c r="G10" s="22">
        <f t="shared" si="3"/>
        <v>0.33333333333333331</v>
      </c>
      <c r="H10" s="22">
        <f t="shared" si="4"/>
        <v>0</v>
      </c>
    </row>
    <row r="11" spans="1:13" x14ac:dyDescent="0.2">
      <c r="A11" t="s">
        <v>8415</v>
      </c>
      <c r="B11">
        <f>COUNTIFS(Kickstarter!$D:$D, "&gt;=40000", Kickstarter!$D:$D, "&lt;45000", Kickstarter!$F:$F, "successful", Kickstarter!$R:$R, "plays")</f>
        <v>2</v>
      </c>
      <c r="C11">
        <f>COUNTIFS(Kickstarter!$D:$D, "&gt;=40000", Kickstarter!$D:$D, "&lt;45000", Kickstarter!$F:$F, "failed", Kickstarter!$R:$R, "plays")</f>
        <v>1</v>
      </c>
      <c r="D11">
        <f>COUNTIFS(Kickstarter!$D:$D, "&gt;=40000", Kickstarter!$D:$D, "&lt;45000", Kickstarter!$F:$F, "canceled", Kickstarter!$R:$R, "plays")</f>
        <v>0</v>
      </c>
      <c r="E11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13" x14ac:dyDescent="0.2">
      <c r="A12" t="s">
        <v>8416</v>
      </c>
      <c r="B12">
        <f>COUNTIFS(Kickstarter!$D:$D, "&gt;=45000", Kickstarter!$D:$D, "&lt;50000", Kickstarter!$F:$F, "successful", Kickstarter!$R:$R, "plays")</f>
        <v>0</v>
      </c>
      <c r="C12">
        <f>COUNTIFS(Kickstarter!$D:$D, "&gt;=45000", Kickstarter!$D:$D, "&lt;50000", Kickstarter!$F:$F, "failed", Kickstarter!$R:$R, "plays")</f>
        <v>1</v>
      </c>
      <c r="D12">
        <f>COUNTIFS(Kickstarter!$D:$D, "&gt;=45000", Kickstarter!$D:$D, "&lt;50000", Kickstarter!$F:$F, "canceled", Kickstarter!$R:$R, "plays")</f>
        <v>0</v>
      </c>
      <c r="E12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13" x14ac:dyDescent="0.2">
      <c r="A13" t="s">
        <v>8411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1"/>
        <v>16</v>
      </c>
      <c r="F13" s="22">
        <f t="shared" si="2"/>
        <v>0.125</v>
      </c>
      <c r="G13" s="22">
        <f t="shared" si="3"/>
        <v>0.875</v>
      </c>
      <c r="H13" s="22">
        <f t="shared" si="4"/>
        <v>0</v>
      </c>
    </row>
    <row r="14" spans="1:13" s="18" customFormat="1" x14ac:dyDescent="0.2">
      <c r="A14" s="18" t="s">
        <v>8418</v>
      </c>
      <c r="B14" s="18">
        <f>SUM(B2:B13)</f>
        <v>694</v>
      </c>
      <c r="C14" s="18">
        <f t="shared" ref="C14:D14" si="5">SUM(C2:C13)</f>
        <v>353</v>
      </c>
      <c r="D14" s="18">
        <f t="shared" si="5"/>
        <v>0</v>
      </c>
      <c r="E14" s="18">
        <f>SUM(B14:D14)</f>
        <v>1047</v>
      </c>
      <c r="F14" s="23"/>
      <c r="G14" s="23"/>
      <c r="H14" s="23"/>
    </row>
    <row r="16" spans="1:13" x14ac:dyDescent="0.2">
      <c r="M16" t="s">
        <v>8221</v>
      </c>
    </row>
    <row r="17" spans="9:13" x14ac:dyDescent="0.2">
      <c r="I17" s="18" t="s">
        <v>8417</v>
      </c>
      <c r="J17">
        <f>COUNTIFS(Kickstarter!$F:$F,"successful")</f>
        <v>2185</v>
      </c>
      <c r="K17">
        <f>COUNTIFS(Kickstarter!$F:$F,"failed")</f>
        <v>1530</v>
      </c>
      <c r="L17">
        <f>COUNTIFS(Kickstarter!$F:$F,"canceled")</f>
        <v>349</v>
      </c>
      <c r="M17">
        <f>COUNTIFS(Kickstarter!$F:$F,"live")</f>
        <v>50</v>
      </c>
    </row>
    <row r="19" spans="9:13" x14ac:dyDescent="0.2">
      <c r="I19" t="s">
        <v>8310</v>
      </c>
      <c r="M19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Graeme Tank</cp:lastModifiedBy>
  <dcterms:created xsi:type="dcterms:W3CDTF">2017-04-20T15:17:24Z</dcterms:created>
  <dcterms:modified xsi:type="dcterms:W3CDTF">2022-06-17T16:17:30Z</dcterms:modified>
</cp:coreProperties>
</file>