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6855"/>
  </bookViews>
  <sheets>
    <sheet name="Description" sheetId="1" r:id="rId1"/>
    <sheet name="Rand" sheetId="2" r:id="rId2"/>
    <sheet name="LWP" sheetId="3" r:id="rId3"/>
    <sheet name="Porometer" sheetId="4" r:id="rId4"/>
    <sheet name="Crownroot" sheetId="5" r:id="rId5"/>
    <sheet name="Tiller" sheetId="6" r:id="rId6"/>
    <sheet name="Plantht" sheetId="10" r:id="rId7"/>
    <sheet name="DTF" sheetId="11" r:id="rId8"/>
    <sheet name="Harvest" sheetId="12" r:id="rId9"/>
  </sheets>
  <definedNames>
    <definedName name="_xlnm._FilterDatabase" localSheetId="3" hidden="1">Porometer!$A$1:$P$54</definedName>
    <definedName name="_xlnm._FilterDatabase" localSheetId="1" hidden="1">Rand!$I$1:$N$13</definedName>
  </definedNames>
  <calcPr calcId="145621"/>
</workbook>
</file>

<file path=xl/calcChain.xml><?xml version="1.0" encoding="utf-8"?>
<calcChain xmlns="http://schemas.openxmlformats.org/spreadsheetml/2006/main">
  <c r="K15" i="12" l="1"/>
  <c r="L15" i="12"/>
  <c r="M15" i="12"/>
  <c r="K16" i="12"/>
  <c r="M16" i="12" s="1"/>
  <c r="L16" i="12"/>
  <c r="K17" i="12"/>
  <c r="M17" i="12" s="1"/>
  <c r="L17" i="12"/>
  <c r="K18" i="12"/>
  <c r="L18" i="12"/>
  <c r="M18" i="12"/>
  <c r="K19" i="12"/>
  <c r="L19" i="12"/>
  <c r="M19" i="12"/>
  <c r="K20" i="12"/>
  <c r="L20" i="12"/>
  <c r="M20" i="12"/>
  <c r="K21" i="12"/>
  <c r="L21" i="12"/>
  <c r="M21" i="12" s="1"/>
  <c r="K22" i="12"/>
  <c r="L22" i="12"/>
  <c r="M22" i="12" s="1"/>
  <c r="K23" i="12"/>
  <c r="L23" i="12"/>
  <c r="M23" i="12"/>
  <c r="K24" i="12"/>
  <c r="M24" i="12" s="1"/>
  <c r="L24" i="12"/>
  <c r="K25" i="12"/>
  <c r="M25" i="12" s="1"/>
  <c r="L25" i="12"/>
  <c r="L14" i="12"/>
  <c r="M14" i="12" s="1"/>
  <c r="F15" i="12"/>
  <c r="F16" i="12"/>
  <c r="F17" i="12"/>
  <c r="F18" i="12"/>
  <c r="F19" i="12"/>
  <c r="F20" i="12"/>
  <c r="F21" i="12"/>
  <c r="F22" i="12"/>
  <c r="F23" i="12"/>
  <c r="F24" i="12"/>
  <c r="F25" i="12"/>
  <c r="K14" i="12"/>
  <c r="F14" i="12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" i="11"/>
  <c r="N7" i="2" l="1"/>
  <c r="N8" i="2"/>
  <c r="N13" i="2"/>
  <c r="N3" i="2"/>
  <c r="N6" i="2"/>
  <c r="N10" i="2"/>
  <c r="N12" i="2"/>
  <c r="N4" i="2"/>
  <c r="N5" i="2"/>
  <c r="N9" i="2"/>
  <c r="N11" i="2"/>
  <c r="N2" i="2"/>
</calcChain>
</file>

<file path=xl/sharedStrings.xml><?xml version="1.0" encoding="utf-8"?>
<sst xmlns="http://schemas.openxmlformats.org/spreadsheetml/2006/main" count="726" uniqueCount="138">
  <si>
    <t>EXPERIMENT NAME</t>
  </si>
  <si>
    <t>DESCRIPTION</t>
  </si>
  <si>
    <t>VALUE</t>
  </si>
  <si>
    <t>Environment</t>
  </si>
  <si>
    <t>LowLand</t>
  </si>
  <si>
    <t>Crop Year</t>
  </si>
  <si>
    <t>Crop Season</t>
  </si>
  <si>
    <t>Field Site</t>
  </si>
  <si>
    <t>Field Layout</t>
  </si>
  <si>
    <t>-  Experiment design</t>
  </si>
  <si>
    <t>RCBD</t>
  </si>
  <si>
    <t>-  Number of entries</t>
  </si>
  <si>
    <t>-  Replicates</t>
  </si>
  <si>
    <t>- Treatment</t>
  </si>
  <si>
    <t>-  No. of rows / plot</t>
  </si>
  <si>
    <t>Field Operation</t>
  </si>
  <si>
    <t>-  Sowing date</t>
  </si>
  <si>
    <t>-  Transplanting date</t>
  </si>
  <si>
    <t>-  Draining date</t>
  </si>
  <si>
    <t>-  Irrigation date</t>
  </si>
  <si>
    <t>-  Data collection</t>
  </si>
  <si>
    <t>VS, WW</t>
  </si>
  <si>
    <t>NYU Nipponbare HighN</t>
  </si>
  <si>
    <t>DS</t>
  </si>
  <si>
    <t xml:space="preserve">8 envl x 13.5 gr/env </t>
  </si>
  <si>
    <t>E#</t>
  </si>
  <si>
    <t>Genotype</t>
  </si>
  <si>
    <t>Rep 1</t>
  </si>
  <si>
    <t>Rep 2</t>
  </si>
  <si>
    <t>Rep 3</t>
  </si>
  <si>
    <t>Rep 4</t>
  </si>
  <si>
    <t>IR 64</t>
  </si>
  <si>
    <t>Nipponbare</t>
  </si>
  <si>
    <t>IR83388-B-B-108-3</t>
  </si>
  <si>
    <t>PLOTNO</t>
  </si>
  <si>
    <t>BLOCK</t>
  </si>
  <si>
    <t>ENTNO</t>
  </si>
  <si>
    <t>FIELDROW</t>
  </si>
  <si>
    <t>FIELDCOL</t>
  </si>
  <si>
    <t>REP</t>
  </si>
  <si>
    <t>GID</t>
  </si>
  <si>
    <t>DESIGNATION</t>
  </si>
  <si>
    <t>STUDY</t>
  </si>
  <si>
    <t>3vs-21DS</t>
  </si>
  <si>
    <t>LWP</t>
  </si>
  <si>
    <t>NIPPONBARE</t>
  </si>
  <si>
    <t>IR09L204</t>
  </si>
  <si>
    <t>LWP 2</t>
  </si>
  <si>
    <t>Date</t>
  </si>
  <si>
    <t>Time</t>
  </si>
  <si>
    <t xml:space="preserve">Leaf </t>
  </si>
  <si>
    <t>Conduct.</t>
  </si>
  <si>
    <t>ms</t>
  </si>
  <si>
    <t>Cup T</t>
  </si>
  <si>
    <t>Cup-Leaf</t>
  </si>
  <si>
    <t>Light</t>
  </si>
  <si>
    <t xml:space="preserve">21ds-3vs-2-27   </t>
  </si>
  <si>
    <t>VS</t>
  </si>
  <si>
    <t xml:space="preserve"> 3:44 </t>
  </si>
  <si>
    <t xml:space="preserve"> 3:45 </t>
  </si>
  <si>
    <t xml:space="preserve"> 3:46 </t>
  </si>
  <si>
    <t xml:space="preserve"> 3:48 </t>
  </si>
  <si>
    <t xml:space="preserve"> 3:49 </t>
  </si>
  <si>
    <t xml:space="preserve"> 3:50 </t>
  </si>
  <si>
    <t xml:space="preserve"> 3:51 </t>
  </si>
  <si>
    <t xml:space="preserve"> 3:52 </t>
  </si>
  <si>
    <t xml:space="preserve"> 3:53 </t>
  </si>
  <si>
    <t xml:space="preserve"> 3:54 </t>
  </si>
  <si>
    <t xml:space="preserve"> 3:55 </t>
  </si>
  <si>
    <t xml:space="preserve"> 3:56 </t>
  </si>
  <si>
    <t xml:space="preserve"> 3:57 </t>
  </si>
  <si>
    <t xml:space="preserve"> 3:58 </t>
  </si>
  <si>
    <t xml:space="preserve"> 3:59 </t>
  </si>
  <si>
    <t xml:space="preserve"> 4:00 </t>
  </si>
  <si>
    <t xml:space="preserve"> 4:01 </t>
  </si>
  <si>
    <t xml:space="preserve">21ds-3ww-2-27   </t>
  </si>
  <si>
    <t>WW</t>
  </si>
  <si>
    <t xml:space="preserve"> 4:04 </t>
  </si>
  <si>
    <t xml:space="preserve"> 4:05 </t>
  </si>
  <si>
    <t xml:space="preserve"> 4:06 </t>
  </si>
  <si>
    <t xml:space="preserve"> 4:07 </t>
  </si>
  <si>
    <t xml:space="preserve"> 4:08 </t>
  </si>
  <si>
    <t xml:space="preserve"> 4:09 </t>
  </si>
  <si>
    <t xml:space="preserve"> 4:10 </t>
  </si>
  <si>
    <t xml:space="preserve"> 4:11 </t>
  </si>
  <si>
    <t xml:space="preserve"> 4:12 </t>
  </si>
  <si>
    <t xml:space="preserve"> 4:13 </t>
  </si>
  <si>
    <t xml:space="preserve"> 4:14 </t>
  </si>
  <si>
    <t xml:space="preserve"> 4:15 </t>
  </si>
  <si>
    <t xml:space="preserve"> 4:16 </t>
  </si>
  <si>
    <t xml:space="preserve"> 4:18 </t>
  </si>
  <si>
    <t>Label</t>
  </si>
  <si>
    <t>Expt</t>
  </si>
  <si>
    <t>Trt</t>
  </si>
  <si>
    <t>Plot</t>
  </si>
  <si>
    <t>DATE</t>
  </si>
  <si>
    <t>Crown root #</t>
  </si>
  <si>
    <t>SDW</t>
  </si>
  <si>
    <t>Tiller #</t>
  </si>
  <si>
    <t>Pan</t>
  </si>
  <si>
    <t>3w-21DS</t>
  </si>
  <si>
    <t>Hill 1</t>
  </si>
  <si>
    <t>Hill 2</t>
  </si>
  <si>
    <t>Hill 3</t>
  </si>
  <si>
    <t>Flowering date</t>
  </si>
  <si>
    <t>DTF</t>
  </si>
  <si>
    <t>D24 DROS 3</t>
  </si>
  <si>
    <t>PLOT NUMBER</t>
  </si>
  <si>
    <t>ENTRY CODE</t>
  </si>
  <si>
    <t>WEIGHT</t>
  </si>
  <si>
    <t>MC</t>
  </si>
  <si>
    <t>e1</t>
  </si>
  <si>
    <t>e2</t>
  </si>
  <si>
    <t>e3</t>
  </si>
  <si>
    <t>RS</t>
  </si>
  <si>
    <t>Plant Wt</t>
  </si>
  <si>
    <t>Straw DW</t>
  </si>
  <si>
    <t>No of Hills</t>
  </si>
  <si>
    <t>2-21DS Low N drought NYU Nipponbare + IR64</t>
  </si>
  <si>
    <t>3-21DS High N drought NYU Nipponbare + IR64</t>
  </si>
  <si>
    <t>Ave LWP</t>
  </si>
  <si>
    <t>PLHT</t>
  </si>
  <si>
    <t>leaf water potential (bars)</t>
  </si>
  <si>
    <t xml:space="preserve">Conduct </t>
  </si>
  <si>
    <t>stomatal conductance (mmol m-2 s-1)</t>
  </si>
  <si>
    <t>total number of crown roots per plant</t>
  </si>
  <si>
    <t>plant height (cm)</t>
  </si>
  <si>
    <t>number of tillers per plant (same plant that was sampled for crown root number)</t>
  </si>
  <si>
    <t>shoot dry weight (g); same plant that was sampled for crown root number</t>
  </si>
  <si>
    <t>panicle number (same plant that was sampled for crown root number)</t>
  </si>
  <si>
    <t>days to flowering (when 50% of the plants in a plot are flowering)</t>
  </si>
  <si>
    <t>Biomass</t>
  </si>
  <si>
    <t>GY</t>
  </si>
  <si>
    <t>HI</t>
  </si>
  <si>
    <t>straw biomass at maturity (g/m2)</t>
  </si>
  <si>
    <t>grain yield (g/m2 normalized to a grain moisture of 14%)</t>
  </si>
  <si>
    <t>harvest index</t>
  </si>
  <si>
    <t>Area harvested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</si>
</sst>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vertical="top"/>
    </xf>
    <xf numFmtId="49" fontId="2" fillId="4" borderId="3" xfId="0" applyNumberFormat="1" applyFont="1" applyFill="1" applyBorder="1" applyAlignment="1" applyProtection="1">
      <alignment horizontal="left" vertical="top"/>
      <protection locked="0"/>
    </xf>
    <xf numFmtId="0" fontId="3" fillId="2" borderId="2" xfId="0" applyFont="1" applyFill="1" applyBorder="1" applyAlignment="1">
      <alignment vertical="top"/>
    </xf>
    <xf numFmtId="49" fontId="3" fillId="3" borderId="2" xfId="0" applyNumberFormat="1" applyFont="1" applyFill="1" applyBorder="1" applyAlignment="1" applyProtection="1">
      <alignment horizontal="left" vertical="top"/>
      <protection locked="0"/>
    </xf>
    <xf numFmtId="0" fontId="3" fillId="3" borderId="2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top"/>
    </xf>
    <xf numFmtId="49" fontId="3" fillId="0" borderId="0" xfId="0" applyNumberFormat="1" applyFont="1" applyAlignment="1" applyProtection="1">
      <alignment horizontal="left" vertical="top"/>
      <protection locked="0"/>
    </xf>
    <xf numFmtId="0" fontId="2" fillId="5" borderId="3" xfId="0" applyFont="1" applyFill="1" applyBorder="1" applyAlignment="1">
      <alignment vertical="top"/>
    </xf>
    <xf numFmtId="49" fontId="2" fillId="5" borderId="3" xfId="0" applyNumberFormat="1" applyFont="1" applyFill="1" applyBorder="1" applyAlignment="1" applyProtection="1">
      <alignment horizontal="left" vertical="top"/>
      <protection locked="0"/>
    </xf>
    <xf numFmtId="0" fontId="1" fillId="2" borderId="2" xfId="0" applyFont="1" applyFill="1" applyBorder="1" applyAlignment="1">
      <alignment vertical="top" wrapText="1"/>
    </xf>
    <xf numFmtId="49" fontId="3" fillId="3" borderId="2" xfId="0" applyNumberFormat="1" applyFont="1" applyFill="1" applyBorder="1" applyAlignment="1" applyProtection="1">
      <alignment horizontal="left" vertical="top" wrapText="1"/>
      <protection locked="0"/>
    </xf>
    <xf numFmtId="0" fontId="3" fillId="2" borderId="2" xfId="0" applyFont="1" applyFill="1" applyBorder="1" applyAlignment="1">
      <alignment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  <protection locked="0"/>
    </xf>
    <xf numFmtId="0" fontId="3" fillId="3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left"/>
    </xf>
    <xf numFmtId="164" fontId="0" fillId="6" borderId="2" xfId="0" applyNumberFormat="1" applyFont="1" applyFill="1" applyBorder="1" applyAlignment="1">
      <alignment horizontal="left"/>
    </xf>
    <xf numFmtId="49" fontId="3" fillId="2" borderId="4" xfId="0" applyNumberFormat="1" applyFont="1" applyFill="1" applyBorder="1" applyAlignment="1">
      <alignment vertical="top" wrapText="1"/>
    </xf>
    <xf numFmtId="164" fontId="0" fillId="6" borderId="2" xfId="0" applyNumberFormat="1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>
      <alignment vertical="center" wrapText="1"/>
    </xf>
    <xf numFmtId="16" fontId="0" fillId="6" borderId="2" xfId="0" applyNumberFormat="1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 applyProtection="1">
      <alignment horizontal="left" wrapText="1"/>
      <protection locked="0"/>
    </xf>
    <xf numFmtId="0" fontId="5" fillId="0" borderId="0" xfId="0" applyFont="1"/>
    <xf numFmtId="0" fontId="6" fillId="0" borderId="0" xfId="0" applyFont="1"/>
    <xf numFmtId="0" fontId="5" fillId="0" borderId="7" xfId="0" applyFont="1" applyBorder="1" applyAlignment="1">
      <alignment horizontal="center"/>
    </xf>
    <xf numFmtId="0" fontId="6" fillId="0" borderId="7" xfId="0" applyFont="1" applyBorder="1"/>
    <xf numFmtId="0" fontId="7" fillId="0" borderId="7" xfId="0" applyFont="1" applyBorder="1"/>
    <xf numFmtId="16" fontId="0" fillId="0" borderId="0" xfId="0" applyNumberFormat="1"/>
    <xf numFmtId="0" fontId="4" fillId="0" borderId="0" xfId="0" applyFont="1"/>
    <xf numFmtId="16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Protection="1"/>
    <xf numFmtId="0" fontId="4" fillId="0" borderId="0" xfId="0" applyFont="1" applyFill="1" applyProtection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7" borderId="0" xfId="0" applyFont="1" applyFill="1"/>
    <xf numFmtId="0" fontId="4" fillId="8" borderId="2" xfId="0" applyFont="1" applyFill="1" applyBorder="1" applyAlignment="1">
      <alignment horizontal="left"/>
    </xf>
    <xf numFmtId="0" fontId="0" fillId="8" borderId="2" xfId="0" applyFont="1" applyFill="1" applyBorder="1"/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6" workbookViewId="0">
      <selection activeCell="B20" sqref="B20"/>
    </sheetView>
  </sheetViews>
  <sheetFormatPr defaultRowHeight="15" x14ac:dyDescent="0.25"/>
  <cols>
    <col min="1" max="1" width="20.7109375" customWidth="1"/>
    <col min="2" max="2" width="30.5703125" customWidth="1"/>
  </cols>
  <sheetData>
    <row r="1" spans="1:2" x14ac:dyDescent="0.25">
      <c r="A1" s="1" t="s">
        <v>0</v>
      </c>
      <c r="B1" s="2" t="s">
        <v>22</v>
      </c>
    </row>
    <row r="3" spans="1:2" x14ac:dyDescent="0.25">
      <c r="A3" s="3" t="s">
        <v>1</v>
      </c>
      <c r="B3" s="4" t="s">
        <v>2</v>
      </c>
    </row>
    <row r="4" spans="1:2" x14ac:dyDescent="0.25">
      <c r="A4" s="5" t="s">
        <v>3</v>
      </c>
      <c r="B4" s="6" t="s">
        <v>4</v>
      </c>
    </row>
    <row r="5" spans="1:2" x14ac:dyDescent="0.25">
      <c r="A5" s="5" t="s">
        <v>5</v>
      </c>
      <c r="B5" s="7">
        <v>2021</v>
      </c>
    </row>
    <row r="6" spans="1:2" x14ac:dyDescent="0.25">
      <c r="A6" s="5" t="s">
        <v>6</v>
      </c>
      <c r="B6" s="6" t="s">
        <v>23</v>
      </c>
    </row>
    <row r="7" spans="1:2" x14ac:dyDescent="0.25">
      <c r="A7" s="5" t="s">
        <v>7</v>
      </c>
      <c r="B7" s="6" t="s">
        <v>106</v>
      </c>
    </row>
    <row r="8" spans="1:2" x14ac:dyDescent="0.25">
      <c r="A8" s="8"/>
      <c r="B8" s="9"/>
    </row>
    <row r="9" spans="1:2" x14ac:dyDescent="0.25">
      <c r="A9" s="10" t="s">
        <v>1</v>
      </c>
      <c r="B9" s="11" t="s">
        <v>2</v>
      </c>
    </row>
    <row r="10" spans="1:2" x14ac:dyDescent="0.25">
      <c r="A10" s="12" t="s">
        <v>8</v>
      </c>
      <c r="B10" s="13"/>
    </row>
    <row r="11" spans="1:2" x14ac:dyDescent="0.25">
      <c r="A11" s="14" t="s">
        <v>9</v>
      </c>
      <c r="B11" s="13" t="s">
        <v>10</v>
      </c>
    </row>
    <row r="12" spans="1:2" x14ac:dyDescent="0.25">
      <c r="A12" s="14" t="s">
        <v>11</v>
      </c>
      <c r="B12" s="15">
        <v>3</v>
      </c>
    </row>
    <row r="13" spans="1:2" x14ac:dyDescent="0.25">
      <c r="A13" s="14" t="s">
        <v>12</v>
      </c>
      <c r="B13" s="16">
        <v>4</v>
      </c>
    </row>
    <row r="14" spans="1:2" x14ac:dyDescent="0.25">
      <c r="A14" s="17" t="s">
        <v>13</v>
      </c>
      <c r="B14" s="18" t="s">
        <v>21</v>
      </c>
    </row>
    <row r="15" spans="1:2" x14ac:dyDescent="0.25">
      <c r="A15" s="14" t="s">
        <v>14</v>
      </c>
      <c r="B15" s="16">
        <v>4</v>
      </c>
    </row>
    <row r="16" spans="1:2" x14ac:dyDescent="0.25">
      <c r="A16" s="12" t="s">
        <v>15</v>
      </c>
      <c r="B16" s="13"/>
    </row>
    <row r="17" spans="1:3" x14ac:dyDescent="0.25">
      <c r="A17" s="17" t="s">
        <v>16</v>
      </c>
      <c r="B17" s="19">
        <v>44204</v>
      </c>
    </row>
    <row r="18" spans="1:3" x14ac:dyDescent="0.25">
      <c r="A18" s="17" t="s">
        <v>17</v>
      </c>
      <c r="B18" s="19">
        <v>44218</v>
      </c>
    </row>
    <row r="19" spans="1:3" x14ac:dyDescent="0.25">
      <c r="A19" s="20" t="s">
        <v>18</v>
      </c>
      <c r="B19" s="21">
        <v>44243</v>
      </c>
    </row>
    <row r="20" spans="1:3" x14ac:dyDescent="0.25">
      <c r="A20" s="52" t="s">
        <v>19</v>
      </c>
      <c r="B20" s="21">
        <v>44298</v>
      </c>
    </row>
    <row r="21" spans="1:3" x14ac:dyDescent="0.25">
      <c r="A21" s="53"/>
      <c r="B21" s="21"/>
    </row>
    <row r="22" spans="1:3" x14ac:dyDescent="0.25">
      <c r="A22" s="22" t="s">
        <v>20</v>
      </c>
      <c r="B22" s="23" t="s">
        <v>44</v>
      </c>
      <c r="C22" t="s">
        <v>122</v>
      </c>
    </row>
    <row r="23" spans="1:3" x14ac:dyDescent="0.25">
      <c r="A23" s="24"/>
      <c r="B23" s="23" t="s">
        <v>123</v>
      </c>
      <c r="C23" s="42" t="s">
        <v>124</v>
      </c>
    </row>
    <row r="24" spans="1:3" x14ac:dyDescent="0.25">
      <c r="A24" s="24"/>
      <c r="B24" s="50" t="s">
        <v>96</v>
      </c>
      <c r="C24" t="s">
        <v>125</v>
      </c>
    </row>
    <row r="25" spans="1:3" x14ac:dyDescent="0.25">
      <c r="A25" s="24"/>
      <c r="B25" s="23" t="s">
        <v>97</v>
      </c>
      <c r="C25" t="s">
        <v>128</v>
      </c>
    </row>
    <row r="26" spans="1:3" x14ac:dyDescent="0.25">
      <c r="A26" s="24"/>
      <c r="B26" s="23" t="s">
        <v>121</v>
      </c>
      <c r="C26" t="s">
        <v>126</v>
      </c>
    </row>
    <row r="27" spans="1:3" x14ac:dyDescent="0.25">
      <c r="A27" s="24"/>
      <c r="B27" s="23" t="s">
        <v>98</v>
      </c>
      <c r="C27" t="s">
        <v>127</v>
      </c>
    </row>
    <row r="28" spans="1:3" x14ac:dyDescent="0.25">
      <c r="A28" s="24"/>
      <c r="B28" s="23" t="s">
        <v>99</v>
      </c>
      <c r="C28" t="s">
        <v>129</v>
      </c>
    </row>
    <row r="29" spans="1:3" x14ac:dyDescent="0.25">
      <c r="A29" s="24"/>
      <c r="B29" s="13" t="s">
        <v>105</v>
      </c>
      <c r="C29" t="s">
        <v>130</v>
      </c>
    </row>
    <row r="30" spans="1:3" x14ac:dyDescent="0.25">
      <c r="A30" s="24"/>
      <c r="B30" s="51" t="s">
        <v>131</v>
      </c>
      <c r="C30" t="s">
        <v>134</v>
      </c>
    </row>
    <row r="31" spans="1:3" x14ac:dyDescent="0.25">
      <c r="A31" s="24"/>
      <c r="B31" s="51" t="s">
        <v>132</v>
      </c>
      <c r="C31" t="s">
        <v>135</v>
      </c>
    </row>
    <row r="32" spans="1:3" x14ac:dyDescent="0.25">
      <c r="A32" s="24"/>
      <c r="B32" s="51" t="s">
        <v>133</v>
      </c>
      <c r="C32" t="s">
        <v>136</v>
      </c>
    </row>
    <row r="33" spans="1:2" x14ac:dyDescent="0.25">
      <c r="A33" s="24"/>
      <c r="B33" s="25"/>
    </row>
    <row r="34" spans="1:2" x14ac:dyDescent="0.25">
      <c r="A34" s="24"/>
      <c r="B34" s="25"/>
    </row>
  </sheetData>
  <mergeCells count="1"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15" sqref="H15"/>
    </sheetView>
  </sheetViews>
  <sheetFormatPr defaultRowHeight="15" x14ac:dyDescent="0.25"/>
  <sheetData>
    <row r="1" spans="1:14" x14ac:dyDescent="0.25">
      <c r="A1" s="26" t="s">
        <v>118</v>
      </c>
      <c r="B1" s="27"/>
      <c r="C1" s="27"/>
      <c r="D1" s="27"/>
      <c r="E1" s="27" t="s">
        <v>24</v>
      </c>
      <c r="F1" s="27"/>
      <c r="G1" s="27"/>
      <c r="I1" s="26" t="s">
        <v>34</v>
      </c>
      <c r="J1" s="26" t="s">
        <v>35</v>
      </c>
      <c r="K1" s="26" t="s">
        <v>36</v>
      </c>
      <c r="L1" s="26" t="s">
        <v>37</v>
      </c>
      <c r="M1" s="26" t="s">
        <v>38</v>
      </c>
      <c r="N1" s="26" t="s">
        <v>26</v>
      </c>
    </row>
    <row r="2" spans="1:14" x14ac:dyDescent="0.25">
      <c r="A2" s="28" t="s">
        <v>25</v>
      </c>
      <c r="B2" s="28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7"/>
      <c r="I2" s="27">
        <v>1</v>
      </c>
      <c r="J2" s="27">
        <v>1</v>
      </c>
      <c r="K2" s="27">
        <v>1</v>
      </c>
      <c r="L2" s="27">
        <v>1</v>
      </c>
      <c r="M2" s="27">
        <v>1</v>
      </c>
      <c r="N2" t="str">
        <f t="shared" ref="N2:N13" si="0">VLOOKUP(K2,$A$3:$B$5,2,FALSE)</f>
        <v>IR 64</v>
      </c>
    </row>
    <row r="3" spans="1:14" x14ac:dyDescent="0.25">
      <c r="A3" s="29">
        <v>1</v>
      </c>
      <c r="B3" s="29" t="s">
        <v>31</v>
      </c>
      <c r="C3" s="29">
        <v>1</v>
      </c>
      <c r="D3" s="29">
        <v>6</v>
      </c>
      <c r="E3" s="29">
        <v>7</v>
      </c>
      <c r="F3" s="29">
        <v>12</v>
      </c>
      <c r="G3" s="27"/>
      <c r="I3" s="27">
        <v>2</v>
      </c>
      <c r="J3" s="27">
        <v>1</v>
      </c>
      <c r="K3" s="27">
        <v>2</v>
      </c>
      <c r="L3" s="27">
        <v>1</v>
      </c>
      <c r="M3" s="27">
        <v>2</v>
      </c>
      <c r="N3" t="str">
        <f t="shared" si="0"/>
        <v>Nipponbare</v>
      </c>
    </row>
    <row r="4" spans="1:14" x14ac:dyDescent="0.25">
      <c r="A4" s="29">
        <v>2</v>
      </c>
      <c r="B4" s="29" t="s">
        <v>32</v>
      </c>
      <c r="C4" s="29">
        <v>2</v>
      </c>
      <c r="D4" s="29">
        <v>5</v>
      </c>
      <c r="E4" s="29">
        <v>9</v>
      </c>
      <c r="F4" s="29">
        <v>11</v>
      </c>
      <c r="G4" s="27"/>
      <c r="I4" s="27">
        <v>3</v>
      </c>
      <c r="J4" s="27">
        <v>1</v>
      </c>
      <c r="K4" s="27">
        <v>3</v>
      </c>
      <c r="L4" s="27">
        <v>1</v>
      </c>
      <c r="M4" s="27">
        <v>3</v>
      </c>
      <c r="N4" t="str">
        <f t="shared" si="0"/>
        <v>IR83388-B-B-108-3</v>
      </c>
    </row>
    <row r="5" spans="1:14" x14ac:dyDescent="0.25">
      <c r="A5" s="29">
        <v>3</v>
      </c>
      <c r="B5" s="30" t="s">
        <v>33</v>
      </c>
      <c r="C5" s="29">
        <v>3</v>
      </c>
      <c r="D5" s="29">
        <v>4</v>
      </c>
      <c r="E5" s="29">
        <v>8</v>
      </c>
      <c r="F5" s="29">
        <v>10</v>
      </c>
      <c r="G5" s="27"/>
      <c r="I5" s="27">
        <v>4</v>
      </c>
      <c r="J5" s="27">
        <v>2</v>
      </c>
      <c r="K5" s="27">
        <v>3</v>
      </c>
      <c r="L5" s="27">
        <v>1</v>
      </c>
      <c r="M5" s="27">
        <v>4</v>
      </c>
      <c r="N5" t="str">
        <f t="shared" si="0"/>
        <v>IR83388-B-B-108-3</v>
      </c>
    </row>
    <row r="6" spans="1:14" x14ac:dyDescent="0.25">
      <c r="A6" s="27"/>
      <c r="B6" s="27"/>
      <c r="C6" s="27"/>
      <c r="D6" s="27"/>
      <c r="E6" s="27"/>
      <c r="F6" s="27"/>
      <c r="G6" s="27"/>
      <c r="I6" s="27">
        <v>5</v>
      </c>
      <c r="J6" s="27">
        <v>2</v>
      </c>
      <c r="K6" s="27">
        <v>2</v>
      </c>
      <c r="L6" s="27">
        <v>1</v>
      </c>
      <c r="M6" s="27">
        <v>5</v>
      </c>
      <c r="N6" t="str">
        <f t="shared" si="0"/>
        <v>Nipponbare</v>
      </c>
    </row>
    <row r="7" spans="1:14" x14ac:dyDescent="0.25">
      <c r="A7" s="27"/>
      <c r="B7" s="27"/>
      <c r="C7" s="27"/>
      <c r="D7" s="27"/>
      <c r="E7" s="27"/>
      <c r="F7" s="27"/>
      <c r="G7" s="27"/>
      <c r="I7" s="27">
        <v>6</v>
      </c>
      <c r="J7" s="27">
        <v>2</v>
      </c>
      <c r="K7" s="27">
        <v>1</v>
      </c>
      <c r="L7" s="27">
        <v>1</v>
      </c>
      <c r="M7" s="27">
        <v>6</v>
      </c>
      <c r="N7" t="str">
        <f t="shared" si="0"/>
        <v>IR 64</v>
      </c>
    </row>
    <row r="8" spans="1:14" x14ac:dyDescent="0.25">
      <c r="A8" s="27"/>
      <c r="B8" s="27"/>
      <c r="C8" s="27"/>
      <c r="D8" s="27"/>
      <c r="E8" s="27"/>
      <c r="F8" s="27"/>
      <c r="G8" s="27"/>
      <c r="I8" s="27">
        <v>7</v>
      </c>
      <c r="J8" s="27">
        <v>3</v>
      </c>
      <c r="K8" s="27">
        <v>1</v>
      </c>
      <c r="L8" s="27">
        <v>1</v>
      </c>
      <c r="M8" s="27">
        <v>7</v>
      </c>
      <c r="N8" t="str">
        <f t="shared" si="0"/>
        <v>IR 64</v>
      </c>
    </row>
    <row r="9" spans="1:14" x14ac:dyDescent="0.25">
      <c r="A9" s="27"/>
      <c r="B9" s="27"/>
      <c r="C9" s="27"/>
      <c r="D9" s="27"/>
      <c r="E9" s="27"/>
      <c r="F9" s="27"/>
      <c r="G9" s="27"/>
      <c r="I9" s="27">
        <v>8</v>
      </c>
      <c r="J9" s="27">
        <v>3</v>
      </c>
      <c r="K9" s="27">
        <v>3</v>
      </c>
      <c r="L9" s="27">
        <v>1</v>
      </c>
      <c r="M9" s="27">
        <v>8</v>
      </c>
      <c r="N9" t="str">
        <f t="shared" si="0"/>
        <v>IR83388-B-B-108-3</v>
      </c>
    </row>
    <row r="10" spans="1:14" x14ac:dyDescent="0.25">
      <c r="A10" s="26" t="s">
        <v>119</v>
      </c>
      <c r="B10" s="27"/>
      <c r="C10" s="27"/>
      <c r="D10" s="27"/>
      <c r="E10" s="27" t="s">
        <v>24</v>
      </c>
      <c r="F10" s="27"/>
      <c r="G10" s="27"/>
      <c r="I10" s="27">
        <v>9</v>
      </c>
      <c r="J10" s="27">
        <v>3</v>
      </c>
      <c r="K10" s="27">
        <v>2</v>
      </c>
      <c r="L10" s="27">
        <v>1</v>
      </c>
      <c r="M10" s="27">
        <v>9</v>
      </c>
      <c r="N10" t="str">
        <f t="shared" si="0"/>
        <v>Nipponbare</v>
      </c>
    </row>
    <row r="11" spans="1:14" x14ac:dyDescent="0.25">
      <c r="A11" s="28" t="s">
        <v>25</v>
      </c>
      <c r="B11" s="28" t="s">
        <v>26</v>
      </c>
      <c r="C11" s="28" t="s">
        <v>27</v>
      </c>
      <c r="D11" s="28" t="s">
        <v>28</v>
      </c>
      <c r="E11" s="28" t="s">
        <v>29</v>
      </c>
      <c r="F11" s="28" t="s">
        <v>30</v>
      </c>
      <c r="G11" s="27"/>
      <c r="I11" s="27">
        <v>10</v>
      </c>
      <c r="J11" s="27">
        <v>4</v>
      </c>
      <c r="K11" s="27">
        <v>3</v>
      </c>
      <c r="L11" s="27">
        <v>1</v>
      </c>
      <c r="M11" s="27">
        <v>10</v>
      </c>
      <c r="N11" t="str">
        <f t="shared" si="0"/>
        <v>IR83388-B-B-108-3</v>
      </c>
    </row>
    <row r="12" spans="1:14" x14ac:dyDescent="0.25">
      <c r="A12" s="29">
        <v>1</v>
      </c>
      <c r="B12" s="29" t="s">
        <v>31</v>
      </c>
      <c r="C12" s="29">
        <v>1</v>
      </c>
      <c r="D12" s="29">
        <v>6</v>
      </c>
      <c r="E12" s="29">
        <v>7</v>
      </c>
      <c r="F12" s="29">
        <v>12</v>
      </c>
      <c r="G12" s="27"/>
      <c r="I12" s="27">
        <v>11</v>
      </c>
      <c r="J12" s="27">
        <v>4</v>
      </c>
      <c r="K12" s="27">
        <v>2</v>
      </c>
      <c r="L12" s="27">
        <v>1</v>
      </c>
      <c r="M12" s="27">
        <v>11</v>
      </c>
      <c r="N12" t="str">
        <f t="shared" si="0"/>
        <v>Nipponbare</v>
      </c>
    </row>
    <row r="13" spans="1:14" x14ac:dyDescent="0.25">
      <c r="A13" s="29">
        <v>2</v>
      </c>
      <c r="B13" s="29" t="s">
        <v>32</v>
      </c>
      <c r="C13" s="29">
        <v>2</v>
      </c>
      <c r="D13" s="29">
        <v>5</v>
      </c>
      <c r="E13" s="29">
        <v>9</v>
      </c>
      <c r="F13" s="29">
        <v>11</v>
      </c>
      <c r="G13" s="27"/>
      <c r="I13" s="27">
        <v>12</v>
      </c>
      <c r="J13" s="27">
        <v>4</v>
      </c>
      <c r="K13" s="27">
        <v>1</v>
      </c>
      <c r="L13" s="27">
        <v>1</v>
      </c>
      <c r="M13" s="27">
        <v>12</v>
      </c>
      <c r="N13" t="str">
        <f t="shared" si="0"/>
        <v>IR 64</v>
      </c>
    </row>
    <row r="14" spans="1:14" x14ac:dyDescent="0.25">
      <c r="A14" s="29">
        <v>3</v>
      </c>
      <c r="B14" s="30" t="s">
        <v>33</v>
      </c>
      <c r="C14" s="29">
        <v>3</v>
      </c>
      <c r="D14" s="29">
        <v>4</v>
      </c>
      <c r="E14" s="29">
        <v>8</v>
      </c>
      <c r="F14" s="29">
        <v>10</v>
      </c>
      <c r="G14" s="27"/>
    </row>
  </sheetData>
  <autoFilter ref="I1:N13">
    <sortState ref="I2:N13">
      <sortCondition ref="I1:I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" sqref="J2:J25"/>
    </sheetView>
  </sheetViews>
  <sheetFormatPr defaultRowHeight="15" x14ac:dyDescent="0.25"/>
  <cols>
    <col min="5" max="5" width="10" bestFit="1" customWidth="1"/>
    <col min="6" max="6" width="13.42578125" bestFit="1" customWidth="1"/>
    <col min="7" max="7" width="12.85546875" style="34" customWidth="1"/>
  </cols>
  <sheetData>
    <row r="1" spans="1:10" x14ac:dyDescent="0.25">
      <c r="A1" s="32" t="s">
        <v>42</v>
      </c>
      <c r="B1" s="32" t="s">
        <v>34</v>
      </c>
      <c r="C1" s="32" t="s">
        <v>39</v>
      </c>
      <c r="D1" s="32" t="s">
        <v>36</v>
      </c>
      <c r="E1" s="32" t="s">
        <v>40</v>
      </c>
      <c r="F1" s="32" t="s">
        <v>41</v>
      </c>
      <c r="G1" s="35" t="s">
        <v>95</v>
      </c>
      <c r="H1" s="32" t="s">
        <v>44</v>
      </c>
      <c r="I1" s="32" t="s">
        <v>47</v>
      </c>
      <c r="J1" s="32" t="s">
        <v>120</v>
      </c>
    </row>
    <row r="2" spans="1:10" x14ac:dyDescent="0.25">
      <c r="A2" t="s">
        <v>43</v>
      </c>
      <c r="B2">
        <v>1</v>
      </c>
      <c r="C2">
        <v>1</v>
      </c>
      <c r="D2">
        <v>1</v>
      </c>
      <c r="E2">
        <v>4823966</v>
      </c>
      <c r="F2" t="s">
        <v>31</v>
      </c>
      <c r="G2" s="34">
        <v>44272</v>
      </c>
      <c r="H2">
        <v>33</v>
      </c>
      <c r="I2">
        <v>40</v>
      </c>
      <c r="J2">
        <f>AVERAGE(H2:I2)</f>
        <v>36.5</v>
      </c>
    </row>
    <row r="3" spans="1:10" x14ac:dyDescent="0.25">
      <c r="A3" t="s">
        <v>43</v>
      </c>
      <c r="B3">
        <v>2</v>
      </c>
      <c r="C3">
        <v>1</v>
      </c>
      <c r="D3">
        <v>2</v>
      </c>
      <c r="E3">
        <v>300274662</v>
      </c>
      <c r="F3" t="s">
        <v>45</v>
      </c>
      <c r="G3" s="34">
        <v>44272</v>
      </c>
      <c r="H3">
        <v>22.2</v>
      </c>
      <c r="I3">
        <v>28.2</v>
      </c>
      <c r="J3" s="42">
        <f t="shared" ref="J3:J25" si="0">AVERAGE(H3:I3)</f>
        <v>25.2</v>
      </c>
    </row>
    <row r="4" spans="1:10" x14ac:dyDescent="0.25">
      <c r="A4" t="s">
        <v>43</v>
      </c>
      <c r="B4">
        <v>3</v>
      </c>
      <c r="C4">
        <v>1</v>
      </c>
      <c r="D4">
        <v>3</v>
      </c>
      <c r="E4">
        <v>300748851</v>
      </c>
      <c r="F4" t="s">
        <v>46</v>
      </c>
      <c r="G4" s="34">
        <v>44272</v>
      </c>
      <c r="H4">
        <v>37.200000000000003</v>
      </c>
      <c r="I4">
        <v>32</v>
      </c>
      <c r="J4" s="42">
        <f t="shared" si="0"/>
        <v>34.6</v>
      </c>
    </row>
    <row r="5" spans="1:10" x14ac:dyDescent="0.25">
      <c r="A5" t="s">
        <v>43</v>
      </c>
      <c r="B5">
        <v>4</v>
      </c>
      <c r="C5">
        <v>2</v>
      </c>
      <c r="D5">
        <v>3</v>
      </c>
      <c r="E5">
        <v>300748851</v>
      </c>
      <c r="F5" t="s">
        <v>46</v>
      </c>
      <c r="G5" s="34">
        <v>44272</v>
      </c>
      <c r="H5">
        <v>31</v>
      </c>
      <c r="I5">
        <v>26.4</v>
      </c>
      <c r="J5" s="42">
        <f t="shared" si="0"/>
        <v>28.7</v>
      </c>
    </row>
    <row r="6" spans="1:10" x14ac:dyDescent="0.25">
      <c r="A6" t="s">
        <v>43</v>
      </c>
      <c r="B6">
        <v>5</v>
      </c>
      <c r="C6">
        <v>2</v>
      </c>
      <c r="D6">
        <v>2</v>
      </c>
      <c r="E6">
        <v>300274662</v>
      </c>
      <c r="F6" t="s">
        <v>45</v>
      </c>
      <c r="G6" s="34">
        <v>44272</v>
      </c>
      <c r="H6">
        <v>21.4</v>
      </c>
      <c r="I6">
        <v>26.4</v>
      </c>
      <c r="J6" s="42">
        <f t="shared" si="0"/>
        <v>23.9</v>
      </c>
    </row>
    <row r="7" spans="1:10" x14ac:dyDescent="0.25">
      <c r="A7" t="s">
        <v>43</v>
      </c>
      <c r="B7">
        <v>6</v>
      </c>
      <c r="C7">
        <v>2</v>
      </c>
      <c r="D7">
        <v>1</v>
      </c>
      <c r="E7">
        <v>4823966</v>
      </c>
      <c r="F7" t="s">
        <v>31</v>
      </c>
      <c r="G7" s="34">
        <v>44272</v>
      </c>
      <c r="H7">
        <v>21.4</v>
      </c>
      <c r="I7">
        <v>27.2</v>
      </c>
      <c r="J7" s="42">
        <f t="shared" si="0"/>
        <v>24.299999999999997</v>
      </c>
    </row>
    <row r="8" spans="1:10" x14ac:dyDescent="0.25">
      <c r="A8" t="s">
        <v>43</v>
      </c>
      <c r="B8">
        <v>7</v>
      </c>
      <c r="C8">
        <v>3</v>
      </c>
      <c r="D8">
        <v>1</v>
      </c>
      <c r="E8">
        <v>4823966</v>
      </c>
      <c r="F8" t="s">
        <v>31</v>
      </c>
      <c r="G8" s="34">
        <v>44272</v>
      </c>
      <c r="H8">
        <v>22</v>
      </c>
      <c r="I8">
        <v>23</v>
      </c>
      <c r="J8" s="42">
        <f t="shared" si="0"/>
        <v>22.5</v>
      </c>
    </row>
    <row r="9" spans="1:10" x14ac:dyDescent="0.25">
      <c r="A9" t="s">
        <v>43</v>
      </c>
      <c r="B9">
        <v>8</v>
      </c>
      <c r="C9">
        <v>3</v>
      </c>
      <c r="D9">
        <v>3</v>
      </c>
      <c r="E9">
        <v>300748851</v>
      </c>
      <c r="F9" t="s">
        <v>46</v>
      </c>
      <c r="G9" s="34">
        <v>44272</v>
      </c>
      <c r="H9">
        <v>25</v>
      </c>
      <c r="I9">
        <v>25.2</v>
      </c>
      <c r="J9" s="42">
        <f t="shared" si="0"/>
        <v>25.1</v>
      </c>
    </row>
    <row r="10" spans="1:10" x14ac:dyDescent="0.25">
      <c r="A10" t="s">
        <v>43</v>
      </c>
      <c r="B10">
        <v>9</v>
      </c>
      <c r="C10">
        <v>3</v>
      </c>
      <c r="D10">
        <v>2</v>
      </c>
      <c r="E10">
        <v>300274662</v>
      </c>
      <c r="F10" t="s">
        <v>45</v>
      </c>
      <c r="G10" s="34">
        <v>44272</v>
      </c>
      <c r="H10">
        <v>23</v>
      </c>
      <c r="I10">
        <v>20.2</v>
      </c>
      <c r="J10" s="42">
        <f t="shared" si="0"/>
        <v>21.6</v>
      </c>
    </row>
    <row r="11" spans="1:10" x14ac:dyDescent="0.25">
      <c r="A11" t="s">
        <v>43</v>
      </c>
      <c r="B11">
        <v>10</v>
      </c>
      <c r="C11">
        <v>4</v>
      </c>
      <c r="D11">
        <v>3</v>
      </c>
      <c r="E11">
        <v>300748851</v>
      </c>
      <c r="F11" t="s">
        <v>46</v>
      </c>
      <c r="G11" s="34">
        <v>44272</v>
      </c>
      <c r="H11">
        <v>32.200000000000003</v>
      </c>
      <c r="I11">
        <v>30</v>
      </c>
      <c r="J11" s="42">
        <f t="shared" si="0"/>
        <v>31.1</v>
      </c>
    </row>
    <row r="12" spans="1:10" x14ac:dyDescent="0.25">
      <c r="A12" t="s">
        <v>43</v>
      </c>
      <c r="B12">
        <v>11</v>
      </c>
      <c r="C12">
        <v>4</v>
      </c>
      <c r="D12">
        <v>2</v>
      </c>
      <c r="E12">
        <v>300274662</v>
      </c>
      <c r="F12" t="s">
        <v>45</v>
      </c>
      <c r="G12" s="34">
        <v>44272</v>
      </c>
      <c r="H12">
        <v>26</v>
      </c>
      <c r="I12">
        <v>23</v>
      </c>
      <c r="J12" s="42">
        <f t="shared" si="0"/>
        <v>24.5</v>
      </c>
    </row>
    <row r="13" spans="1:10" x14ac:dyDescent="0.25">
      <c r="A13" s="38" t="s">
        <v>43</v>
      </c>
      <c r="B13">
        <v>12</v>
      </c>
      <c r="C13">
        <v>4</v>
      </c>
      <c r="D13">
        <v>1</v>
      </c>
      <c r="E13">
        <v>4823966</v>
      </c>
      <c r="F13" t="s">
        <v>31</v>
      </c>
      <c r="G13" s="34">
        <v>44272</v>
      </c>
      <c r="H13">
        <v>26</v>
      </c>
      <c r="I13">
        <v>40</v>
      </c>
      <c r="J13" s="42">
        <f t="shared" si="0"/>
        <v>33</v>
      </c>
    </row>
    <row r="14" spans="1:10" x14ac:dyDescent="0.25">
      <c r="A14" s="38" t="s">
        <v>100</v>
      </c>
      <c r="B14" s="38">
        <v>1</v>
      </c>
      <c r="C14" s="38">
        <v>1</v>
      </c>
      <c r="D14" s="38">
        <v>1</v>
      </c>
      <c r="E14" s="38">
        <v>4823966</v>
      </c>
      <c r="F14" s="38" t="s">
        <v>31</v>
      </c>
      <c r="G14" s="34">
        <v>44272</v>
      </c>
      <c r="H14">
        <v>12.2</v>
      </c>
      <c r="I14">
        <v>15.4</v>
      </c>
      <c r="J14" s="42">
        <f t="shared" si="0"/>
        <v>13.8</v>
      </c>
    </row>
    <row r="15" spans="1:10" x14ac:dyDescent="0.25">
      <c r="A15" s="38" t="s">
        <v>100</v>
      </c>
      <c r="B15" s="38">
        <v>2</v>
      </c>
      <c r="C15" s="38">
        <v>1</v>
      </c>
      <c r="D15" s="38">
        <v>2</v>
      </c>
      <c r="E15" s="38">
        <v>300274662</v>
      </c>
      <c r="F15" s="38" t="s">
        <v>45</v>
      </c>
      <c r="G15" s="34">
        <v>44272</v>
      </c>
      <c r="H15">
        <v>23</v>
      </c>
      <c r="I15">
        <v>15.4</v>
      </c>
      <c r="J15" s="42">
        <f t="shared" si="0"/>
        <v>19.2</v>
      </c>
    </row>
    <row r="16" spans="1:10" x14ac:dyDescent="0.25">
      <c r="A16" s="38" t="s">
        <v>100</v>
      </c>
      <c r="B16" s="38">
        <v>3</v>
      </c>
      <c r="C16" s="38">
        <v>1</v>
      </c>
      <c r="D16" s="38">
        <v>3</v>
      </c>
      <c r="E16" s="38">
        <v>300748851</v>
      </c>
      <c r="F16" s="38" t="s">
        <v>46</v>
      </c>
      <c r="G16" s="34">
        <v>44272</v>
      </c>
      <c r="H16">
        <v>17.2</v>
      </c>
      <c r="I16">
        <v>17</v>
      </c>
      <c r="J16" s="42">
        <f t="shared" si="0"/>
        <v>17.100000000000001</v>
      </c>
    </row>
    <row r="17" spans="1:10" x14ac:dyDescent="0.25">
      <c r="A17" s="38" t="s">
        <v>100</v>
      </c>
      <c r="B17" s="38">
        <v>4</v>
      </c>
      <c r="C17" s="38">
        <v>2</v>
      </c>
      <c r="D17" s="38">
        <v>3</v>
      </c>
      <c r="E17" s="38">
        <v>300748851</v>
      </c>
      <c r="F17" s="38" t="s">
        <v>46</v>
      </c>
      <c r="G17" s="34">
        <v>44272</v>
      </c>
      <c r="H17">
        <v>16.399999999999999</v>
      </c>
      <c r="I17">
        <v>19.2</v>
      </c>
      <c r="J17" s="42">
        <f t="shared" si="0"/>
        <v>17.799999999999997</v>
      </c>
    </row>
    <row r="18" spans="1:10" x14ac:dyDescent="0.25">
      <c r="A18" s="38" t="s">
        <v>100</v>
      </c>
      <c r="B18" s="38">
        <v>5</v>
      </c>
      <c r="C18" s="38">
        <v>2</v>
      </c>
      <c r="D18" s="38">
        <v>2</v>
      </c>
      <c r="E18" s="38">
        <v>300274662</v>
      </c>
      <c r="F18" s="38" t="s">
        <v>45</v>
      </c>
      <c r="G18" s="34">
        <v>44272</v>
      </c>
      <c r="H18">
        <v>12.2</v>
      </c>
      <c r="I18">
        <v>11</v>
      </c>
      <c r="J18" s="42">
        <f t="shared" si="0"/>
        <v>11.6</v>
      </c>
    </row>
    <row r="19" spans="1:10" x14ac:dyDescent="0.25">
      <c r="A19" s="38" t="s">
        <v>100</v>
      </c>
      <c r="B19" s="38">
        <v>6</v>
      </c>
      <c r="C19" s="38">
        <v>2</v>
      </c>
      <c r="D19" s="38">
        <v>1</v>
      </c>
      <c r="E19" s="38">
        <v>4823966</v>
      </c>
      <c r="F19" s="38" t="s">
        <v>31</v>
      </c>
      <c r="G19" s="34">
        <v>44272</v>
      </c>
      <c r="H19">
        <v>15</v>
      </c>
      <c r="I19">
        <v>28</v>
      </c>
      <c r="J19" s="42">
        <f t="shared" si="0"/>
        <v>21.5</v>
      </c>
    </row>
    <row r="20" spans="1:10" x14ac:dyDescent="0.25">
      <c r="A20" s="38" t="s">
        <v>100</v>
      </c>
      <c r="B20" s="38">
        <v>7</v>
      </c>
      <c r="C20" s="38">
        <v>3</v>
      </c>
      <c r="D20" s="38">
        <v>1</v>
      </c>
      <c r="E20" s="38">
        <v>4823966</v>
      </c>
      <c r="F20" s="38" t="s">
        <v>31</v>
      </c>
      <c r="G20" s="34">
        <v>44272</v>
      </c>
      <c r="H20">
        <v>15.4</v>
      </c>
      <c r="I20">
        <v>19</v>
      </c>
      <c r="J20" s="42">
        <f t="shared" si="0"/>
        <v>17.2</v>
      </c>
    </row>
    <row r="21" spans="1:10" x14ac:dyDescent="0.25">
      <c r="A21" s="38" t="s">
        <v>100</v>
      </c>
      <c r="B21" s="38">
        <v>8</v>
      </c>
      <c r="C21" s="38">
        <v>3</v>
      </c>
      <c r="D21" s="38">
        <v>3</v>
      </c>
      <c r="E21" s="38">
        <v>300748851</v>
      </c>
      <c r="F21" s="38" t="s">
        <v>46</v>
      </c>
      <c r="G21" s="34">
        <v>44272</v>
      </c>
      <c r="H21">
        <v>21</v>
      </c>
      <c r="I21">
        <v>22</v>
      </c>
      <c r="J21" s="42">
        <f t="shared" si="0"/>
        <v>21.5</v>
      </c>
    </row>
    <row r="22" spans="1:10" x14ac:dyDescent="0.25">
      <c r="A22" s="38" t="s">
        <v>100</v>
      </c>
      <c r="B22" s="38">
        <v>9</v>
      </c>
      <c r="C22" s="38">
        <v>3</v>
      </c>
      <c r="D22" s="38">
        <v>2</v>
      </c>
      <c r="E22" s="38">
        <v>300274662</v>
      </c>
      <c r="F22" s="38" t="s">
        <v>45</v>
      </c>
      <c r="G22" s="34">
        <v>44272</v>
      </c>
      <c r="H22">
        <v>18</v>
      </c>
      <c r="I22">
        <v>22.2</v>
      </c>
      <c r="J22" s="42">
        <f t="shared" si="0"/>
        <v>20.100000000000001</v>
      </c>
    </row>
    <row r="23" spans="1:10" x14ac:dyDescent="0.25">
      <c r="A23" s="38" t="s">
        <v>100</v>
      </c>
      <c r="B23" s="38">
        <v>10</v>
      </c>
      <c r="C23" s="38">
        <v>4</v>
      </c>
      <c r="D23" s="38">
        <v>3</v>
      </c>
      <c r="E23" s="38">
        <v>300748851</v>
      </c>
      <c r="F23" s="38" t="s">
        <v>46</v>
      </c>
      <c r="G23" s="34">
        <v>44272</v>
      </c>
      <c r="H23">
        <v>26.4</v>
      </c>
      <c r="I23">
        <v>21.4</v>
      </c>
      <c r="J23" s="42">
        <f t="shared" si="0"/>
        <v>23.9</v>
      </c>
    </row>
    <row r="24" spans="1:10" x14ac:dyDescent="0.25">
      <c r="A24" s="38" t="s">
        <v>100</v>
      </c>
      <c r="B24" s="38">
        <v>11</v>
      </c>
      <c r="C24" s="38">
        <v>4</v>
      </c>
      <c r="D24" s="38">
        <v>2</v>
      </c>
      <c r="E24" s="38">
        <v>300274662</v>
      </c>
      <c r="F24" s="38" t="s">
        <v>45</v>
      </c>
      <c r="G24" s="34">
        <v>44272</v>
      </c>
      <c r="H24">
        <v>20</v>
      </c>
      <c r="I24">
        <v>20.399999999999999</v>
      </c>
      <c r="J24" s="42">
        <f t="shared" si="0"/>
        <v>20.2</v>
      </c>
    </row>
    <row r="25" spans="1:10" x14ac:dyDescent="0.25">
      <c r="A25" s="38" t="s">
        <v>100</v>
      </c>
      <c r="B25" s="38">
        <v>12</v>
      </c>
      <c r="C25" s="38">
        <v>4</v>
      </c>
      <c r="D25" s="38">
        <v>1</v>
      </c>
      <c r="E25" s="38">
        <v>4823966</v>
      </c>
      <c r="F25" s="38" t="s">
        <v>31</v>
      </c>
      <c r="G25" s="34">
        <v>44272</v>
      </c>
      <c r="H25">
        <v>21.2</v>
      </c>
      <c r="I25">
        <v>23</v>
      </c>
      <c r="J25" s="42">
        <f t="shared" si="0"/>
        <v>22.1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L1" sqref="L1"/>
    </sheetView>
  </sheetViews>
  <sheetFormatPr defaultRowHeight="15" x14ac:dyDescent="0.25"/>
  <cols>
    <col min="1" max="1" width="4.85546875" bestFit="1" customWidth="1"/>
    <col min="2" max="2" width="4.7109375" bestFit="1" customWidth="1"/>
    <col min="3" max="3" width="15.7109375" bestFit="1" customWidth="1"/>
    <col min="4" max="4" width="7" bestFit="1" customWidth="1"/>
    <col min="5" max="5" width="5.42578125" bestFit="1" customWidth="1"/>
    <col min="6" max="6" width="4.5703125" bestFit="1" customWidth="1"/>
    <col min="7" max="7" width="5.140625" bestFit="1" customWidth="1"/>
    <col min="8" max="8" width="4.28515625" bestFit="1" customWidth="1"/>
    <col min="9" max="9" width="7.28515625" bestFit="1" customWidth="1"/>
    <col min="10" max="10" width="10" bestFit="1" customWidth="1"/>
    <col min="11" max="11" width="13.5703125" bestFit="1" customWidth="1"/>
    <col min="12" max="12" width="8.85546875" bestFit="1" customWidth="1"/>
    <col min="13" max="13" width="4" bestFit="1" customWidth="1"/>
    <col min="14" max="14" width="5.85546875" bestFit="1" customWidth="1"/>
    <col min="15" max="15" width="8.85546875" bestFit="1" customWidth="1"/>
    <col min="16" max="16" width="5.28515625" bestFit="1" customWidth="1"/>
    <col min="22" max="22" width="10" bestFit="1" customWidth="1"/>
    <col min="23" max="23" width="13.42578125" bestFit="1" customWidth="1"/>
  </cols>
  <sheetData>
    <row r="1" spans="1:24" x14ac:dyDescent="0.25">
      <c r="A1" t="s">
        <v>92</v>
      </c>
      <c r="B1" t="s">
        <v>93</v>
      </c>
      <c r="C1" s="32" t="s">
        <v>91</v>
      </c>
      <c r="D1" s="33" t="s">
        <v>48</v>
      </c>
      <c r="E1" s="32" t="s">
        <v>49</v>
      </c>
      <c r="F1" s="32" t="s">
        <v>94</v>
      </c>
      <c r="G1" s="32" t="s">
        <v>50</v>
      </c>
      <c r="H1" s="32" t="s">
        <v>39</v>
      </c>
      <c r="I1" s="32" t="s">
        <v>36</v>
      </c>
      <c r="J1" s="32" t="s">
        <v>40</v>
      </c>
      <c r="K1" s="32" t="s">
        <v>41</v>
      </c>
      <c r="L1" s="49" t="s">
        <v>51</v>
      </c>
      <c r="M1" s="32" t="s">
        <v>52</v>
      </c>
      <c r="N1" s="32" t="s">
        <v>53</v>
      </c>
      <c r="O1" s="32" t="s">
        <v>54</v>
      </c>
      <c r="P1" s="32" t="s">
        <v>55</v>
      </c>
      <c r="X1" s="26"/>
    </row>
    <row r="2" spans="1:24" x14ac:dyDescent="0.25">
      <c r="A2">
        <v>3</v>
      </c>
      <c r="B2" t="s">
        <v>57</v>
      </c>
      <c r="C2" t="s">
        <v>56</v>
      </c>
      <c r="D2" s="31">
        <v>44254</v>
      </c>
      <c r="E2" t="s">
        <v>58</v>
      </c>
      <c r="F2">
        <v>1</v>
      </c>
      <c r="G2">
        <v>1</v>
      </c>
      <c r="H2">
        <v>1</v>
      </c>
      <c r="I2">
        <v>1</v>
      </c>
      <c r="J2">
        <v>4823966</v>
      </c>
      <c r="K2" t="s">
        <v>31</v>
      </c>
      <c r="L2">
        <v>244</v>
      </c>
      <c r="M2">
        <v>235</v>
      </c>
      <c r="N2">
        <v>37.6</v>
      </c>
      <c r="O2">
        <v>1</v>
      </c>
      <c r="P2">
        <v>2800</v>
      </c>
    </row>
    <row r="3" spans="1:24" x14ac:dyDescent="0.25">
      <c r="A3">
        <v>3</v>
      </c>
      <c r="B3" t="s">
        <v>57</v>
      </c>
      <c r="C3" t="s">
        <v>56</v>
      </c>
      <c r="D3" s="31">
        <v>44254</v>
      </c>
      <c r="E3" t="s">
        <v>59</v>
      </c>
      <c r="F3">
        <v>1</v>
      </c>
      <c r="G3">
        <v>2</v>
      </c>
      <c r="H3">
        <v>1</v>
      </c>
      <c r="I3">
        <v>1</v>
      </c>
      <c r="J3">
        <v>4823966</v>
      </c>
      <c r="K3" t="s">
        <v>31</v>
      </c>
      <c r="L3">
        <v>246</v>
      </c>
      <c r="M3">
        <v>268</v>
      </c>
      <c r="N3">
        <v>37.1</v>
      </c>
      <c r="O3">
        <v>2</v>
      </c>
      <c r="P3">
        <v>2940</v>
      </c>
    </row>
    <row r="4" spans="1:24" x14ac:dyDescent="0.25">
      <c r="A4">
        <v>3</v>
      </c>
      <c r="B4" t="s">
        <v>57</v>
      </c>
      <c r="C4" t="s">
        <v>56</v>
      </c>
      <c r="D4" s="31">
        <v>44254</v>
      </c>
      <c r="E4" t="s">
        <v>60</v>
      </c>
      <c r="F4">
        <v>2</v>
      </c>
      <c r="G4">
        <v>1</v>
      </c>
      <c r="H4">
        <v>1</v>
      </c>
      <c r="I4">
        <v>2</v>
      </c>
      <c r="J4">
        <v>300274662</v>
      </c>
      <c r="K4" t="s">
        <v>45</v>
      </c>
      <c r="L4">
        <v>204</v>
      </c>
      <c r="M4">
        <v>287</v>
      </c>
      <c r="N4">
        <v>36.9</v>
      </c>
      <c r="O4">
        <v>1.8</v>
      </c>
      <c r="P4">
        <v>2820</v>
      </c>
    </row>
    <row r="5" spans="1:24" x14ac:dyDescent="0.25">
      <c r="A5">
        <v>3</v>
      </c>
      <c r="B5" t="s">
        <v>57</v>
      </c>
      <c r="C5" t="s">
        <v>56</v>
      </c>
      <c r="D5" s="31">
        <v>44254</v>
      </c>
      <c r="E5" t="s">
        <v>60</v>
      </c>
      <c r="F5">
        <v>2</v>
      </c>
      <c r="G5">
        <v>2</v>
      </c>
      <c r="H5">
        <v>1</v>
      </c>
      <c r="I5">
        <v>2</v>
      </c>
      <c r="J5">
        <v>300274662</v>
      </c>
      <c r="K5" t="s">
        <v>45</v>
      </c>
      <c r="L5">
        <v>278</v>
      </c>
      <c r="M5">
        <v>247</v>
      </c>
      <c r="N5">
        <v>36.9</v>
      </c>
      <c r="O5">
        <v>1.8</v>
      </c>
      <c r="P5">
        <v>2860</v>
      </c>
    </row>
    <row r="6" spans="1:24" x14ac:dyDescent="0.25">
      <c r="A6">
        <v>3</v>
      </c>
      <c r="B6" t="s">
        <v>57</v>
      </c>
      <c r="C6" t="s">
        <v>56</v>
      </c>
      <c r="D6" s="31">
        <v>44254</v>
      </c>
      <c r="E6" t="s">
        <v>61</v>
      </c>
      <c r="F6">
        <v>3</v>
      </c>
      <c r="G6">
        <v>1</v>
      </c>
      <c r="H6">
        <v>1</v>
      </c>
      <c r="I6">
        <v>3</v>
      </c>
      <c r="J6">
        <v>300748851</v>
      </c>
      <c r="K6" t="s">
        <v>46</v>
      </c>
      <c r="L6">
        <v>345</v>
      </c>
      <c r="M6">
        <v>208</v>
      </c>
      <c r="N6">
        <v>36.4</v>
      </c>
      <c r="O6">
        <v>1.1000000000000001</v>
      </c>
      <c r="P6">
        <v>2920</v>
      </c>
    </row>
    <row r="7" spans="1:24" x14ac:dyDescent="0.25">
      <c r="A7">
        <v>3</v>
      </c>
      <c r="B7" t="s">
        <v>57</v>
      </c>
      <c r="C7" t="s">
        <v>56</v>
      </c>
      <c r="D7" s="31">
        <v>44254</v>
      </c>
      <c r="E7" t="s">
        <v>62</v>
      </c>
      <c r="F7">
        <v>3</v>
      </c>
      <c r="G7">
        <v>1</v>
      </c>
      <c r="H7">
        <v>1</v>
      </c>
      <c r="I7">
        <v>3</v>
      </c>
      <c r="J7">
        <v>300748851</v>
      </c>
      <c r="K7" t="s">
        <v>46</v>
      </c>
      <c r="L7">
        <v>167</v>
      </c>
      <c r="M7">
        <v>266</v>
      </c>
      <c r="N7">
        <v>37.1</v>
      </c>
      <c r="O7">
        <v>0.3</v>
      </c>
      <c r="P7">
        <v>2840</v>
      </c>
    </row>
    <row r="8" spans="1:24" x14ac:dyDescent="0.25">
      <c r="A8">
        <v>3</v>
      </c>
      <c r="B8" t="s">
        <v>57</v>
      </c>
      <c r="C8" t="s">
        <v>56</v>
      </c>
      <c r="D8" s="31">
        <v>44254</v>
      </c>
      <c r="E8" t="s">
        <v>63</v>
      </c>
      <c r="F8">
        <v>3</v>
      </c>
      <c r="G8">
        <v>2</v>
      </c>
      <c r="H8">
        <v>1</v>
      </c>
      <c r="I8">
        <v>3</v>
      </c>
      <c r="J8">
        <v>300748851</v>
      </c>
      <c r="K8" t="s">
        <v>46</v>
      </c>
      <c r="L8">
        <v>197</v>
      </c>
      <c r="M8">
        <v>258</v>
      </c>
      <c r="N8">
        <v>37</v>
      </c>
      <c r="O8">
        <v>0.8</v>
      </c>
      <c r="P8">
        <v>2840</v>
      </c>
    </row>
    <row r="9" spans="1:24" x14ac:dyDescent="0.25">
      <c r="A9">
        <v>3</v>
      </c>
      <c r="B9" t="s">
        <v>57</v>
      </c>
      <c r="C9" t="s">
        <v>56</v>
      </c>
      <c r="D9" s="31">
        <v>44254</v>
      </c>
      <c r="E9" t="s">
        <v>64</v>
      </c>
      <c r="F9">
        <v>4</v>
      </c>
      <c r="G9">
        <v>1</v>
      </c>
      <c r="H9">
        <v>2</v>
      </c>
      <c r="I9">
        <v>3</v>
      </c>
      <c r="J9">
        <v>300748851</v>
      </c>
      <c r="K9" t="s">
        <v>46</v>
      </c>
      <c r="L9">
        <v>298</v>
      </c>
      <c r="M9">
        <v>229</v>
      </c>
      <c r="N9">
        <v>36.700000000000003</v>
      </c>
      <c r="O9">
        <v>1.4</v>
      </c>
      <c r="P9">
        <v>2860</v>
      </c>
    </row>
    <row r="10" spans="1:24" x14ac:dyDescent="0.25">
      <c r="A10">
        <v>3</v>
      </c>
      <c r="B10" t="s">
        <v>57</v>
      </c>
      <c r="C10" t="s">
        <v>56</v>
      </c>
      <c r="D10" s="31">
        <v>44254</v>
      </c>
      <c r="E10" t="s">
        <v>64</v>
      </c>
      <c r="F10">
        <v>4</v>
      </c>
      <c r="G10">
        <v>2</v>
      </c>
      <c r="H10">
        <v>2</v>
      </c>
      <c r="I10">
        <v>3</v>
      </c>
      <c r="J10">
        <v>300748851</v>
      </c>
      <c r="K10" t="s">
        <v>46</v>
      </c>
      <c r="L10">
        <v>292</v>
      </c>
      <c r="M10">
        <v>225</v>
      </c>
      <c r="N10">
        <v>36.700000000000003</v>
      </c>
      <c r="O10">
        <v>1.2</v>
      </c>
      <c r="P10">
        <v>2940</v>
      </c>
    </row>
    <row r="11" spans="1:24" x14ac:dyDescent="0.25">
      <c r="A11">
        <v>3</v>
      </c>
      <c r="B11" t="s">
        <v>57</v>
      </c>
      <c r="C11" t="s">
        <v>56</v>
      </c>
      <c r="D11" s="31">
        <v>44254</v>
      </c>
      <c r="E11" t="s">
        <v>65</v>
      </c>
      <c r="F11">
        <v>5</v>
      </c>
      <c r="G11">
        <v>1</v>
      </c>
      <c r="H11">
        <v>2</v>
      </c>
      <c r="I11">
        <v>2</v>
      </c>
      <c r="J11">
        <v>300274662</v>
      </c>
      <c r="K11" t="s">
        <v>45</v>
      </c>
      <c r="L11">
        <v>270</v>
      </c>
      <c r="M11">
        <v>249</v>
      </c>
      <c r="N11">
        <v>36.4</v>
      </c>
      <c r="O11">
        <v>1.7</v>
      </c>
      <c r="P11">
        <v>2920</v>
      </c>
    </row>
    <row r="12" spans="1:24" x14ac:dyDescent="0.25">
      <c r="A12">
        <v>3</v>
      </c>
      <c r="B12" t="s">
        <v>57</v>
      </c>
      <c r="C12" t="s">
        <v>56</v>
      </c>
      <c r="D12" s="31">
        <v>44254</v>
      </c>
      <c r="E12" t="s">
        <v>66</v>
      </c>
      <c r="F12">
        <v>5</v>
      </c>
      <c r="G12">
        <v>2</v>
      </c>
      <c r="H12">
        <v>2</v>
      </c>
      <c r="I12">
        <v>2</v>
      </c>
      <c r="J12">
        <v>300274662</v>
      </c>
      <c r="K12" t="s">
        <v>45</v>
      </c>
      <c r="L12">
        <v>258</v>
      </c>
      <c r="M12">
        <v>261</v>
      </c>
      <c r="N12">
        <v>36.4</v>
      </c>
      <c r="O12">
        <v>1.9</v>
      </c>
      <c r="P12">
        <v>2920</v>
      </c>
    </row>
    <row r="13" spans="1:24" x14ac:dyDescent="0.25">
      <c r="A13">
        <v>3</v>
      </c>
      <c r="B13" t="s">
        <v>57</v>
      </c>
      <c r="C13" t="s">
        <v>56</v>
      </c>
      <c r="D13" s="31">
        <v>44254</v>
      </c>
      <c r="E13" t="s">
        <v>66</v>
      </c>
      <c r="F13">
        <v>6</v>
      </c>
      <c r="G13">
        <v>1</v>
      </c>
      <c r="H13">
        <v>2</v>
      </c>
      <c r="I13">
        <v>1</v>
      </c>
      <c r="J13">
        <v>4823966</v>
      </c>
      <c r="K13" t="s">
        <v>31</v>
      </c>
      <c r="L13">
        <v>222</v>
      </c>
      <c r="M13">
        <v>270</v>
      </c>
      <c r="N13">
        <v>36.299999999999997</v>
      </c>
      <c r="O13">
        <v>1.6</v>
      </c>
      <c r="P13">
        <v>2560</v>
      </c>
    </row>
    <row r="14" spans="1:24" x14ac:dyDescent="0.25">
      <c r="A14">
        <v>3</v>
      </c>
      <c r="B14" t="s">
        <v>57</v>
      </c>
      <c r="C14" t="s">
        <v>56</v>
      </c>
      <c r="D14" s="31">
        <v>44254</v>
      </c>
      <c r="E14" t="s">
        <v>66</v>
      </c>
      <c r="F14">
        <v>6</v>
      </c>
      <c r="G14">
        <v>2</v>
      </c>
      <c r="H14">
        <v>2</v>
      </c>
      <c r="I14">
        <v>1</v>
      </c>
      <c r="J14">
        <v>4823966</v>
      </c>
      <c r="K14" t="s">
        <v>31</v>
      </c>
      <c r="L14">
        <v>238</v>
      </c>
      <c r="M14">
        <v>269</v>
      </c>
      <c r="N14">
        <v>36.200000000000003</v>
      </c>
      <c r="O14">
        <v>1.8</v>
      </c>
      <c r="P14">
        <v>2940</v>
      </c>
    </row>
    <row r="15" spans="1:24" x14ac:dyDescent="0.25">
      <c r="A15">
        <v>3</v>
      </c>
      <c r="B15" t="s">
        <v>57</v>
      </c>
      <c r="C15" t="s">
        <v>56</v>
      </c>
      <c r="D15" s="31">
        <v>44254</v>
      </c>
      <c r="E15" t="s">
        <v>67</v>
      </c>
      <c r="F15">
        <v>7</v>
      </c>
      <c r="G15">
        <v>1</v>
      </c>
      <c r="H15">
        <v>3</v>
      </c>
      <c r="I15">
        <v>1</v>
      </c>
      <c r="J15">
        <v>4823966</v>
      </c>
      <c r="K15" t="s">
        <v>31</v>
      </c>
      <c r="L15">
        <v>270</v>
      </c>
      <c r="M15">
        <v>247</v>
      </c>
      <c r="N15">
        <v>35.9</v>
      </c>
      <c r="O15">
        <v>1.6</v>
      </c>
      <c r="P15">
        <v>2840</v>
      </c>
    </row>
    <row r="16" spans="1:24" x14ac:dyDescent="0.25">
      <c r="A16">
        <v>3</v>
      </c>
      <c r="B16" t="s">
        <v>57</v>
      </c>
      <c r="C16" t="s">
        <v>56</v>
      </c>
      <c r="D16" s="31">
        <v>44254</v>
      </c>
      <c r="E16" t="s">
        <v>68</v>
      </c>
      <c r="F16">
        <v>7</v>
      </c>
      <c r="G16">
        <v>2</v>
      </c>
      <c r="H16">
        <v>3</v>
      </c>
      <c r="I16">
        <v>1</v>
      </c>
      <c r="J16">
        <v>4823966</v>
      </c>
      <c r="K16" t="s">
        <v>31</v>
      </c>
      <c r="L16">
        <v>128</v>
      </c>
      <c r="M16">
        <v>349</v>
      </c>
      <c r="N16">
        <v>35.700000000000003</v>
      </c>
      <c r="O16">
        <v>1</v>
      </c>
      <c r="P16">
        <v>2820</v>
      </c>
    </row>
    <row r="17" spans="1:16" x14ac:dyDescent="0.25">
      <c r="A17">
        <v>3</v>
      </c>
      <c r="B17" t="s">
        <v>57</v>
      </c>
      <c r="C17" t="s">
        <v>56</v>
      </c>
      <c r="D17" s="31">
        <v>44254</v>
      </c>
      <c r="E17" t="s">
        <v>68</v>
      </c>
      <c r="F17">
        <v>7</v>
      </c>
      <c r="G17">
        <v>3</v>
      </c>
      <c r="H17">
        <v>3</v>
      </c>
      <c r="I17">
        <v>1</v>
      </c>
      <c r="J17">
        <v>4823966</v>
      </c>
      <c r="K17" t="s">
        <v>31</v>
      </c>
      <c r="L17">
        <v>244</v>
      </c>
      <c r="M17">
        <v>247</v>
      </c>
      <c r="N17">
        <v>35.700000000000003</v>
      </c>
      <c r="O17">
        <v>1.2</v>
      </c>
      <c r="P17">
        <v>2880</v>
      </c>
    </row>
    <row r="18" spans="1:16" x14ac:dyDescent="0.25">
      <c r="A18">
        <v>3</v>
      </c>
      <c r="B18" t="s">
        <v>57</v>
      </c>
      <c r="C18" t="s">
        <v>56</v>
      </c>
      <c r="D18" s="31">
        <v>44254</v>
      </c>
      <c r="E18" t="s">
        <v>69</v>
      </c>
      <c r="F18">
        <v>8</v>
      </c>
      <c r="G18">
        <v>1</v>
      </c>
      <c r="H18">
        <v>3</v>
      </c>
      <c r="I18">
        <v>3</v>
      </c>
      <c r="J18">
        <v>300748851</v>
      </c>
      <c r="K18" t="s">
        <v>46</v>
      </c>
      <c r="L18">
        <v>280</v>
      </c>
      <c r="M18">
        <v>239</v>
      </c>
      <c r="N18">
        <v>35.4</v>
      </c>
      <c r="O18">
        <v>1.4</v>
      </c>
      <c r="P18">
        <v>2860</v>
      </c>
    </row>
    <row r="19" spans="1:16" x14ac:dyDescent="0.25">
      <c r="A19">
        <v>3</v>
      </c>
      <c r="B19" t="s">
        <v>57</v>
      </c>
      <c r="C19" t="s">
        <v>56</v>
      </c>
      <c r="D19" s="31">
        <v>44254</v>
      </c>
      <c r="E19" t="s">
        <v>70</v>
      </c>
      <c r="F19">
        <v>8</v>
      </c>
      <c r="G19">
        <v>2</v>
      </c>
      <c r="H19">
        <v>3</v>
      </c>
      <c r="I19">
        <v>3</v>
      </c>
      <c r="J19">
        <v>300748851</v>
      </c>
      <c r="K19" t="s">
        <v>46</v>
      </c>
      <c r="L19">
        <v>236</v>
      </c>
      <c r="M19">
        <v>263</v>
      </c>
      <c r="N19">
        <v>35.299999999999997</v>
      </c>
      <c r="O19">
        <v>1.5</v>
      </c>
      <c r="P19">
        <v>2780</v>
      </c>
    </row>
    <row r="20" spans="1:16" x14ac:dyDescent="0.25">
      <c r="A20">
        <v>3</v>
      </c>
      <c r="B20" t="s">
        <v>57</v>
      </c>
      <c r="C20" t="s">
        <v>56</v>
      </c>
      <c r="D20" s="31">
        <v>44254</v>
      </c>
      <c r="E20" t="s">
        <v>70</v>
      </c>
      <c r="F20">
        <v>9</v>
      </c>
      <c r="G20">
        <v>1</v>
      </c>
      <c r="H20">
        <v>3</v>
      </c>
      <c r="I20">
        <v>2</v>
      </c>
      <c r="J20">
        <v>300274662</v>
      </c>
      <c r="K20" t="s">
        <v>45</v>
      </c>
      <c r="L20">
        <v>230</v>
      </c>
      <c r="M20">
        <v>256</v>
      </c>
      <c r="N20">
        <v>35.1</v>
      </c>
      <c r="O20">
        <v>1.2</v>
      </c>
      <c r="P20">
        <v>2880</v>
      </c>
    </row>
    <row r="21" spans="1:16" x14ac:dyDescent="0.25">
      <c r="A21">
        <v>3</v>
      </c>
      <c r="B21" t="s">
        <v>57</v>
      </c>
      <c r="C21" t="s">
        <v>56</v>
      </c>
      <c r="D21" s="31">
        <v>44254</v>
      </c>
      <c r="E21" t="s">
        <v>71</v>
      </c>
      <c r="F21">
        <v>9</v>
      </c>
      <c r="G21">
        <v>2</v>
      </c>
      <c r="H21">
        <v>3</v>
      </c>
      <c r="I21">
        <v>2</v>
      </c>
      <c r="J21">
        <v>300274662</v>
      </c>
      <c r="K21" t="s">
        <v>45</v>
      </c>
      <c r="L21">
        <v>224</v>
      </c>
      <c r="M21">
        <v>260</v>
      </c>
      <c r="N21">
        <v>35.1</v>
      </c>
      <c r="O21">
        <v>1.2</v>
      </c>
      <c r="P21">
        <v>2960</v>
      </c>
    </row>
    <row r="22" spans="1:16" x14ac:dyDescent="0.25">
      <c r="A22">
        <v>3</v>
      </c>
      <c r="B22" t="s">
        <v>57</v>
      </c>
      <c r="C22" t="s">
        <v>56</v>
      </c>
      <c r="D22" s="31">
        <v>44254</v>
      </c>
      <c r="E22" t="s">
        <v>71</v>
      </c>
      <c r="F22">
        <v>10</v>
      </c>
      <c r="G22">
        <v>1</v>
      </c>
      <c r="H22">
        <v>4</v>
      </c>
      <c r="I22">
        <v>3</v>
      </c>
      <c r="J22">
        <v>300748851</v>
      </c>
      <c r="K22" t="s">
        <v>46</v>
      </c>
      <c r="L22">
        <v>298</v>
      </c>
      <c r="M22">
        <v>214</v>
      </c>
      <c r="N22">
        <v>35.1</v>
      </c>
      <c r="O22">
        <v>0.7</v>
      </c>
      <c r="P22">
        <v>2800</v>
      </c>
    </row>
    <row r="23" spans="1:16" x14ac:dyDescent="0.25">
      <c r="A23">
        <v>3</v>
      </c>
      <c r="B23" t="s">
        <v>57</v>
      </c>
      <c r="C23" t="s">
        <v>56</v>
      </c>
      <c r="D23" s="31">
        <v>44254</v>
      </c>
      <c r="E23" t="s">
        <v>72</v>
      </c>
      <c r="F23">
        <v>10</v>
      </c>
      <c r="G23">
        <v>2</v>
      </c>
      <c r="H23">
        <v>4</v>
      </c>
      <c r="I23">
        <v>3</v>
      </c>
      <c r="J23">
        <v>300748851</v>
      </c>
      <c r="K23" t="s">
        <v>46</v>
      </c>
      <c r="L23">
        <v>224</v>
      </c>
      <c r="M23">
        <v>256</v>
      </c>
      <c r="N23">
        <v>35.1</v>
      </c>
      <c r="O23">
        <v>1.1000000000000001</v>
      </c>
      <c r="P23">
        <v>2900</v>
      </c>
    </row>
    <row r="24" spans="1:16" x14ac:dyDescent="0.25">
      <c r="A24">
        <v>3</v>
      </c>
      <c r="B24" t="s">
        <v>57</v>
      </c>
      <c r="C24" t="s">
        <v>56</v>
      </c>
      <c r="D24" s="31">
        <v>44254</v>
      </c>
      <c r="E24" t="s">
        <v>73</v>
      </c>
      <c r="F24">
        <v>11</v>
      </c>
      <c r="G24">
        <v>1</v>
      </c>
      <c r="H24">
        <v>4</v>
      </c>
      <c r="I24">
        <v>2</v>
      </c>
      <c r="J24">
        <v>300274662</v>
      </c>
      <c r="K24" t="s">
        <v>45</v>
      </c>
      <c r="L24">
        <v>270</v>
      </c>
      <c r="M24">
        <v>244</v>
      </c>
      <c r="N24">
        <v>35.1</v>
      </c>
      <c r="O24">
        <v>1.4</v>
      </c>
      <c r="P24">
        <v>2820</v>
      </c>
    </row>
    <row r="25" spans="1:16" x14ac:dyDescent="0.25">
      <c r="A25">
        <v>3</v>
      </c>
      <c r="B25" t="s">
        <v>57</v>
      </c>
      <c r="C25" t="s">
        <v>56</v>
      </c>
      <c r="D25" s="31">
        <v>44254</v>
      </c>
      <c r="E25" t="s">
        <v>73</v>
      </c>
      <c r="F25">
        <v>11</v>
      </c>
      <c r="G25">
        <v>2</v>
      </c>
      <c r="H25">
        <v>4</v>
      </c>
      <c r="I25">
        <v>2</v>
      </c>
      <c r="J25">
        <v>300274662</v>
      </c>
      <c r="K25" t="s">
        <v>45</v>
      </c>
      <c r="L25">
        <v>274</v>
      </c>
      <c r="M25">
        <v>252</v>
      </c>
      <c r="N25">
        <v>35.1</v>
      </c>
      <c r="O25">
        <v>1.7</v>
      </c>
      <c r="P25">
        <v>2940</v>
      </c>
    </row>
    <row r="26" spans="1:16" x14ac:dyDescent="0.25">
      <c r="A26">
        <v>3</v>
      </c>
      <c r="B26" t="s">
        <v>57</v>
      </c>
      <c r="C26" t="s">
        <v>56</v>
      </c>
      <c r="D26" s="31">
        <v>44254</v>
      </c>
      <c r="E26" t="s">
        <v>73</v>
      </c>
      <c r="F26">
        <v>12</v>
      </c>
      <c r="G26">
        <v>1</v>
      </c>
      <c r="H26">
        <v>4</v>
      </c>
      <c r="I26">
        <v>1</v>
      </c>
      <c r="J26">
        <v>4823966</v>
      </c>
      <c r="K26" t="s">
        <v>31</v>
      </c>
      <c r="L26">
        <v>294</v>
      </c>
      <c r="M26">
        <v>241</v>
      </c>
      <c r="N26">
        <v>35.1</v>
      </c>
      <c r="O26">
        <v>1.6</v>
      </c>
      <c r="P26">
        <v>2900</v>
      </c>
    </row>
    <row r="27" spans="1:16" x14ac:dyDescent="0.25">
      <c r="A27">
        <v>3</v>
      </c>
      <c r="B27" t="s">
        <v>57</v>
      </c>
      <c r="C27" t="s">
        <v>56</v>
      </c>
      <c r="D27" s="31">
        <v>44254</v>
      </c>
      <c r="E27" t="s">
        <v>74</v>
      </c>
      <c r="F27">
        <v>12</v>
      </c>
      <c r="G27">
        <v>2</v>
      </c>
      <c r="H27">
        <v>4</v>
      </c>
      <c r="I27">
        <v>1</v>
      </c>
      <c r="J27">
        <v>4823966</v>
      </c>
      <c r="K27" t="s">
        <v>31</v>
      </c>
      <c r="L27">
        <v>250</v>
      </c>
      <c r="M27">
        <v>263</v>
      </c>
      <c r="N27">
        <v>35.1</v>
      </c>
      <c r="O27">
        <v>1.7</v>
      </c>
      <c r="P27">
        <v>2920</v>
      </c>
    </row>
    <row r="28" spans="1:16" x14ac:dyDescent="0.25">
      <c r="A28">
        <v>3</v>
      </c>
      <c r="B28" t="s">
        <v>76</v>
      </c>
      <c r="C28" t="s">
        <v>75</v>
      </c>
      <c r="D28" s="31">
        <v>44254</v>
      </c>
      <c r="E28" t="s">
        <v>77</v>
      </c>
      <c r="F28">
        <v>1</v>
      </c>
      <c r="G28">
        <v>1</v>
      </c>
      <c r="H28">
        <v>1</v>
      </c>
      <c r="I28">
        <v>1</v>
      </c>
      <c r="J28">
        <v>4823966</v>
      </c>
      <c r="K28" t="s">
        <v>31</v>
      </c>
      <c r="L28">
        <v>510</v>
      </c>
      <c r="M28">
        <v>184</v>
      </c>
      <c r="N28">
        <v>34.799999999999997</v>
      </c>
      <c r="O28">
        <v>1</v>
      </c>
      <c r="P28">
        <v>2640</v>
      </c>
    </row>
    <row r="29" spans="1:16" x14ac:dyDescent="0.25">
      <c r="A29">
        <v>3</v>
      </c>
      <c r="B29" t="s">
        <v>76</v>
      </c>
      <c r="C29" t="s">
        <v>75</v>
      </c>
      <c r="D29" s="31">
        <v>44254</v>
      </c>
      <c r="E29" t="s">
        <v>77</v>
      </c>
      <c r="F29">
        <v>1</v>
      </c>
      <c r="G29">
        <v>2</v>
      </c>
      <c r="H29">
        <v>1</v>
      </c>
      <c r="I29">
        <v>1</v>
      </c>
      <c r="J29">
        <v>4823966</v>
      </c>
      <c r="K29" t="s">
        <v>31</v>
      </c>
      <c r="L29">
        <v>920</v>
      </c>
      <c r="M29">
        <v>171</v>
      </c>
      <c r="N29">
        <v>34.700000000000003</v>
      </c>
      <c r="O29">
        <v>1.5</v>
      </c>
      <c r="P29">
        <v>2680</v>
      </c>
    </row>
    <row r="30" spans="1:16" x14ac:dyDescent="0.25">
      <c r="A30">
        <v>3</v>
      </c>
      <c r="B30" t="s">
        <v>76</v>
      </c>
      <c r="C30" t="s">
        <v>75</v>
      </c>
      <c r="D30" s="31">
        <v>44254</v>
      </c>
      <c r="E30" t="s">
        <v>78</v>
      </c>
      <c r="F30">
        <v>1</v>
      </c>
      <c r="G30">
        <v>3</v>
      </c>
      <c r="H30">
        <v>1</v>
      </c>
      <c r="I30">
        <v>1</v>
      </c>
      <c r="J30">
        <v>4823966</v>
      </c>
      <c r="K30" t="s">
        <v>31</v>
      </c>
      <c r="L30">
        <v>540</v>
      </c>
      <c r="M30">
        <v>193</v>
      </c>
      <c r="N30">
        <v>34.6</v>
      </c>
      <c r="O30">
        <v>1.5</v>
      </c>
      <c r="P30">
        <v>2940</v>
      </c>
    </row>
    <row r="31" spans="1:16" x14ac:dyDescent="0.25">
      <c r="A31">
        <v>3</v>
      </c>
      <c r="B31" t="s">
        <v>76</v>
      </c>
      <c r="C31" t="s">
        <v>75</v>
      </c>
      <c r="D31" s="31">
        <v>44254</v>
      </c>
      <c r="E31" t="s">
        <v>78</v>
      </c>
      <c r="F31">
        <v>2</v>
      </c>
      <c r="G31">
        <v>1</v>
      </c>
      <c r="H31">
        <v>1</v>
      </c>
      <c r="I31">
        <v>2</v>
      </c>
      <c r="J31">
        <v>300274662</v>
      </c>
      <c r="K31" t="s">
        <v>45</v>
      </c>
      <c r="L31">
        <v>690</v>
      </c>
      <c r="M31">
        <v>182</v>
      </c>
      <c r="N31">
        <v>34.4</v>
      </c>
      <c r="O31">
        <v>1.5</v>
      </c>
      <c r="P31">
        <v>2940</v>
      </c>
    </row>
    <row r="32" spans="1:16" x14ac:dyDescent="0.25">
      <c r="A32">
        <v>3</v>
      </c>
      <c r="B32" t="s">
        <v>76</v>
      </c>
      <c r="C32" t="s">
        <v>75</v>
      </c>
      <c r="D32" s="31">
        <v>44254</v>
      </c>
      <c r="E32" t="s">
        <v>79</v>
      </c>
      <c r="F32">
        <v>2</v>
      </c>
      <c r="G32">
        <v>2</v>
      </c>
      <c r="H32">
        <v>1</v>
      </c>
      <c r="I32">
        <v>2</v>
      </c>
      <c r="J32">
        <v>300274662</v>
      </c>
      <c r="K32" t="s">
        <v>45</v>
      </c>
      <c r="L32">
        <v>780</v>
      </c>
      <c r="M32">
        <v>195</v>
      </c>
      <c r="N32">
        <v>34.200000000000003</v>
      </c>
      <c r="O32">
        <v>2.2000000000000002</v>
      </c>
      <c r="P32">
        <v>2940</v>
      </c>
    </row>
    <row r="33" spans="1:16" x14ac:dyDescent="0.25">
      <c r="A33">
        <v>3</v>
      </c>
      <c r="B33" t="s">
        <v>76</v>
      </c>
      <c r="C33" t="s">
        <v>75</v>
      </c>
      <c r="D33" s="31">
        <v>44254</v>
      </c>
      <c r="E33" t="s">
        <v>79</v>
      </c>
      <c r="F33">
        <v>3</v>
      </c>
      <c r="G33">
        <v>1</v>
      </c>
      <c r="H33">
        <v>1</v>
      </c>
      <c r="I33">
        <v>3</v>
      </c>
      <c r="J33">
        <v>300748851</v>
      </c>
      <c r="K33" t="s">
        <v>46</v>
      </c>
      <c r="L33">
        <v>790</v>
      </c>
      <c r="M33">
        <v>192</v>
      </c>
      <c r="N33">
        <v>34</v>
      </c>
      <c r="O33">
        <v>2.1</v>
      </c>
      <c r="P33">
        <v>2820</v>
      </c>
    </row>
    <row r="34" spans="1:16" x14ac:dyDescent="0.25">
      <c r="A34">
        <v>3</v>
      </c>
      <c r="B34" t="s">
        <v>76</v>
      </c>
      <c r="C34" t="s">
        <v>75</v>
      </c>
      <c r="D34" s="31">
        <v>44254</v>
      </c>
      <c r="E34" t="s">
        <v>80</v>
      </c>
      <c r="F34">
        <v>3</v>
      </c>
      <c r="G34">
        <v>2</v>
      </c>
      <c r="H34">
        <v>1</v>
      </c>
      <c r="I34">
        <v>3</v>
      </c>
      <c r="J34">
        <v>300748851</v>
      </c>
      <c r="K34" t="s">
        <v>46</v>
      </c>
      <c r="L34">
        <v>640</v>
      </c>
      <c r="M34">
        <v>209</v>
      </c>
      <c r="N34">
        <v>33.6</v>
      </c>
      <c r="O34">
        <v>2.2999999999999998</v>
      </c>
      <c r="P34">
        <v>2940</v>
      </c>
    </row>
    <row r="35" spans="1:16" x14ac:dyDescent="0.25">
      <c r="A35">
        <v>3</v>
      </c>
      <c r="B35" t="s">
        <v>76</v>
      </c>
      <c r="C35" t="s">
        <v>75</v>
      </c>
      <c r="D35" s="31">
        <v>44254</v>
      </c>
      <c r="E35" t="s">
        <v>80</v>
      </c>
      <c r="F35">
        <v>4</v>
      </c>
      <c r="G35">
        <v>1</v>
      </c>
      <c r="H35">
        <v>2</v>
      </c>
      <c r="I35">
        <v>3</v>
      </c>
      <c r="J35">
        <v>300748851</v>
      </c>
      <c r="K35" t="s">
        <v>46</v>
      </c>
      <c r="L35">
        <v>630</v>
      </c>
      <c r="M35">
        <v>201</v>
      </c>
      <c r="N35">
        <v>33.5</v>
      </c>
      <c r="O35">
        <v>2</v>
      </c>
      <c r="P35">
        <v>2940</v>
      </c>
    </row>
    <row r="36" spans="1:16" x14ac:dyDescent="0.25">
      <c r="A36">
        <v>3</v>
      </c>
      <c r="B36" t="s">
        <v>76</v>
      </c>
      <c r="C36" t="s">
        <v>75</v>
      </c>
      <c r="D36" s="31">
        <v>44254</v>
      </c>
      <c r="E36" t="s">
        <v>81</v>
      </c>
      <c r="F36">
        <v>4</v>
      </c>
      <c r="G36">
        <v>2</v>
      </c>
      <c r="H36">
        <v>2</v>
      </c>
      <c r="I36">
        <v>3</v>
      </c>
      <c r="J36">
        <v>300748851</v>
      </c>
      <c r="K36" t="s">
        <v>46</v>
      </c>
      <c r="L36">
        <v>710</v>
      </c>
      <c r="M36">
        <v>191</v>
      </c>
      <c r="N36">
        <v>33.299999999999997</v>
      </c>
      <c r="O36">
        <v>1.8</v>
      </c>
      <c r="P36">
        <v>2880</v>
      </c>
    </row>
    <row r="37" spans="1:16" x14ac:dyDescent="0.25">
      <c r="A37">
        <v>3</v>
      </c>
      <c r="B37" t="s">
        <v>76</v>
      </c>
      <c r="C37" t="s">
        <v>75</v>
      </c>
      <c r="D37" s="31">
        <v>44254</v>
      </c>
      <c r="E37" t="s">
        <v>81</v>
      </c>
      <c r="F37">
        <v>5</v>
      </c>
      <c r="G37">
        <v>1</v>
      </c>
      <c r="H37">
        <v>2</v>
      </c>
      <c r="I37">
        <v>2</v>
      </c>
      <c r="J37">
        <v>300274662</v>
      </c>
      <c r="K37" t="s">
        <v>45</v>
      </c>
      <c r="L37">
        <v>800</v>
      </c>
      <c r="M37">
        <v>184</v>
      </c>
      <c r="N37">
        <v>33.200000000000003</v>
      </c>
      <c r="O37">
        <v>1.7</v>
      </c>
      <c r="P37">
        <v>2880</v>
      </c>
    </row>
    <row r="38" spans="1:16" x14ac:dyDescent="0.25">
      <c r="A38">
        <v>3</v>
      </c>
      <c r="B38" t="s">
        <v>76</v>
      </c>
      <c r="C38" t="s">
        <v>75</v>
      </c>
      <c r="D38" s="31">
        <v>44254</v>
      </c>
      <c r="E38" t="s">
        <v>82</v>
      </c>
      <c r="F38">
        <v>5</v>
      </c>
      <c r="G38">
        <v>2</v>
      </c>
      <c r="H38">
        <v>2</v>
      </c>
      <c r="I38">
        <v>2</v>
      </c>
      <c r="J38">
        <v>300274662</v>
      </c>
      <c r="K38" t="s">
        <v>45</v>
      </c>
      <c r="L38">
        <v>770</v>
      </c>
      <c r="M38">
        <v>183</v>
      </c>
      <c r="N38">
        <v>33.1</v>
      </c>
      <c r="O38">
        <v>1.6</v>
      </c>
      <c r="P38">
        <v>2940</v>
      </c>
    </row>
    <row r="39" spans="1:16" x14ac:dyDescent="0.25">
      <c r="A39">
        <v>3</v>
      </c>
      <c r="B39" t="s">
        <v>76</v>
      </c>
      <c r="C39" t="s">
        <v>75</v>
      </c>
      <c r="D39" s="31">
        <v>44254</v>
      </c>
      <c r="E39" t="s">
        <v>82</v>
      </c>
      <c r="F39">
        <v>6</v>
      </c>
      <c r="G39">
        <v>1</v>
      </c>
      <c r="H39">
        <v>2</v>
      </c>
      <c r="I39">
        <v>1</v>
      </c>
      <c r="J39">
        <v>4823966</v>
      </c>
      <c r="K39" t="s">
        <v>31</v>
      </c>
      <c r="L39">
        <v>730</v>
      </c>
      <c r="M39">
        <v>174</v>
      </c>
      <c r="N39">
        <v>33</v>
      </c>
      <c r="O39">
        <v>1.1000000000000001</v>
      </c>
      <c r="P39">
        <v>2800</v>
      </c>
    </row>
    <row r="40" spans="1:16" x14ac:dyDescent="0.25">
      <c r="A40">
        <v>3</v>
      </c>
      <c r="B40" t="s">
        <v>76</v>
      </c>
      <c r="C40" t="s">
        <v>75</v>
      </c>
      <c r="D40" s="31">
        <v>44254</v>
      </c>
      <c r="E40" t="s">
        <v>83</v>
      </c>
      <c r="F40">
        <v>6</v>
      </c>
      <c r="G40">
        <v>2</v>
      </c>
      <c r="H40">
        <v>2</v>
      </c>
      <c r="I40">
        <v>1</v>
      </c>
      <c r="J40">
        <v>4823966</v>
      </c>
      <c r="K40" t="s">
        <v>31</v>
      </c>
      <c r="L40">
        <v>680</v>
      </c>
      <c r="M40">
        <v>186</v>
      </c>
      <c r="N40">
        <v>33.1</v>
      </c>
      <c r="O40">
        <v>1.5</v>
      </c>
      <c r="P40">
        <v>2940</v>
      </c>
    </row>
    <row r="41" spans="1:16" x14ac:dyDescent="0.25">
      <c r="A41">
        <v>3</v>
      </c>
      <c r="B41" t="s">
        <v>76</v>
      </c>
      <c r="C41" t="s">
        <v>75</v>
      </c>
      <c r="D41" s="31">
        <v>44254</v>
      </c>
      <c r="E41" t="s">
        <v>83</v>
      </c>
      <c r="F41">
        <v>7</v>
      </c>
      <c r="G41">
        <v>1</v>
      </c>
      <c r="H41">
        <v>3</v>
      </c>
      <c r="I41">
        <v>1</v>
      </c>
      <c r="J41">
        <v>4823966</v>
      </c>
      <c r="K41" t="s">
        <v>31</v>
      </c>
      <c r="L41">
        <v>790</v>
      </c>
      <c r="M41">
        <v>180</v>
      </c>
      <c r="N41">
        <v>33</v>
      </c>
      <c r="O41">
        <v>1.5</v>
      </c>
      <c r="P41">
        <v>3000</v>
      </c>
    </row>
    <row r="42" spans="1:16" x14ac:dyDescent="0.25">
      <c r="A42">
        <v>3</v>
      </c>
      <c r="B42" t="s">
        <v>76</v>
      </c>
      <c r="C42" t="s">
        <v>75</v>
      </c>
      <c r="D42" s="31">
        <v>44254</v>
      </c>
      <c r="E42" t="s">
        <v>84</v>
      </c>
      <c r="F42">
        <v>7</v>
      </c>
      <c r="G42">
        <v>2</v>
      </c>
      <c r="H42">
        <v>3</v>
      </c>
      <c r="I42">
        <v>1</v>
      </c>
      <c r="J42">
        <v>4823966</v>
      </c>
      <c r="K42" t="s">
        <v>31</v>
      </c>
      <c r="L42">
        <v>710</v>
      </c>
      <c r="M42">
        <v>182</v>
      </c>
      <c r="N42">
        <v>33</v>
      </c>
      <c r="O42">
        <v>1.4</v>
      </c>
      <c r="P42">
        <v>2920</v>
      </c>
    </row>
    <row r="43" spans="1:16" x14ac:dyDescent="0.25">
      <c r="A43">
        <v>3</v>
      </c>
      <c r="B43" t="s">
        <v>76</v>
      </c>
      <c r="C43" t="s">
        <v>75</v>
      </c>
      <c r="D43" s="31">
        <v>44254</v>
      </c>
      <c r="E43" t="s">
        <v>84</v>
      </c>
      <c r="F43">
        <v>8</v>
      </c>
      <c r="G43">
        <v>1</v>
      </c>
      <c r="H43">
        <v>3</v>
      </c>
      <c r="I43">
        <v>3</v>
      </c>
      <c r="J43">
        <v>300748851</v>
      </c>
      <c r="K43" t="s">
        <v>46</v>
      </c>
      <c r="L43">
        <v>640</v>
      </c>
      <c r="M43">
        <v>187</v>
      </c>
      <c r="N43">
        <v>32.9</v>
      </c>
      <c r="O43">
        <v>1.4</v>
      </c>
      <c r="P43">
        <v>2820</v>
      </c>
    </row>
    <row r="44" spans="1:16" x14ac:dyDescent="0.25">
      <c r="A44">
        <v>3</v>
      </c>
      <c r="B44" t="s">
        <v>76</v>
      </c>
      <c r="C44" t="s">
        <v>75</v>
      </c>
      <c r="D44" s="31">
        <v>44254</v>
      </c>
      <c r="E44" t="s">
        <v>85</v>
      </c>
      <c r="F44">
        <v>8</v>
      </c>
      <c r="G44">
        <v>2</v>
      </c>
      <c r="H44">
        <v>3</v>
      </c>
      <c r="I44">
        <v>3</v>
      </c>
      <c r="J44">
        <v>300748851</v>
      </c>
      <c r="K44" t="s">
        <v>46</v>
      </c>
      <c r="L44">
        <v>660</v>
      </c>
      <c r="M44">
        <v>181</v>
      </c>
      <c r="N44">
        <v>32.9</v>
      </c>
      <c r="O44">
        <v>1.2</v>
      </c>
      <c r="P44">
        <v>2840</v>
      </c>
    </row>
    <row r="45" spans="1:16" x14ac:dyDescent="0.25">
      <c r="A45">
        <v>3</v>
      </c>
      <c r="B45" t="s">
        <v>76</v>
      </c>
      <c r="C45" t="s">
        <v>75</v>
      </c>
      <c r="D45" s="31">
        <v>44254</v>
      </c>
      <c r="E45" t="s">
        <v>85</v>
      </c>
      <c r="F45">
        <v>9</v>
      </c>
      <c r="G45">
        <v>1</v>
      </c>
      <c r="H45">
        <v>3</v>
      </c>
      <c r="I45">
        <v>2</v>
      </c>
      <c r="J45">
        <v>300274662</v>
      </c>
      <c r="K45" t="s">
        <v>45</v>
      </c>
      <c r="L45">
        <v>780</v>
      </c>
      <c r="M45">
        <v>179</v>
      </c>
      <c r="N45">
        <v>32.799999999999997</v>
      </c>
      <c r="O45">
        <v>1.4</v>
      </c>
      <c r="P45">
        <v>2940</v>
      </c>
    </row>
    <row r="46" spans="1:16" x14ac:dyDescent="0.25">
      <c r="A46">
        <v>3</v>
      </c>
      <c r="B46" t="s">
        <v>76</v>
      </c>
      <c r="C46" t="s">
        <v>75</v>
      </c>
      <c r="D46" s="31">
        <v>44254</v>
      </c>
      <c r="E46" t="s">
        <v>86</v>
      </c>
      <c r="F46">
        <v>9</v>
      </c>
      <c r="G46">
        <v>2</v>
      </c>
      <c r="H46">
        <v>3</v>
      </c>
      <c r="I46">
        <v>2</v>
      </c>
      <c r="J46">
        <v>300274662</v>
      </c>
      <c r="K46" t="s">
        <v>45</v>
      </c>
      <c r="L46">
        <v>780</v>
      </c>
      <c r="M46">
        <v>181</v>
      </c>
      <c r="N46">
        <v>32.799999999999997</v>
      </c>
      <c r="O46">
        <v>1.5</v>
      </c>
      <c r="P46">
        <v>3050</v>
      </c>
    </row>
    <row r="47" spans="1:16" x14ac:dyDescent="0.25">
      <c r="A47">
        <v>3</v>
      </c>
      <c r="B47" t="s">
        <v>76</v>
      </c>
      <c r="C47" t="s">
        <v>75</v>
      </c>
      <c r="D47" s="31">
        <v>44254</v>
      </c>
      <c r="E47" t="s">
        <v>86</v>
      </c>
      <c r="F47">
        <v>10</v>
      </c>
      <c r="G47">
        <v>1</v>
      </c>
      <c r="H47">
        <v>4</v>
      </c>
      <c r="I47">
        <v>3</v>
      </c>
      <c r="J47">
        <v>300748851</v>
      </c>
      <c r="K47" t="s">
        <v>46</v>
      </c>
      <c r="L47">
        <v>810</v>
      </c>
      <c r="M47">
        <v>173</v>
      </c>
      <c r="N47">
        <v>32.799999999999997</v>
      </c>
      <c r="O47">
        <v>1.2</v>
      </c>
      <c r="P47">
        <v>3000</v>
      </c>
    </row>
    <row r="48" spans="1:16" x14ac:dyDescent="0.25">
      <c r="A48">
        <v>3</v>
      </c>
      <c r="B48" t="s">
        <v>76</v>
      </c>
      <c r="C48" t="s">
        <v>75</v>
      </c>
      <c r="D48" s="31">
        <v>44254</v>
      </c>
      <c r="E48" t="s">
        <v>86</v>
      </c>
      <c r="F48">
        <v>10</v>
      </c>
      <c r="G48">
        <v>2</v>
      </c>
      <c r="H48">
        <v>4</v>
      </c>
      <c r="I48">
        <v>3</v>
      </c>
      <c r="J48">
        <v>300748851</v>
      </c>
      <c r="K48" t="s">
        <v>46</v>
      </c>
      <c r="L48">
        <v>920</v>
      </c>
      <c r="M48">
        <v>169</v>
      </c>
      <c r="N48">
        <v>32.799999999999997</v>
      </c>
      <c r="O48">
        <v>1.2</v>
      </c>
      <c r="P48">
        <v>2880</v>
      </c>
    </row>
    <row r="49" spans="1:16" x14ac:dyDescent="0.25">
      <c r="A49">
        <v>3</v>
      </c>
      <c r="B49" t="s">
        <v>76</v>
      </c>
      <c r="C49" t="s">
        <v>75</v>
      </c>
      <c r="D49" s="31">
        <v>44254</v>
      </c>
      <c r="E49" t="s">
        <v>87</v>
      </c>
      <c r="F49">
        <v>10</v>
      </c>
      <c r="G49">
        <v>3</v>
      </c>
      <c r="H49">
        <v>4</v>
      </c>
      <c r="I49">
        <v>3</v>
      </c>
      <c r="J49">
        <v>300748851</v>
      </c>
      <c r="K49" t="s">
        <v>46</v>
      </c>
      <c r="L49">
        <v>890</v>
      </c>
      <c r="M49">
        <v>172</v>
      </c>
      <c r="N49">
        <v>32.799999999999997</v>
      </c>
      <c r="O49">
        <v>1.3</v>
      </c>
      <c r="P49">
        <v>3000</v>
      </c>
    </row>
    <row r="50" spans="1:16" x14ac:dyDescent="0.25">
      <c r="A50">
        <v>3</v>
      </c>
      <c r="B50" t="s">
        <v>76</v>
      </c>
      <c r="C50" t="s">
        <v>75</v>
      </c>
      <c r="D50" s="31">
        <v>44254</v>
      </c>
      <c r="E50" t="s">
        <v>87</v>
      </c>
      <c r="F50">
        <v>11</v>
      </c>
      <c r="G50">
        <v>1</v>
      </c>
      <c r="H50">
        <v>4</v>
      </c>
      <c r="I50">
        <v>2</v>
      </c>
      <c r="J50">
        <v>300274662</v>
      </c>
      <c r="K50" t="s">
        <v>45</v>
      </c>
      <c r="L50">
        <v>840</v>
      </c>
      <c r="M50">
        <v>176</v>
      </c>
      <c r="N50">
        <v>32.799999999999997</v>
      </c>
      <c r="O50">
        <v>1.4</v>
      </c>
      <c r="P50">
        <v>2860</v>
      </c>
    </row>
    <row r="51" spans="1:16" x14ac:dyDescent="0.25">
      <c r="A51">
        <v>3</v>
      </c>
      <c r="B51" t="s">
        <v>76</v>
      </c>
      <c r="C51" t="s">
        <v>75</v>
      </c>
      <c r="D51" s="31">
        <v>44254</v>
      </c>
      <c r="E51" t="s">
        <v>88</v>
      </c>
      <c r="F51">
        <v>11</v>
      </c>
      <c r="G51">
        <v>2</v>
      </c>
      <c r="H51">
        <v>4</v>
      </c>
      <c r="I51">
        <v>2</v>
      </c>
      <c r="J51">
        <v>300274662</v>
      </c>
      <c r="K51" t="s">
        <v>45</v>
      </c>
      <c r="L51">
        <v>730</v>
      </c>
      <c r="M51">
        <v>179</v>
      </c>
      <c r="N51">
        <v>32.700000000000003</v>
      </c>
      <c r="O51">
        <v>1.3</v>
      </c>
      <c r="P51">
        <v>3050</v>
      </c>
    </row>
    <row r="52" spans="1:16" x14ac:dyDescent="0.25">
      <c r="A52">
        <v>3</v>
      </c>
      <c r="B52" t="s">
        <v>76</v>
      </c>
      <c r="C52" t="s">
        <v>75</v>
      </c>
      <c r="D52" s="31">
        <v>44254</v>
      </c>
      <c r="E52" t="s">
        <v>89</v>
      </c>
      <c r="F52">
        <v>12</v>
      </c>
      <c r="G52">
        <v>1</v>
      </c>
      <c r="H52">
        <v>4</v>
      </c>
      <c r="I52">
        <v>1</v>
      </c>
      <c r="J52">
        <v>4823966</v>
      </c>
      <c r="K52" t="s">
        <v>31</v>
      </c>
      <c r="L52">
        <v>640</v>
      </c>
      <c r="M52">
        <v>188</v>
      </c>
      <c r="N52">
        <v>32.6</v>
      </c>
      <c r="O52">
        <v>1.4</v>
      </c>
      <c r="P52">
        <v>3050</v>
      </c>
    </row>
    <row r="53" spans="1:16" x14ac:dyDescent="0.25">
      <c r="A53">
        <v>3</v>
      </c>
      <c r="B53" t="s">
        <v>76</v>
      </c>
      <c r="C53" t="s">
        <v>75</v>
      </c>
      <c r="D53" s="31">
        <v>44254</v>
      </c>
      <c r="E53" t="s">
        <v>89</v>
      </c>
      <c r="F53">
        <v>12</v>
      </c>
      <c r="G53">
        <v>2</v>
      </c>
      <c r="H53">
        <v>4</v>
      </c>
      <c r="I53">
        <v>1</v>
      </c>
      <c r="J53">
        <v>4823966</v>
      </c>
      <c r="K53" t="s">
        <v>31</v>
      </c>
      <c r="L53">
        <v>800</v>
      </c>
      <c r="M53">
        <v>179</v>
      </c>
      <c r="N53">
        <v>32.5</v>
      </c>
      <c r="O53">
        <v>1.4</v>
      </c>
      <c r="P53">
        <v>2740</v>
      </c>
    </row>
    <row r="54" spans="1:16" x14ac:dyDescent="0.25">
      <c r="A54">
        <v>3</v>
      </c>
      <c r="B54" t="s">
        <v>76</v>
      </c>
      <c r="C54" t="s">
        <v>75</v>
      </c>
      <c r="D54" s="31">
        <v>44254</v>
      </c>
      <c r="E54" t="s">
        <v>90</v>
      </c>
      <c r="F54">
        <v>12</v>
      </c>
      <c r="G54">
        <v>3</v>
      </c>
      <c r="H54">
        <v>4</v>
      </c>
      <c r="I54">
        <v>1</v>
      </c>
      <c r="J54">
        <v>4823966</v>
      </c>
      <c r="K54" t="s">
        <v>31</v>
      </c>
      <c r="L54">
        <v>670</v>
      </c>
      <c r="M54">
        <v>181</v>
      </c>
      <c r="N54">
        <v>32.5</v>
      </c>
      <c r="O54">
        <v>1.2</v>
      </c>
      <c r="P54">
        <v>2560</v>
      </c>
    </row>
    <row r="55" spans="1:16" x14ac:dyDescent="0.25">
      <c r="D55" s="31"/>
    </row>
  </sheetData>
  <autoFilter ref="A1:P5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H1" sqref="H1"/>
    </sheetView>
  </sheetViews>
  <sheetFormatPr defaultRowHeight="15" x14ac:dyDescent="0.25"/>
  <cols>
    <col min="7" max="7" width="9.140625" style="38"/>
    <col min="8" max="8" width="12.28515625" bestFit="1" customWidth="1"/>
    <col min="9" max="9" width="7" bestFit="1" customWidth="1"/>
  </cols>
  <sheetData>
    <row r="1" spans="1:9" x14ac:dyDescent="0.25">
      <c r="A1" s="32" t="s">
        <v>34</v>
      </c>
      <c r="B1" s="32" t="s">
        <v>39</v>
      </c>
      <c r="C1" s="32" t="s">
        <v>36</v>
      </c>
      <c r="D1" s="32" t="s">
        <v>40</v>
      </c>
      <c r="E1" s="32" t="s">
        <v>41</v>
      </c>
      <c r="F1" s="32" t="s">
        <v>93</v>
      </c>
      <c r="G1" s="32" t="s">
        <v>48</v>
      </c>
      <c r="H1" s="37" t="s">
        <v>96</v>
      </c>
      <c r="I1" s="32" t="s">
        <v>97</v>
      </c>
    </row>
    <row r="2" spans="1:9" x14ac:dyDescent="0.25">
      <c r="A2">
        <v>1</v>
      </c>
      <c r="B2">
        <v>1</v>
      </c>
      <c r="C2">
        <v>1</v>
      </c>
      <c r="D2">
        <v>4823966</v>
      </c>
      <c r="E2" t="s">
        <v>31</v>
      </c>
      <c r="F2" t="s">
        <v>57</v>
      </c>
      <c r="G2" s="31">
        <v>44253</v>
      </c>
      <c r="H2" s="36">
        <v>54</v>
      </c>
      <c r="I2">
        <v>0.62919999999999998</v>
      </c>
    </row>
    <row r="3" spans="1:9" x14ac:dyDescent="0.25">
      <c r="A3">
        <v>2</v>
      </c>
      <c r="B3">
        <v>1</v>
      </c>
      <c r="C3">
        <v>2</v>
      </c>
      <c r="D3">
        <v>300274662</v>
      </c>
      <c r="E3" t="s">
        <v>45</v>
      </c>
      <c r="F3" t="s">
        <v>57</v>
      </c>
      <c r="G3" s="31">
        <v>44253</v>
      </c>
      <c r="H3" s="36">
        <v>76</v>
      </c>
      <c r="I3">
        <v>1.3136000000000001</v>
      </c>
    </row>
    <row r="4" spans="1:9" x14ac:dyDescent="0.25">
      <c r="A4">
        <v>3</v>
      </c>
      <c r="B4">
        <v>1</v>
      </c>
      <c r="C4">
        <v>3</v>
      </c>
      <c r="D4">
        <v>300748851</v>
      </c>
      <c r="E4" t="s">
        <v>46</v>
      </c>
      <c r="F4" t="s">
        <v>57</v>
      </c>
      <c r="G4" s="31">
        <v>44253</v>
      </c>
      <c r="H4" s="36">
        <v>99</v>
      </c>
      <c r="I4">
        <v>2.6663000000000001</v>
      </c>
    </row>
    <row r="5" spans="1:9" x14ac:dyDescent="0.25">
      <c r="A5">
        <v>4</v>
      </c>
      <c r="B5">
        <v>2</v>
      </c>
      <c r="C5">
        <v>3</v>
      </c>
      <c r="D5">
        <v>300748851</v>
      </c>
      <c r="E5" t="s">
        <v>46</v>
      </c>
      <c r="F5" t="s">
        <v>57</v>
      </c>
      <c r="G5" s="31">
        <v>44253</v>
      </c>
      <c r="H5" s="36">
        <v>120</v>
      </c>
      <c r="I5">
        <v>4.5065</v>
      </c>
    </row>
    <row r="6" spans="1:9" x14ac:dyDescent="0.25">
      <c r="A6">
        <v>5</v>
      </c>
      <c r="B6">
        <v>2</v>
      </c>
      <c r="C6">
        <v>2</v>
      </c>
      <c r="D6">
        <v>300274662</v>
      </c>
      <c r="E6" t="s">
        <v>45</v>
      </c>
      <c r="F6" t="s">
        <v>57</v>
      </c>
      <c r="G6" s="31">
        <v>44253</v>
      </c>
      <c r="H6" s="36">
        <v>53</v>
      </c>
      <c r="I6">
        <v>0.49</v>
      </c>
    </row>
    <row r="7" spans="1:9" x14ac:dyDescent="0.25">
      <c r="A7">
        <v>6</v>
      </c>
      <c r="B7">
        <v>2</v>
      </c>
      <c r="C7">
        <v>1</v>
      </c>
      <c r="D7">
        <v>4823966</v>
      </c>
      <c r="E7" t="s">
        <v>31</v>
      </c>
      <c r="F7" t="s">
        <v>57</v>
      </c>
      <c r="G7" s="31">
        <v>44253</v>
      </c>
      <c r="H7" s="36">
        <v>107</v>
      </c>
      <c r="I7">
        <v>0.86180000000000001</v>
      </c>
    </row>
    <row r="8" spans="1:9" x14ac:dyDescent="0.25">
      <c r="A8">
        <v>7</v>
      </c>
      <c r="B8">
        <v>3</v>
      </c>
      <c r="C8">
        <v>1</v>
      </c>
      <c r="D8">
        <v>4823966</v>
      </c>
      <c r="E8" t="s">
        <v>31</v>
      </c>
      <c r="F8" t="s">
        <v>57</v>
      </c>
      <c r="G8" s="31">
        <v>44253</v>
      </c>
      <c r="H8" s="36">
        <v>74</v>
      </c>
      <c r="I8">
        <v>2.0448</v>
      </c>
    </row>
    <row r="9" spans="1:9" x14ac:dyDescent="0.25">
      <c r="A9">
        <v>8</v>
      </c>
      <c r="B9">
        <v>3</v>
      </c>
      <c r="C9">
        <v>3</v>
      </c>
      <c r="D9">
        <v>300748851</v>
      </c>
      <c r="E9" t="s">
        <v>46</v>
      </c>
      <c r="F9" t="s">
        <v>57</v>
      </c>
      <c r="G9" s="31">
        <v>44253</v>
      </c>
      <c r="H9" s="36">
        <v>55</v>
      </c>
      <c r="I9">
        <v>1.1268</v>
      </c>
    </row>
    <row r="10" spans="1:9" x14ac:dyDescent="0.25">
      <c r="A10">
        <v>9</v>
      </c>
      <c r="B10">
        <v>3</v>
      </c>
      <c r="C10">
        <v>2</v>
      </c>
      <c r="D10">
        <v>300274662</v>
      </c>
      <c r="E10" t="s">
        <v>45</v>
      </c>
      <c r="F10" t="s">
        <v>57</v>
      </c>
      <c r="G10" s="31">
        <v>44253</v>
      </c>
      <c r="H10" s="36">
        <v>57</v>
      </c>
      <c r="I10">
        <v>0.43409999999999999</v>
      </c>
    </row>
    <row r="11" spans="1:9" x14ac:dyDescent="0.25">
      <c r="A11">
        <v>10</v>
      </c>
      <c r="B11">
        <v>4</v>
      </c>
      <c r="C11">
        <v>3</v>
      </c>
      <c r="D11">
        <v>300748851</v>
      </c>
      <c r="E11" t="s">
        <v>46</v>
      </c>
      <c r="F11" t="s">
        <v>57</v>
      </c>
      <c r="G11" s="31">
        <v>44253</v>
      </c>
      <c r="H11" s="36">
        <v>44</v>
      </c>
      <c r="I11">
        <v>0.40239999999999998</v>
      </c>
    </row>
    <row r="12" spans="1:9" x14ac:dyDescent="0.25">
      <c r="A12">
        <v>11</v>
      </c>
      <c r="B12">
        <v>4</v>
      </c>
      <c r="C12">
        <v>2</v>
      </c>
      <c r="D12">
        <v>300274662</v>
      </c>
      <c r="E12" t="s">
        <v>45</v>
      </c>
      <c r="F12" t="s">
        <v>57</v>
      </c>
      <c r="G12" s="31">
        <v>44253</v>
      </c>
      <c r="H12" s="36">
        <v>100</v>
      </c>
      <c r="I12">
        <v>1.6842999999999999</v>
      </c>
    </row>
    <row r="13" spans="1:9" x14ac:dyDescent="0.25">
      <c r="A13">
        <v>12</v>
      </c>
      <c r="B13">
        <v>4</v>
      </c>
      <c r="C13">
        <v>1</v>
      </c>
      <c r="D13">
        <v>4823966</v>
      </c>
      <c r="E13" t="s">
        <v>31</v>
      </c>
      <c r="F13" t="s">
        <v>57</v>
      </c>
      <c r="G13" s="31">
        <v>44253</v>
      </c>
      <c r="H13" s="36">
        <v>101</v>
      </c>
      <c r="I13">
        <v>1.3812</v>
      </c>
    </row>
    <row r="14" spans="1:9" x14ac:dyDescent="0.25">
      <c r="A14">
        <v>1</v>
      </c>
      <c r="B14">
        <v>1</v>
      </c>
      <c r="C14">
        <v>1</v>
      </c>
      <c r="D14">
        <v>4823966</v>
      </c>
      <c r="E14" t="s">
        <v>31</v>
      </c>
      <c r="F14" t="s">
        <v>76</v>
      </c>
      <c r="G14" s="31">
        <v>44253</v>
      </c>
      <c r="H14" s="36">
        <v>202</v>
      </c>
      <c r="I14">
        <v>3.7145999999999999</v>
      </c>
    </row>
    <row r="15" spans="1:9" x14ac:dyDescent="0.25">
      <c r="A15">
        <v>2</v>
      </c>
      <c r="B15">
        <v>1</v>
      </c>
      <c r="C15">
        <v>2</v>
      </c>
      <c r="D15">
        <v>300274662</v>
      </c>
      <c r="E15" t="s">
        <v>45</v>
      </c>
      <c r="F15" t="s">
        <v>76</v>
      </c>
      <c r="G15" s="31">
        <v>44253</v>
      </c>
      <c r="H15" s="36">
        <v>135</v>
      </c>
      <c r="I15">
        <v>2.4169999999999998</v>
      </c>
    </row>
    <row r="16" spans="1:9" x14ac:dyDescent="0.25">
      <c r="A16">
        <v>3</v>
      </c>
      <c r="B16">
        <v>1</v>
      </c>
      <c r="C16">
        <v>3</v>
      </c>
      <c r="D16">
        <v>300748851</v>
      </c>
      <c r="E16" t="s">
        <v>46</v>
      </c>
      <c r="F16" t="s">
        <v>76</v>
      </c>
      <c r="G16" s="31">
        <v>44253</v>
      </c>
      <c r="H16" s="36">
        <v>133</v>
      </c>
      <c r="I16">
        <v>2.1465000000000001</v>
      </c>
    </row>
    <row r="17" spans="1:9" x14ac:dyDescent="0.25">
      <c r="A17">
        <v>4</v>
      </c>
      <c r="B17">
        <v>2</v>
      </c>
      <c r="C17">
        <v>3</v>
      </c>
      <c r="D17">
        <v>300748851</v>
      </c>
      <c r="E17" t="s">
        <v>46</v>
      </c>
      <c r="F17" t="s">
        <v>76</v>
      </c>
      <c r="G17" s="31">
        <v>44253</v>
      </c>
      <c r="H17" s="36">
        <v>152</v>
      </c>
      <c r="I17">
        <v>4.2134</v>
      </c>
    </row>
    <row r="18" spans="1:9" x14ac:dyDescent="0.25">
      <c r="A18">
        <v>5</v>
      </c>
      <c r="B18">
        <v>2</v>
      </c>
      <c r="C18">
        <v>2</v>
      </c>
      <c r="D18">
        <v>300274662</v>
      </c>
      <c r="E18" t="s">
        <v>45</v>
      </c>
      <c r="F18" t="s">
        <v>76</v>
      </c>
      <c r="G18" s="31">
        <v>44253</v>
      </c>
      <c r="H18" s="36">
        <v>76</v>
      </c>
      <c r="I18">
        <v>0.6099</v>
      </c>
    </row>
    <row r="19" spans="1:9" x14ac:dyDescent="0.25">
      <c r="A19">
        <v>6</v>
      </c>
      <c r="B19">
        <v>2</v>
      </c>
      <c r="C19">
        <v>1</v>
      </c>
      <c r="D19">
        <v>4823966</v>
      </c>
      <c r="E19" t="s">
        <v>31</v>
      </c>
      <c r="F19" t="s">
        <v>76</v>
      </c>
      <c r="G19" s="31">
        <v>44253</v>
      </c>
      <c r="H19" s="36">
        <v>193</v>
      </c>
      <c r="I19">
        <v>2.64</v>
      </c>
    </row>
    <row r="20" spans="1:9" x14ac:dyDescent="0.25">
      <c r="A20">
        <v>7</v>
      </c>
      <c r="B20">
        <v>3</v>
      </c>
      <c r="C20">
        <v>1</v>
      </c>
      <c r="D20">
        <v>4823966</v>
      </c>
      <c r="E20" t="s">
        <v>31</v>
      </c>
      <c r="F20" t="s">
        <v>76</v>
      </c>
      <c r="G20" s="31">
        <v>44253</v>
      </c>
      <c r="H20" s="36">
        <v>190</v>
      </c>
      <c r="I20">
        <v>2.4245999999999999</v>
      </c>
    </row>
    <row r="21" spans="1:9" x14ac:dyDescent="0.25">
      <c r="A21">
        <v>8</v>
      </c>
      <c r="B21">
        <v>3</v>
      </c>
      <c r="C21">
        <v>3</v>
      </c>
      <c r="D21">
        <v>300748851</v>
      </c>
      <c r="E21" t="s">
        <v>46</v>
      </c>
      <c r="F21" t="s">
        <v>76</v>
      </c>
      <c r="G21" s="31">
        <v>44253</v>
      </c>
      <c r="H21" s="36">
        <v>74</v>
      </c>
      <c r="I21">
        <v>4.8949999999999996</v>
      </c>
    </row>
    <row r="22" spans="1:9" x14ac:dyDescent="0.25">
      <c r="A22">
        <v>9</v>
      </c>
      <c r="B22">
        <v>3</v>
      </c>
      <c r="C22">
        <v>2</v>
      </c>
      <c r="D22">
        <v>300274662</v>
      </c>
      <c r="E22" t="s">
        <v>45</v>
      </c>
      <c r="F22" t="s">
        <v>76</v>
      </c>
      <c r="G22" s="31">
        <v>44253</v>
      </c>
      <c r="H22" s="36">
        <v>139</v>
      </c>
      <c r="I22">
        <v>1.9493</v>
      </c>
    </row>
    <row r="23" spans="1:9" x14ac:dyDescent="0.25">
      <c r="A23">
        <v>10</v>
      </c>
      <c r="B23">
        <v>4</v>
      </c>
      <c r="C23">
        <v>3</v>
      </c>
      <c r="D23">
        <v>300748851</v>
      </c>
      <c r="E23" t="s">
        <v>46</v>
      </c>
      <c r="F23" t="s">
        <v>76</v>
      </c>
      <c r="G23" s="31">
        <v>44253</v>
      </c>
      <c r="H23" s="36">
        <v>144</v>
      </c>
      <c r="I23">
        <v>4.2648000000000001</v>
      </c>
    </row>
    <row r="24" spans="1:9" x14ac:dyDescent="0.25">
      <c r="A24">
        <v>11</v>
      </c>
      <c r="B24">
        <v>4</v>
      </c>
      <c r="C24">
        <v>2</v>
      </c>
      <c r="D24">
        <v>300274662</v>
      </c>
      <c r="E24" t="s">
        <v>45</v>
      </c>
      <c r="F24" t="s">
        <v>76</v>
      </c>
      <c r="G24" s="31">
        <v>44253</v>
      </c>
      <c r="H24" s="36">
        <v>76</v>
      </c>
      <c r="I24">
        <v>2.2974000000000001</v>
      </c>
    </row>
    <row r="25" spans="1:9" x14ac:dyDescent="0.25">
      <c r="A25">
        <v>12</v>
      </c>
      <c r="B25">
        <v>4</v>
      </c>
      <c r="C25">
        <v>1</v>
      </c>
      <c r="D25">
        <v>4823966</v>
      </c>
      <c r="E25" t="s">
        <v>31</v>
      </c>
      <c r="F25" t="s">
        <v>76</v>
      </c>
      <c r="G25" s="31">
        <v>44253</v>
      </c>
      <c r="H25" s="36">
        <v>158</v>
      </c>
      <c r="I25">
        <v>2.8283</v>
      </c>
    </row>
    <row r="26" spans="1:9" x14ac:dyDescent="0.25">
      <c r="A26" s="42">
        <v>1</v>
      </c>
      <c r="B26" s="42">
        <v>1</v>
      </c>
      <c r="C26" s="42">
        <v>1</v>
      </c>
      <c r="D26" s="42">
        <v>4823966</v>
      </c>
      <c r="E26" s="42" t="s">
        <v>31</v>
      </c>
      <c r="F26" s="42" t="s">
        <v>57</v>
      </c>
      <c r="G26" s="31">
        <v>44272</v>
      </c>
      <c r="H26" s="43">
        <v>160</v>
      </c>
      <c r="I26" s="43">
        <v>2.63</v>
      </c>
    </row>
    <row r="27" spans="1:9" x14ac:dyDescent="0.25">
      <c r="A27" s="42">
        <v>2</v>
      </c>
      <c r="B27" s="42">
        <v>1</v>
      </c>
      <c r="C27" s="42">
        <v>2</v>
      </c>
      <c r="D27" s="42">
        <v>300274662</v>
      </c>
      <c r="E27" s="42" t="s">
        <v>45</v>
      </c>
      <c r="F27" s="42" t="s">
        <v>57</v>
      </c>
      <c r="G27" s="31">
        <v>44272</v>
      </c>
      <c r="H27" s="43">
        <v>65</v>
      </c>
      <c r="I27" s="43">
        <v>0.54</v>
      </c>
    </row>
    <row r="28" spans="1:9" x14ac:dyDescent="0.25">
      <c r="A28" s="42">
        <v>3</v>
      </c>
      <c r="B28" s="42">
        <v>1</v>
      </c>
      <c r="C28" s="42">
        <v>3</v>
      </c>
      <c r="D28" s="42">
        <v>300748851</v>
      </c>
      <c r="E28" s="42" t="s">
        <v>46</v>
      </c>
      <c r="F28" s="42" t="s">
        <v>57</v>
      </c>
      <c r="G28" s="31">
        <v>44272</v>
      </c>
      <c r="H28" s="43">
        <v>100</v>
      </c>
      <c r="I28" s="43">
        <v>2.68</v>
      </c>
    </row>
    <row r="29" spans="1:9" x14ac:dyDescent="0.25">
      <c r="A29" s="42">
        <v>4</v>
      </c>
      <c r="B29" s="42">
        <v>2</v>
      </c>
      <c r="C29" s="42">
        <v>3</v>
      </c>
      <c r="D29" s="42">
        <v>300748851</v>
      </c>
      <c r="E29" s="42" t="s">
        <v>46</v>
      </c>
      <c r="F29" s="42" t="s">
        <v>57</v>
      </c>
      <c r="G29" s="31">
        <v>44272</v>
      </c>
      <c r="H29" s="43">
        <v>93</v>
      </c>
      <c r="I29" s="43">
        <v>2.94</v>
      </c>
    </row>
    <row r="30" spans="1:9" x14ac:dyDescent="0.25">
      <c r="A30" s="42">
        <v>5</v>
      </c>
      <c r="B30" s="42">
        <v>2</v>
      </c>
      <c r="C30" s="42">
        <v>2</v>
      </c>
      <c r="D30" s="42">
        <v>300274662</v>
      </c>
      <c r="E30" s="42" t="s">
        <v>45</v>
      </c>
      <c r="F30" s="42" t="s">
        <v>57</v>
      </c>
      <c r="G30" s="31">
        <v>44272</v>
      </c>
      <c r="H30" s="43">
        <v>95</v>
      </c>
      <c r="I30" s="43">
        <v>1.1100000000000001</v>
      </c>
    </row>
    <row r="31" spans="1:9" x14ac:dyDescent="0.25">
      <c r="A31" s="42">
        <v>6</v>
      </c>
      <c r="B31" s="42">
        <v>2</v>
      </c>
      <c r="C31" s="42">
        <v>1</v>
      </c>
      <c r="D31" s="42">
        <v>4823966</v>
      </c>
      <c r="E31" s="42" t="s">
        <v>31</v>
      </c>
      <c r="F31" s="42" t="s">
        <v>57</v>
      </c>
      <c r="G31" s="31">
        <v>44272</v>
      </c>
      <c r="H31" s="43">
        <v>63</v>
      </c>
      <c r="I31" s="43">
        <v>1.42</v>
      </c>
    </row>
    <row r="32" spans="1:9" x14ac:dyDescent="0.25">
      <c r="A32" s="42">
        <v>7</v>
      </c>
      <c r="B32" s="42">
        <v>3</v>
      </c>
      <c r="C32" s="42">
        <v>1</v>
      </c>
      <c r="D32" s="42">
        <v>4823966</v>
      </c>
      <c r="E32" s="42" t="s">
        <v>31</v>
      </c>
      <c r="F32" s="42" t="s">
        <v>57</v>
      </c>
      <c r="G32" s="31">
        <v>44272</v>
      </c>
      <c r="H32" s="43">
        <v>59</v>
      </c>
      <c r="I32" s="43">
        <v>1.98</v>
      </c>
    </row>
    <row r="33" spans="1:9" x14ac:dyDescent="0.25">
      <c r="A33" s="42">
        <v>8</v>
      </c>
      <c r="B33" s="42">
        <v>3</v>
      </c>
      <c r="C33" s="42">
        <v>3</v>
      </c>
      <c r="D33" s="42">
        <v>300748851</v>
      </c>
      <c r="E33" s="42" t="s">
        <v>46</v>
      </c>
      <c r="F33" s="42" t="s">
        <v>57</v>
      </c>
      <c r="G33" s="31">
        <v>44272</v>
      </c>
      <c r="H33" s="43">
        <v>76</v>
      </c>
      <c r="I33" s="43">
        <v>3.64</v>
      </c>
    </row>
    <row r="34" spans="1:9" x14ac:dyDescent="0.25">
      <c r="A34" s="42">
        <v>9</v>
      </c>
      <c r="B34" s="42">
        <v>3</v>
      </c>
      <c r="C34" s="42">
        <v>2</v>
      </c>
      <c r="D34" s="42">
        <v>300274662</v>
      </c>
      <c r="E34" s="42" t="s">
        <v>45</v>
      </c>
      <c r="F34" s="42" t="s">
        <v>57</v>
      </c>
      <c r="G34" s="31">
        <v>44272</v>
      </c>
      <c r="H34" s="43">
        <v>54</v>
      </c>
      <c r="I34" s="43">
        <v>1.0900000000000001</v>
      </c>
    </row>
    <row r="35" spans="1:9" x14ac:dyDescent="0.25">
      <c r="A35" s="42">
        <v>10</v>
      </c>
      <c r="B35" s="42">
        <v>4</v>
      </c>
      <c r="C35" s="42">
        <v>3</v>
      </c>
      <c r="D35" s="42">
        <v>300748851</v>
      </c>
      <c r="E35" s="42" t="s">
        <v>46</v>
      </c>
      <c r="F35" s="42" t="s">
        <v>57</v>
      </c>
      <c r="G35" s="31">
        <v>44272</v>
      </c>
      <c r="H35" s="43">
        <v>60</v>
      </c>
      <c r="I35" s="43">
        <v>3.55</v>
      </c>
    </row>
    <row r="36" spans="1:9" x14ac:dyDescent="0.25">
      <c r="A36" s="42">
        <v>11</v>
      </c>
      <c r="B36" s="42">
        <v>4</v>
      </c>
      <c r="C36" s="42">
        <v>2</v>
      </c>
      <c r="D36" s="42">
        <v>300274662</v>
      </c>
      <c r="E36" s="42" t="s">
        <v>45</v>
      </c>
      <c r="F36" s="42" t="s">
        <v>57</v>
      </c>
      <c r="G36" s="31">
        <v>44272</v>
      </c>
      <c r="H36" s="43">
        <v>62</v>
      </c>
      <c r="I36" s="43">
        <v>2.06</v>
      </c>
    </row>
    <row r="37" spans="1:9" x14ac:dyDescent="0.25">
      <c r="A37" s="42">
        <v>12</v>
      </c>
      <c r="B37" s="42">
        <v>4</v>
      </c>
      <c r="C37" s="42">
        <v>1</v>
      </c>
      <c r="D37" s="42">
        <v>4823966</v>
      </c>
      <c r="E37" s="42" t="s">
        <v>31</v>
      </c>
      <c r="F37" s="42" t="s">
        <v>57</v>
      </c>
      <c r="G37" s="31">
        <v>44272</v>
      </c>
      <c r="H37" s="43">
        <v>65</v>
      </c>
      <c r="I37" s="43">
        <v>2.41</v>
      </c>
    </row>
    <row r="38" spans="1:9" x14ac:dyDescent="0.25">
      <c r="A38" s="42">
        <v>1</v>
      </c>
      <c r="B38" s="42">
        <v>1</v>
      </c>
      <c r="C38" s="42">
        <v>1</v>
      </c>
      <c r="D38" s="42">
        <v>4823966</v>
      </c>
      <c r="E38" s="42" t="s">
        <v>31</v>
      </c>
      <c r="F38" s="42" t="s">
        <v>76</v>
      </c>
      <c r="G38" s="31">
        <v>44272</v>
      </c>
      <c r="H38" s="43">
        <v>357</v>
      </c>
      <c r="I38" s="43">
        <v>16.54</v>
      </c>
    </row>
    <row r="39" spans="1:9" x14ac:dyDescent="0.25">
      <c r="A39" s="42">
        <v>2</v>
      </c>
      <c r="B39" s="42">
        <v>1</v>
      </c>
      <c r="C39" s="42">
        <v>2</v>
      </c>
      <c r="D39" s="42">
        <v>300274662</v>
      </c>
      <c r="E39" s="42" t="s">
        <v>45</v>
      </c>
      <c r="F39" s="42" t="s">
        <v>76</v>
      </c>
      <c r="G39" s="31">
        <v>44272</v>
      </c>
      <c r="H39" s="43">
        <v>257</v>
      </c>
      <c r="I39" s="43">
        <v>8.44</v>
      </c>
    </row>
    <row r="40" spans="1:9" x14ac:dyDescent="0.25">
      <c r="A40" s="42">
        <v>3</v>
      </c>
      <c r="B40" s="42">
        <v>1</v>
      </c>
      <c r="C40" s="42">
        <v>3</v>
      </c>
      <c r="D40" s="42">
        <v>300748851</v>
      </c>
      <c r="E40" s="42" t="s">
        <v>46</v>
      </c>
      <c r="F40" s="42" t="s">
        <v>76</v>
      </c>
      <c r="G40" s="31">
        <v>44272</v>
      </c>
      <c r="H40" s="43">
        <v>407</v>
      </c>
      <c r="I40" s="43">
        <v>19.579999999999998</v>
      </c>
    </row>
    <row r="41" spans="1:9" x14ac:dyDescent="0.25">
      <c r="A41" s="42">
        <v>4</v>
      </c>
      <c r="B41" s="42">
        <v>2</v>
      </c>
      <c r="C41" s="42">
        <v>3</v>
      </c>
      <c r="D41" s="42">
        <v>300748851</v>
      </c>
      <c r="E41" s="42" t="s">
        <v>46</v>
      </c>
      <c r="F41" s="42" t="s">
        <v>76</v>
      </c>
      <c r="G41" s="31">
        <v>44272</v>
      </c>
      <c r="H41" s="43">
        <v>393</v>
      </c>
      <c r="I41" s="43">
        <v>22.9</v>
      </c>
    </row>
    <row r="42" spans="1:9" x14ac:dyDescent="0.25">
      <c r="A42" s="42">
        <v>5</v>
      </c>
      <c r="B42" s="42">
        <v>2</v>
      </c>
      <c r="C42" s="42">
        <v>2</v>
      </c>
      <c r="D42" s="42">
        <v>300274662</v>
      </c>
      <c r="E42" s="42" t="s">
        <v>45</v>
      </c>
      <c r="F42" s="42" t="s">
        <v>76</v>
      </c>
      <c r="G42" s="31">
        <v>44272</v>
      </c>
      <c r="H42" s="43">
        <v>223</v>
      </c>
      <c r="I42" s="43">
        <v>3.39</v>
      </c>
    </row>
    <row r="43" spans="1:9" x14ac:dyDescent="0.25">
      <c r="A43" s="42">
        <v>6</v>
      </c>
      <c r="B43" s="42">
        <v>2</v>
      </c>
      <c r="C43" s="42">
        <v>1</v>
      </c>
      <c r="D43" s="42">
        <v>4823966</v>
      </c>
      <c r="E43" s="42" t="s">
        <v>31</v>
      </c>
      <c r="F43" s="42" t="s">
        <v>76</v>
      </c>
      <c r="G43" s="31">
        <v>44272</v>
      </c>
      <c r="H43" s="43">
        <v>432</v>
      </c>
      <c r="I43" s="43">
        <v>13.57</v>
      </c>
    </row>
    <row r="44" spans="1:9" x14ac:dyDescent="0.25">
      <c r="A44" s="42">
        <v>7</v>
      </c>
      <c r="B44" s="42">
        <v>3</v>
      </c>
      <c r="C44" s="42">
        <v>1</v>
      </c>
      <c r="D44" s="42">
        <v>4823966</v>
      </c>
      <c r="E44" s="42" t="s">
        <v>31</v>
      </c>
      <c r="F44" s="42" t="s">
        <v>76</v>
      </c>
      <c r="G44" s="31">
        <v>44272</v>
      </c>
      <c r="H44" s="43">
        <v>234</v>
      </c>
      <c r="I44" s="43">
        <v>3.68</v>
      </c>
    </row>
    <row r="45" spans="1:9" x14ac:dyDescent="0.25">
      <c r="A45" s="42">
        <v>8</v>
      </c>
      <c r="B45" s="42">
        <v>3</v>
      </c>
      <c r="C45" s="42">
        <v>3</v>
      </c>
      <c r="D45" s="42">
        <v>300748851</v>
      </c>
      <c r="E45" s="42" t="s">
        <v>46</v>
      </c>
      <c r="F45" s="42" t="s">
        <v>76</v>
      </c>
      <c r="G45" s="31">
        <v>44272</v>
      </c>
      <c r="H45" s="43">
        <v>218</v>
      </c>
      <c r="I45" s="43">
        <v>7.83</v>
      </c>
    </row>
    <row r="46" spans="1:9" x14ac:dyDescent="0.25">
      <c r="A46" s="42">
        <v>9</v>
      </c>
      <c r="B46" s="42">
        <v>3</v>
      </c>
      <c r="C46" s="42">
        <v>2</v>
      </c>
      <c r="D46" s="42">
        <v>300274662</v>
      </c>
      <c r="E46" s="42" t="s">
        <v>45</v>
      </c>
      <c r="F46" s="42" t="s">
        <v>76</v>
      </c>
      <c r="G46" s="31">
        <v>44272</v>
      </c>
      <c r="H46" s="43">
        <v>206</v>
      </c>
      <c r="I46" s="43">
        <v>5.22</v>
      </c>
    </row>
    <row r="47" spans="1:9" x14ac:dyDescent="0.25">
      <c r="A47" s="42">
        <v>10</v>
      </c>
      <c r="B47" s="42">
        <v>4</v>
      </c>
      <c r="C47" s="42">
        <v>3</v>
      </c>
      <c r="D47" s="42">
        <v>300748851</v>
      </c>
      <c r="E47" s="42" t="s">
        <v>46</v>
      </c>
      <c r="F47" s="42" t="s">
        <v>76</v>
      </c>
      <c r="G47" s="31">
        <v>44272</v>
      </c>
      <c r="H47" s="43">
        <v>374</v>
      </c>
      <c r="I47" s="43">
        <v>16.190000000000001</v>
      </c>
    </row>
    <row r="48" spans="1:9" x14ac:dyDescent="0.25">
      <c r="A48" s="42">
        <v>11</v>
      </c>
      <c r="B48" s="42">
        <v>4</v>
      </c>
      <c r="C48" s="42">
        <v>2</v>
      </c>
      <c r="D48" s="42">
        <v>300274662</v>
      </c>
      <c r="E48" s="42" t="s">
        <v>45</v>
      </c>
      <c r="F48" s="42" t="s">
        <v>76</v>
      </c>
      <c r="G48" s="31">
        <v>44272</v>
      </c>
      <c r="H48" s="43">
        <v>252</v>
      </c>
      <c r="I48" s="43">
        <v>8.4600000000000009</v>
      </c>
    </row>
    <row r="49" spans="1:9" x14ac:dyDescent="0.25">
      <c r="A49" s="42">
        <v>12</v>
      </c>
      <c r="B49" s="42">
        <v>4</v>
      </c>
      <c r="C49" s="42">
        <v>1</v>
      </c>
      <c r="D49" s="42">
        <v>4823966</v>
      </c>
      <c r="E49" s="42" t="s">
        <v>31</v>
      </c>
      <c r="F49" s="42" t="s">
        <v>76</v>
      </c>
      <c r="G49" s="31">
        <v>44272</v>
      </c>
      <c r="H49" s="43">
        <v>260</v>
      </c>
      <c r="I49" s="43">
        <v>12.93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2" sqref="H2"/>
    </sheetView>
  </sheetViews>
  <sheetFormatPr defaultRowHeight="15" x14ac:dyDescent="0.25"/>
  <cols>
    <col min="1" max="1" width="8.28515625" style="38" bestFit="1" customWidth="1"/>
    <col min="2" max="2" width="4.28515625" style="38" bestFit="1" customWidth="1"/>
    <col min="3" max="3" width="7.28515625" style="38" bestFit="1" customWidth="1"/>
    <col min="4" max="4" width="10" style="38" bestFit="1" customWidth="1"/>
    <col min="5" max="5" width="13.5703125" style="38" bestFit="1" customWidth="1"/>
    <col min="6" max="6" width="4.7109375" style="38" bestFit="1" customWidth="1"/>
    <col min="7" max="7" width="7.140625" bestFit="1" customWidth="1"/>
    <col min="8" max="8" width="3.42578125" bestFit="1" customWidth="1"/>
    <col min="9" max="9" width="7" bestFit="1" customWidth="1"/>
    <col min="10" max="10" width="4.28515625" bestFit="1" customWidth="1"/>
  </cols>
  <sheetData>
    <row r="1" spans="1:10" x14ac:dyDescent="0.25">
      <c r="A1" s="32" t="s">
        <v>34</v>
      </c>
      <c r="B1" s="32" t="s">
        <v>39</v>
      </c>
      <c r="C1" s="32" t="s">
        <v>36</v>
      </c>
      <c r="D1" s="32" t="s">
        <v>40</v>
      </c>
      <c r="E1" s="32" t="s">
        <v>41</v>
      </c>
      <c r="F1" s="32" t="s">
        <v>93</v>
      </c>
      <c r="G1" s="33" t="s">
        <v>48</v>
      </c>
      <c r="H1" s="37" t="s">
        <v>121</v>
      </c>
      <c r="I1" s="37" t="s">
        <v>98</v>
      </c>
      <c r="J1" s="37" t="s">
        <v>99</v>
      </c>
    </row>
    <row r="2" spans="1:10" x14ac:dyDescent="0.25">
      <c r="A2" s="38">
        <v>1</v>
      </c>
      <c r="B2" s="38">
        <v>1</v>
      </c>
      <c r="C2" s="38">
        <v>1</v>
      </c>
      <c r="D2" s="38">
        <v>4823966</v>
      </c>
      <c r="E2" s="38" t="s">
        <v>31</v>
      </c>
      <c r="F2" s="38" t="s">
        <v>57</v>
      </c>
      <c r="G2" s="31">
        <v>44272</v>
      </c>
      <c r="H2" s="39">
        <v>48</v>
      </c>
      <c r="I2" s="39">
        <v>13</v>
      </c>
      <c r="J2" s="39"/>
    </row>
    <row r="3" spans="1:10" x14ac:dyDescent="0.25">
      <c r="A3" s="38">
        <v>2</v>
      </c>
      <c r="B3" s="38">
        <v>1</v>
      </c>
      <c r="C3" s="38">
        <v>2</v>
      </c>
      <c r="D3" s="38">
        <v>300274662</v>
      </c>
      <c r="E3" s="38" t="s">
        <v>45</v>
      </c>
      <c r="F3" s="38" t="s">
        <v>57</v>
      </c>
      <c r="G3" s="31">
        <v>44272</v>
      </c>
      <c r="H3" s="39">
        <v>38</v>
      </c>
      <c r="I3" s="39">
        <v>3</v>
      </c>
      <c r="J3" s="39"/>
    </row>
    <row r="4" spans="1:10" x14ac:dyDescent="0.25">
      <c r="A4" s="38">
        <v>3</v>
      </c>
      <c r="B4" s="38">
        <v>1</v>
      </c>
      <c r="C4" s="38">
        <v>3</v>
      </c>
      <c r="D4" s="38">
        <v>300748851</v>
      </c>
      <c r="E4" s="38" t="s">
        <v>46</v>
      </c>
      <c r="F4" s="38" t="s">
        <v>57</v>
      </c>
      <c r="G4" s="31">
        <v>44272</v>
      </c>
      <c r="H4" s="39">
        <v>49</v>
      </c>
      <c r="I4" s="39">
        <v>7</v>
      </c>
      <c r="J4" s="39"/>
    </row>
    <row r="5" spans="1:10" x14ac:dyDescent="0.25">
      <c r="A5" s="38">
        <v>4</v>
      </c>
      <c r="B5" s="38">
        <v>2</v>
      </c>
      <c r="C5" s="38">
        <v>3</v>
      </c>
      <c r="D5" s="38">
        <v>300748851</v>
      </c>
      <c r="E5" s="38" t="s">
        <v>46</v>
      </c>
      <c r="F5" s="38" t="s">
        <v>57</v>
      </c>
      <c r="G5" s="31">
        <v>44272</v>
      </c>
      <c r="H5" s="39">
        <v>51</v>
      </c>
      <c r="I5" s="39">
        <v>8</v>
      </c>
      <c r="J5" s="39"/>
    </row>
    <row r="6" spans="1:10" x14ac:dyDescent="0.25">
      <c r="A6" s="38">
        <v>5</v>
      </c>
      <c r="B6" s="38">
        <v>2</v>
      </c>
      <c r="C6" s="38">
        <v>2</v>
      </c>
      <c r="D6" s="38">
        <v>300274662</v>
      </c>
      <c r="E6" s="38" t="s">
        <v>45</v>
      </c>
      <c r="F6" s="38" t="s">
        <v>57</v>
      </c>
      <c r="G6" s="31">
        <v>44272</v>
      </c>
      <c r="H6" s="39">
        <v>43</v>
      </c>
      <c r="I6" s="39">
        <v>4</v>
      </c>
      <c r="J6" s="39">
        <v>1</v>
      </c>
    </row>
    <row r="7" spans="1:10" x14ac:dyDescent="0.25">
      <c r="A7" s="38">
        <v>6</v>
      </c>
      <c r="B7" s="38">
        <v>2</v>
      </c>
      <c r="C7" s="38">
        <v>1</v>
      </c>
      <c r="D7" s="38">
        <v>4823966</v>
      </c>
      <c r="E7" s="38" t="s">
        <v>31</v>
      </c>
      <c r="F7" s="38" t="s">
        <v>57</v>
      </c>
      <c r="G7" s="31">
        <v>44272</v>
      </c>
      <c r="H7" s="39">
        <v>47</v>
      </c>
      <c r="I7" s="39">
        <v>4</v>
      </c>
      <c r="J7" s="39"/>
    </row>
    <row r="8" spans="1:10" x14ac:dyDescent="0.25">
      <c r="A8" s="38">
        <v>7</v>
      </c>
      <c r="B8" s="38">
        <v>3</v>
      </c>
      <c r="C8" s="38">
        <v>1</v>
      </c>
      <c r="D8" s="38">
        <v>4823966</v>
      </c>
      <c r="E8" s="38" t="s">
        <v>31</v>
      </c>
      <c r="F8" s="38" t="s">
        <v>57</v>
      </c>
      <c r="G8" s="31">
        <v>44272</v>
      </c>
      <c r="H8" s="39">
        <v>48</v>
      </c>
      <c r="I8" s="39">
        <v>7</v>
      </c>
      <c r="J8" s="39"/>
    </row>
    <row r="9" spans="1:10" x14ac:dyDescent="0.25">
      <c r="A9" s="38">
        <v>8</v>
      </c>
      <c r="B9" s="38">
        <v>3</v>
      </c>
      <c r="C9" s="38">
        <v>3</v>
      </c>
      <c r="D9" s="38">
        <v>300748851</v>
      </c>
      <c r="E9" s="38" t="s">
        <v>46</v>
      </c>
      <c r="F9" s="38" t="s">
        <v>57</v>
      </c>
      <c r="G9" s="31">
        <v>44272</v>
      </c>
      <c r="H9" s="39">
        <v>55</v>
      </c>
      <c r="I9" s="39">
        <v>9</v>
      </c>
      <c r="J9" s="39"/>
    </row>
    <row r="10" spans="1:10" x14ac:dyDescent="0.25">
      <c r="A10" s="38">
        <v>9</v>
      </c>
      <c r="B10" s="38">
        <v>3</v>
      </c>
      <c r="C10" s="38">
        <v>2</v>
      </c>
      <c r="D10" s="38">
        <v>300274662</v>
      </c>
      <c r="E10" s="38" t="s">
        <v>45</v>
      </c>
      <c r="F10" s="38" t="s">
        <v>57</v>
      </c>
      <c r="G10" s="31">
        <v>44272</v>
      </c>
      <c r="H10" s="39">
        <v>41</v>
      </c>
      <c r="I10" s="39">
        <v>4</v>
      </c>
      <c r="J10" s="39">
        <v>2</v>
      </c>
    </row>
    <row r="11" spans="1:10" x14ac:dyDescent="0.25">
      <c r="A11" s="38">
        <v>10</v>
      </c>
      <c r="B11" s="38">
        <v>4</v>
      </c>
      <c r="C11" s="38">
        <v>3</v>
      </c>
      <c r="D11" s="38">
        <v>300748851</v>
      </c>
      <c r="E11" s="38" t="s">
        <v>46</v>
      </c>
      <c r="F11" s="38" t="s">
        <v>57</v>
      </c>
      <c r="G11" s="31">
        <v>44272</v>
      </c>
      <c r="H11" s="39">
        <v>55</v>
      </c>
      <c r="I11" s="39">
        <v>10</v>
      </c>
      <c r="J11" s="39"/>
    </row>
    <row r="12" spans="1:10" x14ac:dyDescent="0.25">
      <c r="A12" s="38">
        <v>11</v>
      </c>
      <c r="B12" s="38">
        <v>4</v>
      </c>
      <c r="C12" s="38">
        <v>2</v>
      </c>
      <c r="D12" s="38">
        <v>300274662</v>
      </c>
      <c r="E12" s="38" t="s">
        <v>45</v>
      </c>
      <c r="F12" s="38" t="s">
        <v>57</v>
      </c>
      <c r="G12" s="31">
        <v>44272</v>
      </c>
      <c r="H12" s="39">
        <v>54</v>
      </c>
      <c r="I12" s="39">
        <v>6</v>
      </c>
      <c r="J12" s="39">
        <v>3</v>
      </c>
    </row>
    <row r="13" spans="1:10" x14ac:dyDescent="0.25">
      <c r="A13" s="38">
        <v>12</v>
      </c>
      <c r="B13" s="38">
        <v>4</v>
      </c>
      <c r="C13" s="38">
        <v>1</v>
      </c>
      <c r="D13" s="38">
        <v>4823966</v>
      </c>
      <c r="E13" s="38" t="s">
        <v>31</v>
      </c>
      <c r="F13" s="38" t="s">
        <v>57</v>
      </c>
      <c r="G13" s="31">
        <v>44272</v>
      </c>
      <c r="H13" s="39">
        <v>54</v>
      </c>
      <c r="I13" s="39">
        <v>7</v>
      </c>
      <c r="J13" s="39"/>
    </row>
    <row r="14" spans="1:10" x14ac:dyDescent="0.25">
      <c r="A14" s="38">
        <v>1</v>
      </c>
      <c r="B14" s="38">
        <v>1</v>
      </c>
      <c r="C14" s="38">
        <v>1</v>
      </c>
      <c r="D14" s="38">
        <v>4823966</v>
      </c>
      <c r="E14" s="38" t="s">
        <v>31</v>
      </c>
      <c r="F14" s="38" t="s">
        <v>76</v>
      </c>
      <c r="G14" s="31">
        <v>44272</v>
      </c>
      <c r="H14" s="39">
        <v>79</v>
      </c>
      <c r="I14" s="39">
        <v>14</v>
      </c>
      <c r="J14" s="39"/>
    </row>
    <row r="15" spans="1:10" x14ac:dyDescent="0.25">
      <c r="A15" s="38">
        <v>2</v>
      </c>
      <c r="B15" s="38">
        <v>1</v>
      </c>
      <c r="C15" s="38">
        <v>2</v>
      </c>
      <c r="D15" s="38">
        <v>300274662</v>
      </c>
      <c r="E15" s="38" t="s">
        <v>45</v>
      </c>
      <c r="F15" s="38" t="s">
        <v>76</v>
      </c>
      <c r="G15" s="31">
        <v>44272</v>
      </c>
      <c r="H15" s="39">
        <v>65</v>
      </c>
      <c r="I15" s="39">
        <v>13</v>
      </c>
      <c r="J15" s="39">
        <v>6</v>
      </c>
    </row>
    <row r="16" spans="1:10" x14ac:dyDescent="0.25">
      <c r="A16" s="38">
        <v>3</v>
      </c>
      <c r="B16" s="38">
        <v>1</v>
      </c>
      <c r="C16" s="38">
        <v>3</v>
      </c>
      <c r="D16" s="38">
        <v>300748851</v>
      </c>
      <c r="E16" s="38" t="s">
        <v>46</v>
      </c>
      <c r="F16" s="38" t="s">
        <v>76</v>
      </c>
      <c r="G16" s="31">
        <v>44272</v>
      </c>
      <c r="H16" s="39">
        <v>70</v>
      </c>
      <c r="I16" s="39">
        <v>17</v>
      </c>
      <c r="J16" s="39"/>
    </row>
    <row r="17" spans="1:10" x14ac:dyDescent="0.25">
      <c r="A17" s="38">
        <v>4</v>
      </c>
      <c r="B17" s="38">
        <v>2</v>
      </c>
      <c r="C17" s="38">
        <v>3</v>
      </c>
      <c r="D17" s="38">
        <v>300748851</v>
      </c>
      <c r="E17" s="38" t="s">
        <v>46</v>
      </c>
      <c r="F17" s="38" t="s">
        <v>76</v>
      </c>
      <c r="G17" s="31">
        <v>44272</v>
      </c>
      <c r="H17" s="39">
        <v>72</v>
      </c>
      <c r="I17" s="39">
        <v>19</v>
      </c>
      <c r="J17" s="39"/>
    </row>
    <row r="18" spans="1:10" x14ac:dyDescent="0.25">
      <c r="A18" s="38">
        <v>5</v>
      </c>
      <c r="B18" s="38">
        <v>2</v>
      </c>
      <c r="C18" s="38">
        <v>2</v>
      </c>
      <c r="D18" s="38">
        <v>300274662</v>
      </c>
      <c r="E18" s="38" t="s">
        <v>45</v>
      </c>
      <c r="F18" s="38" t="s">
        <v>76</v>
      </c>
      <c r="G18" s="31">
        <v>44272</v>
      </c>
      <c r="H18" s="39">
        <v>65</v>
      </c>
      <c r="I18" s="39">
        <v>7</v>
      </c>
      <c r="J18" s="39">
        <v>2</v>
      </c>
    </row>
    <row r="19" spans="1:10" x14ac:dyDescent="0.25">
      <c r="A19" s="38">
        <v>6</v>
      </c>
      <c r="B19" s="38">
        <v>2</v>
      </c>
      <c r="C19" s="38">
        <v>1</v>
      </c>
      <c r="D19" s="38">
        <v>4823966</v>
      </c>
      <c r="E19" s="38" t="s">
        <v>31</v>
      </c>
      <c r="F19" s="38" t="s">
        <v>76</v>
      </c>
      <c r="G19" s="31">
        <v>44272</v>
      </c>
      <c r="H19" s="39">
        <v>72</v>
      </c>
      <c r="I19" s="39">
        <v>18</v>
      </c>
      <c r="J19" s="39"/>
    </row>
    <row r="20" spans="1:10" x14ac:dyDescent="0.25">
      <c r="A20" s="38">
        <v>7</v>
      </c>
      <c r="B20" s="38">
        <v>3</v>
      </c>
      <c r="C20" s="38">
        <v>1</v>
      </c>
      <c r="D20" s="38">
        <v>4823966</v>
      </c>
      <c r="E20" s="38" t="s">
        <v>31</v>
      </c>
      <c r="F20" s="38" t="s">
        <v>76</v>
      </c>
      <c r="G20" s="31">
        <v>44272</v>
      </c>
      <c r="H20" s="39">
        <v>61</v>
      </c>
      <c r="I20" s="39">
        <v>7</v>
      </c>
      <c r="J20" s="39"/>
    </row>
    <row r="21" spans="1:10" x14ac:dyDescent="0.25">
      <c r="A21" s="38">
        <v>8</v>
      </c>
      <c r="B21" s="38">
        <v>3</v>
      </c>
      <c r="C21" s="38">
        <v>3</v>
      </c>
      <c r="D21" s="38">
        <v>300748851</v>
      </c>
      <c r="E21" s="38" t="s">
        <v>46</v>
      </c>
      <c r="F21" s="38" t="s">
        <v>76</v>
      </c>
      <c r="G21" s="31">
        <v>44272</v>
      </c>
      <c r="H21" s="39">
        <v>66</v>
      </c>
      <c r="I21" s="39">
        <v>10</v>
      </c>
      <c r="J21" s="39"/>
    </row>
    <row r="22" spans="1:10" x14ac:dyDescent="0.25">
      <c r="A22" s="38">
        <v>9</v>
      </c>
      <c r="B22" s="38">
        <v>3</v>
      </c>
      <c r="C22" s="38">
        <v>2</v>
      </c>
      <c r="D22" s="38">
        <v>300274662</v>
      </c>
      <c r="E22" s="38" t="s">
        <v>45</v>
      </c>
      <c r="F22" s="38" t="s">
        <v>76</v>
      </c>
      <c r="G22" s="31">
        <v>44272</v>
      </c>
      <c r="H22" s="39">
        <v>53</v>
      </c>
      <c r="I22" s="39">
        <v>12</v>
      </c>
      <c r="J22" s="39">
        <v>4</v>
      </c>
    </row>
    <row r="23" spans="1:10" x14ac:dyDescent="0.25">
      <c r="A23" s="38">
        <v>10</v>
      </c>
      <c r="B23" s="38">
        <v>4</v>
      </c>
      <c r="C23" s="38">
        <v>3</v>
      </c>
      <c r="D23" s="38">
        <v>300748851</v>
      </c>
      <c r="E23" s="38" t="s">
        <v>46</v>
      </c>
      <c r="F23" s="38" t="s">
        <v>76</v>
      </c>
      <c r="G23" s="31">
        <v>44272</v>
      </c>
      <c r="H23" s="39">
        <v>75</v>
      </c>
      <c r="I23" s="39">
        <v>14</v>
      </c>
      <c r="J23" s="39"/>
    </row>
    <row r="24" spans="1:10" x14ac:dyDescent="0.25">
      <c r="A24" s="38">
        <v>11</v>
      </c>
      <c r="B24" s="38">
        <v>4</v>
      </c>
      <c r="C24" s="38">
        <v>2</v>
      </c>
      <c r="D24" s="38">
        <v>300274662</v>
      </c>
      <c r="E24" s="38" t="s">
        <v>45</v>
      </c>
      <c r="F24" s="38" t="s">
        <v>76</v>
      </c>
      <c r="G24" s="31">
        <v>44272</v>
      </c>
      <c r="H24" s="39">
        <v>66</v>
      </c>
      <c r="I24" s="39">
        <v>14</v>
      </c>
      <c r="J24" s="39"/>
    </row>
    <row r="25" spans="1:10" x14ac:dyDescent="0.25">
      <c r="A25" s="38">
        <v>12</v>
      </c>
      <c r="B25" s="38">
        <v>4</v>
      </c>
      <c r="C25" s="38">
        <v>1</v>
      </c>
      <c r="D25" s="38">
        <v>4823966</v>
      </c>
      <c r="E25" s="38" t="s">
        <v>31</v>
      </c>
      <c r="F25" s="38" t="s">
        <v>76</v>
      </c>
      <c r="G25" s="31">
        <v>44272</v>
      </c>
      <c r="H25" s="39">
        <v>73</v>
      </c>
      <c r="I25" s="39">
        <v>9</v>
      </c>
      <c r="J25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2" sqref="K2:K25"/>
    </sheetView>
  </sheetViews>
  <sheetFormatPr defaultRowHeight="15" x14ac:dyDescent="0.25"/>
  <cols>
    <col min="1" max="4" width="9.140625" style="38"/>
    <col min="5" max="5" width="10" style="38" bestFit="1" customWidth="1"/>
    <col min="6" max="6" width="13.42578125" style="38" bestFit="1" customWidth="1"/>
    <col min="7" max="7" width="10.85546875" style="34" customWidth="1"/>
  </cols>
  <sheetData>
    <row r="1" spans="1:11" x14ac:dyDescent="0.25">
      <c r="A1" s="32" t="s">
        <v>42</v>
      </c>
      <c r="B1" s="32" t="s">
        <v>34</v>
      </c>
      <c r="C1" s="32" t="s">
        <v>39</v>
      </c>
      <c r="D1" s="32" t="s">
        <v>36</v>
      </c>
      <c r="E1" s="32" t="s">
        <v>40</v>
      </c>
      <c r="F1" s="32" t="s">
        <v>41</v>
      </c>
      <c r="G1" s="35" t="s">
        <v>95</v>
      </c>
      <c r="H1" s="32" t="s">
        <v>101</v>
      </c>
      <c r="I1" s="32" t="s">
        <v>102</v>
      </c>
      <c r="J1" s="32" t="s">
        <v>103</v>
      </c>
      <c r="K1" s="32" t="s">
        <v>121</v>
      </c>
    </row>
    <row r="2" spans="1:11" x14ac:dyDescent="0.25">
      <c r="A2" s="38" t="s">
        <v>43</v>
      </c>
      <c r="B2" s="38">
        <v>1</v>
      </c>
      <c r="C2" s="38">
        <v>1</v>
      </c>
      <c r="D2" s="38">
        <v>1</v>
      </c>
      <c r="E2" s="38">
        <v>4823966</v>
      </c>
      <c r="F2" s="38" t="s">
        <v>31</v>
      </c>
      <c r="G2" s="34">
        <v>44333</v>
      </c>
      <c r="H2">
        <v>51</v>
      </c>
      <c r="I2">
        <v>52</v>
      </c>
      <c r="J2">
        <v>50</v>
      </c>
      <c r="K2">
        <f>AVERAGE(H2:J2)</f>
        <v>51</v>
      </c>
    </row>
    <row r="3" spans="1:11" x14ac:dyDescent="0.25">
      <c r="A3" s="38" t="s">
        <v>43</v>
      </c>
      <c r="B3" s="38">
        <v>2</v>
      </c>
      <c r="C3" s="38">
        <v>1</v>
      </c>
      <c r="D3" s="38">
        <v>2</v>
      </c>
      <c r="E3" s="38">
        <v>300274662</v>
      </c>
      <c r="F3" s="38" t="s">
        <v>45</v>
      </c>
      <c r="G3" s="34">
        <v>44333</v>
      </c>
      <c r="H3">
        <v>30</v>
      </c>
      <c r="I3">
        <v>33</v>
      </c>
      <c r="J3">
        <v>34</v>
      </c>
      <c r="K3" s="42">
        <f t="shared" ref="K3:K25" si="0">AVERAGE(H3:J3)</f>
        <v>32.333333333333336</v>
      </c>
    </row>
    <row r="4" spans="1:11" x14ac:dyDescent="0.25">
      <c r="A4" s="38" t="s">
        <v>43</v>
      </c>
      <c r="B4" s="38">
        <v>3</v>
      </c>
      <c r="C4" s="38">
        <v>1</v>
      </c>
      <c r="D4" s="38">
        <v>3</v>
      </c>
      <c r="E4" s="38">
        <v>300748851</v>
      </c>
      <c r="F4" s="38" t="s">
        <v>46</v>
      </c>
      <c r="G4" s="34">
        <v>44333</v>
      </c>
      <c r="H4">
        <v>48</v>
      </c>
      <c r="I4">
        <v>49</v>
      </c>
      <c r="J4">
        <v>49</v>
      </c>
      <c r="K4" s="42">
        <f t="shared" si="0"/>
        <v>48.666666666666664</v>
      </c>
    </row>
    <row r="5" spans="1:11" x14ac:dyDescent="0.25">
      <c r="A5" s="38" t="s">
        <v>43</v>
      </c>
      <c r="B5" s="38">
        <v>4</v>
      </c>
      <c r="C5" s="38">
        <v>2</v>
      </c>
      <c r="D5" s="38">
        <v>3</v>
      </c>
      <c r="E5" s="38">
        <v>300748851</v>
      </c>
      <c r="F5" s="38" t="s">
        <v>46</v>
      </c>
      <c r="G5" s="34">
        <v>44333</v>
      </c>
      <c r="H5">
        <v>47</v>
      </c>
      <c r="I5">
        <v>48</v>
      </c>
      <c r="J5">
        <v>49</v>
      </c>
      <c r="K5" s="42">
        <f t="shared" si="0"/>
        <v>48</v>
      </c>
    </row>
    <row r="6" spans="1:11" x14ac:dyDescent="0.25">
      <c r="A6" s="38" t="s">
        <v>43</v>
      </c>
      <c r="B6" s="38">
        <v>5</v>
      </c>
      <c r="C6" s="38">
        <v>2</v>
      </c>
      <c r="D6" s="38">
        <v>2</v>
      </c>
      <c r="E6" s="38">
        <v>300274662</v>
      </c>
      <c r="F6" s="38" t="s">
        <v>45</v>
      </c>
      <c r="G6" s="34">
        <v>44333</v>
      </c>
      <c r="H6">
        <v>29</v>
      </c>
      <c r="I6">
        <v>30</v>
      </c>
      <c r="J6">
        <v>31</v>
      </c>
      <c r="K6" s="42">
        <f t="shared" si="0"/>
        <v>30</v>
      </c>
    </row>
    <row r="7" spans="1:11" x14ac:dyDescent="0.25">
      <c r="A7" s="38" t="s">
        <v>43</v>
      </c>
      <c r="B7" s="38">
        <v>6</v>
      </c>
      <c r="C7" s="38">
        <v>2</v>
      </c>
      <c r="D7" s="38">
        <v>1</v>
      </c>
      <c r="E7" s="38">
        <v>4823966</v>
      </c>
      <c r="F7" s="38" t="s">
        <v>31</v>
      </c>
      <c r="G7" s="34">
        <v>44333</v>
      </c>
      <c r="H7">
        <v>50</v>
      </c>
      <c r="I7">
        <v>51</v>
      </c>
      <c r="J7">
        <v>51</v>
      </c>
      <c r="K7" s="42">
        <f t="shared" si="0"/>
        <v>50.666666666666664</v>
      </c>
    </row>
    <row r="8" spans="1:11" x14ac:dyDescent="0.25">
      <c r="A8" s="38" t="s">
        <v>43</v>
      </c>
      <c r="B8" s="38">
        <v>7</v>
      </c>
      <c r="C8" s="38">
        <v>3</v>
      </c>
      <c r="D8" s="38">
        <v>1</v>
      </c>
      <c r="E8" s="38">
        <v>4823966</v>
      </c>
      <c r="F8" s="38" t="s">
        <v>31</v>
      </c>
      <c r="G8" s="34">
        <v>44333</v>
      </c>
      <c r="H8">
        <v>56</v>
      </c>
      <c r="I8">
        <v>55</v>
      </c>
      <c r="J8">
        <v>56</v>
      </c>
      <c r="K8" s="42">
        <f t="shared" si="0"/>
        <v>55.666666666666664</v>
      </c>
    </row>
    <row r="9" spans="1:11" x14ac:dyDescent="0.25">
      <c r="A9" s="38" t="s">
        <v>43</v>
      </c>
      <c r="B9" s="38">
        <v>8</v>
      </c>
      <c r="C9" s="38">
        <v>3</v>
      </c>
      <c r="D9" s="38">
        <v>3</v>
      </c>
      <c r="E9" s="38">
        <v>300748851</v>
      </c>
      <c r="F9" s="38" t="s">
        <v>46</v>
      </c>
      <c r="G9" s="34">
        <v>44333</v>
      </c>
      <c r="H9">
        <v>54</v>
      </c>
      <c r="I9">
        <v>55</v>
      </c>
      <c r="J9">
        <v>54</v>
      </c>
      <c r="K9" s="42">
        <f t="shared" si="0"/>
        <v>54.333333333333336</v>
      </c>
    </row>
    <row r="10" spans="1:11" x14ac:dyDescent="0.25">
      <c r="A10" s="38" t="s">
        <v>43</v>
      </c>
      <c r="B10" s="38">
        <v>9</v>
      </c>
      <c r="C10" s="38">
        <v>3</v>
      </c>
      <c r="D10" s="38">
        <v>2</v>
      </c>
      <c r="E10" s="38">
        <v>300274662</v>
      </c>
      <c r="F10" s="38" t="s">
        <v>45</v>
      </c>
      <c r="G10" s="34">
        <v>44333</v>
      </c>
      <c r="H10">
        <v>35</v>
      </c>
      <c r="I10">
        <v>36</v>
      </c>
      <c r="J10">
        <v>36</v>
      </c>
      <c r="K10" s="42">
        <f t="shared" si="0"/>
        <v>35.666666666666664</v>
      </c>
    </row>
    <row r="11" spans="1:11" x14ac:dyDescent="0.25">
      <c r="A11" s="38" t="s">
        <v>43</v>
      </c>
      <c r="B11" s="38">
        <v>10</v>
      </c>
      <c r="C11" s="38">
        <v>4</v>
      </c>
      <c r="D11" s="38">
        <v>3</v>
      </c>
      <c r="E11" s="38">
        <v>300748851</v>
      </c>
      <c r="F11" s="38" t="s">
        <v>46</v>
      </c>
      <c r="G11" s="34">
        <v>44333</v>
      </c>
      <c r="H11">
        <v>57</v>
      </c>
      <c r="I11">
        <v>58</v>
      </c>
      <c r="J11">
        <v>57</v>
      </c>
      <c r="K11" s="42">
        <f t="shared" si="0"/>
        <v>57.333333333333336</v>
      </c>
    </row>
    <row r="12" spans="1:11" x14ac:dyDescent="0.25">
      <c r="A12" s="38" t="s">
        <v>43</v>
      </c>
      <c r="B12" s="38">
        <v>11</v>
      </c>
      <c r="C12" s="38">
        <v>4</v>
      </c>
      <c r="D12" s="38">
        <v>2</v>
      </c>
      <c r="E12" s="38">
        <v>300274662</v>
      </c>
      <c r="F12" s="38" t="s">
        <v>45</v>
      </c>
      <c r="G12" s="34">
        <v>44333</v>
      </c>
      <c r="H12">
        <v>35</v>
      </c>
      <c r="I12">
        <v>36</v>
      </c>
      <c r="J12">
        <v>36</v>
      </c>
      <c r="K12" s="42">
        <f t="shared" si="0"/>
        <v>35.666666666666664</v>
      </c>
    </row>
    <row r="13" spans="1:11" x14ac:dyDescent="0.25">
      <c r="A13" s="38" t="s">
        <v>43</v>
      </c>
      <c r="B13" s="38">
        <v>12</v>
      </c>
      <c r="C13" s="38">
        <v>4</v>
      </c>
      <c r="D13" s="38">
        <v>1</v>
      </c>
      <c r="E13" s="38">
        <v>4823966</v>
      </c>
      <c r="F13" s="38" t="s">
        <v>31</v>
      </c>
      <c r="G13" s="34">
        <v>44333</v>
      </c>
      <c r="H13">
        <v>50</v>
      </c>
      <c r="I13">
        <v>51</v>
      </c>
      <c r="J13">
        <v>51</v>
      </c>
      <c r="K13" s="42">
        <f t="shared" si="0"/>
        <v>50.666666666666664</v>
      </c>
    </row>
    <row r="14" spans="1:11" x14ac:dyDescent="0.25">
      <c r="A14" s="38" t="s">
        <v>100</v>
      </c>
      <c r="B14" s="38">
        <v>1</v>
      </c>
      <c r="C14" s="38">
        <v>1</v>
      </c>
      <c r="D14" s="38">
        <v>1</v>
      </c>
      <c r="E14" s="38">
        <v>4823966</v>
      </c>
      <c r="F14" s="38" t="s">
        <v>31</v>
      </c>
      <c r="G14" s="34">
        <v>44316</v>
      </c>
      <c r="H14">
        <v>88</v>
      </c>
      <c r="I14">
        <v>93</v>
      </c>
      <c r="J14">
        <v>98</v>
      </c>
      <c r="K14" s="42">
        <f t="shared" si="0"/>
        <v>93</v>
      </c>
    </row>
    <row r="15" spans="1:11" x14ac:dyDescent="0.25">
      <c r="A15" s="38" t="s">
        <v>100</v>
      </c>
      <c r="B15" s="38">
        <v>2</v>
      </c>
      <c r="C15" s="38">
        <v>1</v>
      </c>
      <c r="D15" s="38">
        <v>2</v>
      </c>
      <c r="E15" s="38">
        <v>300274662</v>
      </c>
      <c r="F15" s="38" t="s">
        <v>45</v>
      </c>
      <c r="G15" s="34">
        <v>44316</v>
      </c>
      <c r="H15">
        <v>55</v>
      </c>
      <c r="I15">
        <v>47</v>
      </c>
      <c r="J15">
        <v>52</v>
      </c>
      <c r="K15" s="42">
        <f t="shared" si="0"/>
        <v>51.333333333333336</v>
      </c>
    </row>
    <row r="16" spans="1:11" x14ac:dyDescent="0.25">
      <c r="A16" s="38" t="s">
        <v>100</v>
      </c>
      <c r="B16" s="38">
        <v>3</v>
      </c>
      <c r="C16" s="38">
        <v>1</v>
      </c>
      <c r="D16" s="38">
        <v>3</v>
      </c>
      <c r="E16" s="38">
        <v>300748851</v>
      </c>
      <c r="F16" s="38" t="s">
        <v>46</v>
      </c>
      <c r="G16" s="34">
        <v>44316</v>
      </c>
      <c r="H16">
        <v>87</v>
      </c>
      <c r="I16">
        <v>91</v>
      </c>
      <c r="J16">
        <v>90</v>
      </c>
      <c r="K16" s="42">
        <f t="shared" si="0"/>
        <v>89.333333333333329</v>
      </c>
    </row>
    <row r="17" spans="1:11" x14ac:dyDescent="0.25">
      <c r="A17" s="38" t="s">
        <v>100</v>
      </c>
      <c r="B17" s="38">
        <v>4</v>
      </c>
      <c r="C17" s="38">
        <v>2</v>
      </c>
      <c r="D17" s="38">
        <v>3</v>
      </c>
      <c r="E17" s="38">
        <v>300748851</v>
      </c>
      <c r="F17" s="38" t="s">
        <v>46</v>
      </c>
      <c r="G17" s="34">
        <v>44316</v>
      </c>
      <c r="H17">
        <v>93</v>
      </c>
      <c r="I17">
        <v>93</v>
      </c>
      <c r="J17">
        <v>95</v>
      </c>
      <c r="K17" s="42">
        <f t="shared" si="0"/>
        <v>93.666666666666671</v>
      </c>
    </row>
    <row r="18" spans="1:11" x14ac:dyDescent="0.25">
      <c r="A18" s="38" t="s">
        <v>100</v>
      </c>
      <c r="B18" s="38">
        <v>5</v>
      </c>
      <c r="C18" s="38">
        <v>2</v>
      </c>
      <c r="D18" s="38">
        <v>2</v>
      </c>
      <c r="E18" s="38">
        <v>300274662</v>
      </c>
      <c r="F18" s="38" t="s">
        <v>45</v>
      </c>
      <c r="G18" s="34">
        <v>44316</v>
      </c>
      <c r="H18">
        <v>54</v>
      </c>
      <c r="I18">
        <v>53</v>
      </c>
      <c r="J18">
        <v>54</v>
      </c>
      <c r="K18" s="42">
        <f t="shared" si="0"/>
        <v>53.666666666666664</v>
      </c>
    </row>
    <row r="19" spans="1:11" x14ac:dyDescent="0.25">
      <c r="A19" s="38" t="s">
        <v>100</v>
      </c>
      <c r="B19" s="38">
        <v>6</v>
      </c>
      <c r="C19" s="38">
        <v>2</v>
      </c>
      <c r="D19" s="38">
        <v>1</v>
      </c>
      <c r="E19" s="38">
        <v>4823966</v>
      </c>
      <c r="F19" s="38" t="s">
        <v>31</v>
      </c>
      <c r="G19" s="34">
        <v>44316</v>
      </c>
      <c r="H19">
        <v>101</v>
      </c>
      <c r="I19">
        <v>98</v>
      </c>
      <c r="J19">
        <v>97</v>
      </c>
      <c r="K19" s="42">
        <f t="shared" si="0"/>
        <v>98.666666666666671</v>
      </c>
    </row>
    <row r="20" spans="1:11" x14ac:dyDescent="0.25">
      <c r="A20" s="38" t="s">
        <v>100</v>
      </c>
      <c r="B20" s="38">
        <v>7</v>
      </c>
      <c r="C20" s="38">
        <v>3</v>
      </c>
      <c r="D20" s="38">
        <v>1</v>
      </c>
      <c r="E20" s="38">
        <v>4823966</v>
      </c>
      <c r="F20" s="38" t="s">
        <v>31</v>
      </c>
      <c r="G20" s="34">
        <v>44316</v>
      </c>
      <c r="H20">
        <v>88</v>
      </c>
      <c r="I20">
        <v>87</v>
      </c>
      <c r="J20">
        <v>91</v>
      </c>
      <c r="K20" s="42">
        <f t="shared" si="0"/>
        <v>88.666666666666671</v>
      </c>
    </row>
    <row r="21" spans="1:11" x14ac:dyDescent="0.25">
      <c r="A21" s="38" t="s">
        <v>100</v>
      </c>
      <c r="B21" s="38">
        <v>8</v>
      </c>
      <c r="C21" s="38">
        <v>3</v>
      </c>
      <c r="D21" s="38">
        <v>3</v>
      </c>
      <c r="E21" s="38">
        <v>300748851</v>
      </c>
      <c r="F21" s="38" t="s">
        <v>46</v>
      </c>
      <c r="G21" s="34">
        <v>44316</v>
      </c>
      <c r="H21">
        <v>84</v>
      </c>
      <c r="I21">
        <v>83</v>
      </c>
      <c r="J21">
        <v>85</v>
      </c>
      <c r="K21" s="42">
        <f t="shared" si="0"/>
        <v>84</v>
      </c>
    </row>
    <row r="22" spans="1:11" x14ac:dyDescent="0.25">
      <c r="A22" s="38" t="s">
        <v>100</v>
      </c>
      <c r="B22" s="38">
        <v>9</v>
      </c>
      <c r="C22" s="38">
        <v>3</v>
      </c>
      <c r="D22" s="38">
        <v>2</v>
      </c>
      <c r="E22" s="38">
        <v>300274662</v>
      </c>
      <c r="F22" s="38" t="s">
        <v>45</v>
      </c>
      <c r="G22" s="34">
        <v>44316</v>
      </c>
      <c r="H22">
        <v>46</v>
      </c>
      <c r="I22">
        <v>45</v>
      </c>
      <c r="J22">
        <v>46</v>
      </c>
      <c r="K22" s="42">
        <f t="shared" si="0"/>
        <v>45.666666666666664</v>
      </c>
    </row>
    <row r="23" spans="1:11" x14ac:dyDescent="0.25">
      <c r="A23" s="38" t="s">
        <v>100</v>
      </c>
      <c r="B23" s="38">
        <v>10</v>
      </c>
      <c r="C23" s="38">
        <v>4</v>
      </c>
      <c r="D23" s="38">
        <v>3</v>
      </c>
      <c r="E23" s="38">
        <v>300748851</v>
      </c>
      <c r="F23" s="38" t="s">
        <v>46</v>
      </c>
      <c r="G23" s="34">
        <v>44316</v>
      </c>
      <c r="H23">
        <v>88</v>
      </c>
      <c r="I23">
        <v>90</v>
      </c>
      <c r="J23">
        <v>91</v>
      </c>
      <c r="K23" s="42">
        <f t="shared" si="0"/>
        <v>89.666666666666671</v>
      </c>
    </row>
    <row r="24" spans="1:11" x14ac:dyDescent="0.25">
      <c r="A24" s="38" t="s">
        <v>100</v>
      </c>
      <c r="B24" s="38">
        <v>11</v>
      </c>
      <c r="C24" s="38">
        <v>4</v>
      </c>
      <c r="D24" s="38">
        <v>2</v>
      </c>
      <c r="E24" s="38">
        <v>300274662</v>
      </c>
      <c r="F24" s="38" t="s">
        <v>45</v>
      </c>
      <c r="G24" s="34">
        <v>44316</v>
      </c>
      <c r="H24">
        <v>96</v>
      </c>
      <c r="I24">
        <v>92</v>
      </c>
      <c r="J24">
        <v>94</v>
      </c>
      <c r="K24" s="42">
        <f t="shared" si="0"/>
        <v>94</v>
      </c>
    </row>
    <row r="25" spans="1:11" x14ac:dyDescent="0.25">
      <c r="A25" s="38" t="s">
        <v>100</v>
      </c>
      <c r="B25" s="38">
        <v>12</v>
      </c>
      <c r="C25" s="38">
        <v>4</v>
      </c>
      <c r="D25" s="38">
        <v>1</v>
      </c>
      <c r="E25" s="38">
        <v>4823966</v>
      </c>
      <c r="F25" s="38" t="s">
        <v>31</v>
      </c>
      <c r="G25" s="34">
        <v>44316</v>
      </c>
      <c r="H25">
        <v>91</v>
      </c>
      <c r="I25">
        <v>90</v>
      </c>
      <c r="J25">
        <v>94</v>
      </c>
      <c r="K25" s="42">
        <f t="shared" si="0"/>
        <v>91.666666666666671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3" sqref="B23"/>
    </sheetView>
  </sheetViews>
  <sheetFormatPr defaultRowHeight="15" x14ac:dyDescent="0.25"/>
  <cols>
    <col min="1" max="4" width="9.140625" style="38"/>
    <col min="5" max="5" width="10" style="38" bestFit="1" customWidth="1"/>
    <col min="6" max="6" width="13.42578125" style="38" bestFit="1" customWidth="1"/>
    <col min="7" max="7" width="14.42578125" style="34" bestFit="1" customWidth="1"/>
    <col min="8" max="8" width="9.7109375" bestFit="1" customWidth="1"/>
  </cols>
  <sheetData>
    <row r="1" spans="1:8" x14ac:dyDescent="0.25">
      <c r="A1" s="37" t="s">
        <v>42</v>
      </c>
      <c r="B1" s="37" t="s">
        <v>34</v>
      </c>
      <c r="C1" s="37" t="s">
        <v>39</v>
      </c>
      <c r="D1" s="37" t="s">
        <v>36</v>
      </c>
      <c r="E1" s="37" t="s">
        <v>40</v>
      </c>
      <c r="F1" s="37" t="s">
        <v>41</v>
      </c>
      <c r="G1" s="40" t="s">
        <v>104</v>
      </c>
      <c r="H1" s="37" t="s">
        <v>105</v>
      </c>
    </row>
    <row r="2" spans="1:8" x14ac:dyDescent="0.25">
      <c r="A2" s="38" t="s">
        <v>43</v>
      </c>
      <c r="B2" s="38">
        <v>1</v>
      </c>
      <c r="C2" s="38">
        <v>1</v>
      </c>
      <c r="D2" s="38">
        <v>1</v>
      </c>
      <c r="E2" s="38">
        <v>4823966</v>
      </c>
      <c r="F2" s="38" t="s">
        <v>31</v>
      </c>
      <c r="G2" s="34">
        <v>44291</v>
      </c>
      <c r="H2" s="41">
        <f>G2-Description!$B$17</f>
        <v>87</v>
      </c>
    </row>
    <row r="3" spans="1:8" x14ac:dyDescent="0.25">
      <c r="A3" s="38" t="s">
        <v>43</v>
      </c>
      <c r="B3" s="38">
        <v>2</v>
      </c>
      <c r="C3" s="38">
        <v>1</v>
      </c>
      <c r="D3" s="38">
        <v>2</v>
      </c>
      <c r="E3" s="38">
        <v>300274662</v>
      </c>
      <c r="F3" s="38" t="s">
        <v>45</v>
      </c>
      <c r="G3" s="34">
        <v>44257</v>
      </c>
      <c r="H3" s="41">
        <f>G3-Description!$B$17</f>
        <v>53</v>
      </c>
    </row>
    <row r="4" spans="1:8" x14ac:dyDescent="0.25">
      <c r="A4" s="38" t="s">
        <v>43</v>
      </c>
      <c r="B4" s="38">
        <v>3</v>
      </c>
      <c r="C4" s="38">
        <v>1</v>
      </c>
      <c r="D4" s="38">
        <v>3</v>
      </c>
      <c r="E4" s="38">
        <v>300748851</v>
      </c>
      <c r="F4" s="38" t="s">
        <v>46</v>
      </c>
      <c r="G4" s="34">
        <v>44291</v>
      </c>
      <c r="H4" s="41">
        <f>G4-Description!$B$17</f>
        <v>87</v>
      </c>
    </row>
    <row r="5" spans="1:8" x14ac:dyDescent="0.25">
      <c r="A5" s="38" t="s">
        <v>43</v>
      </c>
      <c r="B5" s="38">
        <v>4</v>
      </c>
      <c r="C5" s="38">
        <v>2</v>
      </c>
      <c r="D5" s="38">
        <v>3</v>
      </c>
      <c r="E5" s="38">
        <v>300748851</v>
      </c>
      <c r="F5" s="38" t="s">
        <v>46</v>
      </c>
      <c r="G5" s="34">
        <v>44291</v>
      </c>
      <c r="H5" s="41">
        <f>G5-Description!$B$17</f>
        <v>87</v>
      </c>
    </row>
    <row r="6" spans="1:8" x14ac:dyDescent="0.25">
      <c r="A6" s="38" t="s">
        <v>43</v>
      </c>
      <c r="B6" s="38">
        <v>5</v>
      </c>
      <c r="C6" s="38">
        <v>2</v>
      </c>
      <c r="D6" s="38">
        <v>2</v>
      </c>
      <c r="E6" s="38">
        <v>300274662</v>
      </c>
      <c r="F6" s="38" t="s">
        <v>45</v>
      </c>
      <c r="G6" s="34">
        <v>44257</v>
      </c>
      <c r="H6" s="41">
        <f>G6-Description!$B$17</f>
        <v>53</v>
      </c>
    </row>
    <row r="7" spans="1:8" x14ac:dyDescent="0.25">
      <c r="A7" s="38" t="s">
        <v>43</v>
      </c>
      <c r="B7" s="38">
        <v>6</v>
      </c>
      <c r="C7" s="38">
        <v>2</v>
      </c>
      <c r="D7" s="38">
        <v>1</v>
      </c>
      <c r="E7" s="38">
        <v>4823966</v>
      </c>
      <c r="F7" s="38" t="s">
        <v>31</v>
      </c>
      <c r="G7" s="34">
        <v>44291</v>
      </c>
      <c r="H7" s="41">
        <f>G7-Description!$B$17</f>
        <v>87</v>
      </c>
    </row>
    <row r="8" spans="1:8" x14ac:dyDescent="0.25">
      <c r="A8" s="38" t="s">
        <v>43</v>
      </c>
      <c r="B8" s="38">
        <v>7</v>
      </c>
      <c r="C8" s="38">
        <v>3</v>
      </c>
      <c r="D8" s="38">
        <v>1</v>
      </c>
      <c r="E8" s="38">
        <v>4823966</v>
      </c>
      <c r="F8" s="38" t="s">
        <v>31</v>
      </c>
      <c r="G8" s="34">
        <v>44284</v>
      </c>
      <c r="H8" s="41">
        <f>G8-Description!$B$17</f>
        <v>80</v>
      </c>
    </row>
    <row r="9" spans="1:8" x14ac:dyDescent="0.25">
      <c r="A9" s="38" t="s">
        <v>43</v>
      </c>
      <c r="B9" s="38">
        <v>8</v>
      </c>
      <c r="C9" s="38">
        <v>3</v>
      </c>
      <c r="D9" s="38">
        <v>3</v>
      </c>
      <c r="E9" s="38">
        <v>300748851</v>
      </c>
      <c r="F9" s="38" t="s">
        <v>46</v>
      </c>
      <c r="G9" s="34">
        <v>44257</v>
      </c>
      <c r="H9" s="41">
        <f>G9-Description!$B$17</f>
        <v>53</v>
      </c>
    </row>
    <row r="10" spans="1:8" x14ac:dyDescent="0.25">
      <c r="A10" s="38" t="s">
        <v>43</v>
      </c>
      <c r="B10" s="38">
        <v>9</v>
      </c>
      <c r="C10" s="38">
        <v>3</v>
      </c>
      <c r="D10" s="38">
        <v>2</v>
      </c>
      <c r="E10" s="38">
        <v>300274662</v>
      </c>
      <c r="F10" s="38" t="s">
        <v>45</v>
      </c>
      <c r="G10" s="34">
        <v>44284</v>
      </c>
      <c r="H10" s="41">
        <f>G10-Description!$B$17</f>
        <v>80</v>
      </c>
    </row>
    <row r="11" spans="1:8" x14ac:dyDescent="0.25">
      <c r="A11" s="38" t="s">
        <v>43</v>
      </c>
      <c r="B11" s="38">
        <v>10</v>
      </c>
      <c r="C11" s="38">
        <v>4</v>
      </c>
      <c r="D11" s="38">
        <v>3</v>
      </c>
      <c r="E11" s="38">
        <v>300748851</v>
      </c>
      <c r="F11" s="38" t="s">
        <v>46</v>
      </c>
      <c r="G11" s="34">
        <v>44291</v>
      </c>
      <c r="H11" s="41">
        <f>G11-Description!$B$17</f>
        <v>87</v>
      </c>
    </row>
    <row r="12" spans="1:8" x14ac:dyDescent="0.25">
      <c r="A12" s="38" t="s">
        <v>43</v>
      </c>
      <c r="B12" s="38">
        <v>11</v>
      </c>
      <c r="C12" s="38">
        <v>4</v>
      </c>
      <c r="D12" s="38">
        <v>2</v>
      </c>
      <c r="E12" s="38">
        <v>300274662</v>
      </c>
      <c r="F12" s="38" t="s">
        <v>45</v>
      </c>
      <c r="G12" s="34">
        <v>44257</v>
      </c>
      <c r="H12" s="41">
        <f>G12-Description!$B$17</f>
        <v>53</v>
      </c>
    </row>
    <row r="13" spans="1:8" x14ac:dyDescent="0.25">
      <c r="A13" s="38" t="s">
        <v>43</v>
      </c>
      <c r="B13" s="38">
        <v>12</v>
      </c>
      <c r="C13" s="38">
        <v>4</v>
      </c>
      <c r="D13" s="38">
        <v>1</v>
      </c>
      <c r="E13" s="38">
        <v>4823966</v>
      </c>
      <c r="F13" s="38" t="s">
        <v>31</v>
      </c>
      <c r="G13" s="34">
        <v>44292</v>
      </c>
      <c r="H13" s="41">
        <f>G13-Description!$B$17</f>
        <v>88</v>
      </c>
    </row>
    <row r="14" spans="1:8" x14ac:dyDescent="0.25">
      <c r="A14" s="38" t="s">
        <v>100</v>
      </c>
      <c r="B14" s="38">
        <v>1</v>
      </c>
      <c r="C14" s="38">
        <v>1</v>
      </c>
      <c r="D14" s="38">
        <v>1</v>
      </c>
      <c r="E14" s="38">
        <v>4823966</v>
      </c>
      <c r="F14" s="38" t="s">
        <v>31</v>
      </c>
      <c r="G14" s="34">
        <v>44278</v>
      </c>
      <c r="H14" s="41">
        <f>G14-Description!$B$17</f>
        <v>74</v>
      </c>
    </row>
    <row r="15" spans="1:8" x14ac:dyDescent="0.25">
      <c r="A15" s="38" t="s">
        <v>100</v>
      </c>
      <c r="B15" s="38">
        <v>2</v>
      </c>
      <c r="C15" s="38">
        <v>1</v>
      </c>
      <c r="D15" s="38">
        <v>2</v>
      </c>
      <c r="E15" s="38">
        <v>300274662</v>
      </c>
      <c r="F15" s="38" t="s">
        <v>45</v>
      </c>
      <c r="G15" s="34">
        <v>44257</v>
      </c>
      <c r="H15" s="41">
        <f>G15-Description!$B$17</f>
        <v>53</v>
      </c>
    </row>
    <row r="16" spans="1:8" x14ac:dyDescent="0.25">
      <c r="A16" s="38" t="s">
        <v>100</v>
      </c>
      <c r="B16" s="38">
        <v>3</v>
      </c>
      <c r="C16" s="38">
        <v>1</v>
      </c>
      <c r="D16" s="38">
        <v>3</v>
      </c>
      <c r="E16" s="38">
        <v>300748851</v>
      </c>
      <c r="F16" s="38" t="s">
        <v>46</v>
      </c>
      <c r="G16" s="34">
        <v>44286</v>
      </c>
      <c r="H16" s="41">
        <f>G16-Description!$B$17</f>
        <v>82</v>
      </c>
    </row>
    <row r="17" spans="1:8" x14ac:dyDescent="0.25">
      <c r="A17" s="38" t="s">
        <v>100</v>
      </c>
      <c r="B17" s="38">
        <v>4</v>
      </c>
      <c r="C17" s="38">
        <v>2</v>
      </c>
      <c r="D17" s="38">
        <v>3</v>
      </c>
      <c r="E17" s="38">
        <v>300748851</v>
      </c>
      <c r="F17" s="38" t="s">
        <v>46</v>
      </c>
      <c r="G17" s="34">
        <v>44278</v>
      </c>
      <c r="H17" s="41">
        <f>G17-Description!$B$17</f>
        <v>74</v>
      </c>
    </row>
    <row r="18" spans="1:8" x14ac:dyDescent="0.25">
      <c r="A18" s="38" t="s">
        <v>100</v>
      </c>
      <c r="B18" s="38">
        <v>5</v>
      </c>
      <c r="C18" s="38">
        <v>2</v>
      </c>
      <c r="D18" s="38">
        <v>2</v>
      </c>
      <c r="E18" s="38">
        <v>300274662</v>
      </c>
      <c r="F18" s="38" t="s">
        <v>45</v>
      </c>
      <c r="G18" s="34">
        <v>44257</v>
      </c>
      <c r="H18" s="41">
        <f>G18-Description!$B$17</f>
        <v>53</v>
      </c>
    </row>
    <row r="19" spans="1:8" x14ac:dyDescent="0.25">
      <c r="A19" s="38" t="s">
        <v>100</v>
      </c>
      <c r="B19" s="38">
        <v>6</v>
      </c>
      <c r="C19" s="38">
        <v>2</v>
      </c>
      <c r="D19" s="38">
        <v>1</v>
      </c>
      <c r="E19" s="38">
        <v>4823966</v>
      </c>
      <c r="F19" s="38" t="s">
        <v>31</v>
      </c>
      <c r="G19" s="34">
        <v>44284</v>
      </c>
      <c r="H19" s="41">
        <f>G19-Description!$B$17</f>
        <v>80</v>
      </c>
    </row>
    <row r="20" spans="1:8" x14ac:dyDescent="0.25">
      <c r="A20" s="38" t="s">
        <v>100</v>
      </c>
      <c r="B20" s="38">
        <v>7</v>
      </c>
      <c r="C20" s="38">
        <v>3</v>
      </c>
      <c r="D20" s="38">
        <v>1</v>
      </c>
      <c r="E20" s="38">
        <v>4823966</v>
      </c>
      <c r="F20" s="38" t="s">
        <v>31</v>
      </c>
      <c r="G20" s="34">
        <v>44278</v>
      </c>
      <c r="H20" s="41">
        <f>G20-Description!$B$17</f>
        <v>74</v>
      </c>
    </row>
    <row r="21" spans="1:8" x14ac:dyDescent="0.25">
      <c r="A21" s="38" t="s">
        <v>100</v>
      </c>
      <c r="B21" s="38">
        <v>8</v>
      </c>
      <c r="C21" s="38">
        <v>3</v>
      </c>
      <c r="D21" s="38">
        <v>3</v>
      </c>
      <c r="E21" s="38">
        <v>300748851</v>
      </c>
      <c r="F21" s="38" t="s">
        <v>46</v>
      </c>
      <c r="G21" s="34">
        <v>44257</v>
      </c>
      <c r="H21" s="41">
        <f>G21-Description!$B$17</f>
        <v>53</v>
      </c>
    </row>
    <row r="22" spans="1:8" x14ac:dyDescent="0.25">
      <c r="A22" s="38" t="s">
        <v>100</v>
      </c>
      <c r="B22" s="38">
        <v>9</v>
      </c>
      <c r="C22" s="38">
        <v>3</v>
      </c>
      <c r="D22" s="38">
        <v>2</v>
      </c>
      <c r="E22" s="38">
        <v>300274662</v>
      </c>
      <c r="F22" s="38" t="s">
        <v>45</v>
      </c>
      <c r="G22" s="34">
        <v>44284</v>
      </c>
      <c r="H22" s="41">
        <f>G22-Description!$B$17</f>
        <v>80</v>
      </c>
    </row>
    <row r="23" spans="1:8" x14ac:dyDescent="0.25">
      <c r="A23" s="38" t="s">
        <v>100</v>
      </c>
      <c r="B23" s="38">
        <v>10</v>
      </c>
      <c r="C23" s="38">
        <v>4</v>
      </c>
      <c r="D23" s="38">
        <v>3</v>
      </c>
      <c r="E23" s="38">
        <v>300748851</v>
      </c>
      <c r="F23" s="38" t="s">
        <v>46</v>
      </c>
      <c r="G23" s="34">
        <v>44278</v>
      </c>
      <c r="H23" s="41">
        <f>G23-Description!$B$17</f>
        <v>74</v>
      </c>
    </row>
    <row r="24" spans="1:8" x14ac:dyDescent="0.25">
      <c r="A24" s="38" t="s">
        <v>100</v>
      </c>
      <c r="B24" s="38">
        <v>11</v>
      </c>
      <c r="C24" s="38">
        <v>4</v>
      </c>
      <c r="D24" s="38">
        <v>2</v>
      </c>
      <c r="E24" s="38">
        <v>300274662</v>
      </c>
      <c r="F24" s="38" t="s">
        <v>45</v>
      </c>
      <c r="G24" s="34">
        <v>44284</v>
      </c>
      <c r="H24" s="41">
        <f>G24-Description!$B$17</f>
        <v>80</v>
      </c>
    </row>
    <row r="25" spans="1:8" x14ac:dyDescent="0.25">
      <c r="A25" s="38" t="s">
        <v>100</v>
      </c>
      <c r="B25" s="38">
        <v>12</v>
      </c>
      <c r="C25" s="38">
        <v>4</v>
      </c>
      <c r="D25" s="38">
        <v>1</v>
      </c>
      <c r="E25" s="38">
        <v>4823966</v>
      </c>
      <c r="F25" s="38" t="s">
        <v>31</v>
      </c>
      <c r="G25" s="34">
        <v>44284</v>
      </c>
      <c r="H25" s="41">
        <f>G25-Description!$B$17</f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L14" sqref="L14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  <col min="4" max="6" width="13.5703125" style="42" customWidth="1"/>
    <col min="7" max="8" width="9.140625" style="48"/>
    <col min="9" max="9" width="8.28515625" bestFit="1" customWidth="1"/>
    <col min="10" max="10" width="5" bestFit="1" customWidth="1"/>
  </cols>
  <sheetData>
    <row r="1" spans="1:13" s="46" customFormat="1" x14ac:dyDescent="0.25">
      <c r="A1" s="45" t="s">
        <v>107</v>
      </c>
      <c r="B1" s="45" t="s">
        <v>108</v>
      </c>
      <c r="C1" s="45" t="s">
        <v>41</v>
      </c>
      <c r="D1" s="45" t="s">
        <v>93</v>
      </c>
      <c r="E1" s="45" t="s">
        <v>117</v>
      </c>
      <c r="F1" s="45" t="s">
        <v>137</v>
      </c>
      <c r="G1" s="47" t="s">
        <v>115</v>
      </c>
      <c r="H1" s="47" t="s">
        <v>116</v>
      </c>
      <c r="I1" s="45" t="s">
        <v>109</v>
      </c>
      <c r="J1" s="45" t="s">
        <v>110</v>
      </c>
      <c r="K1" s="46" t="s">
        <v>131</v>
      </c>
      <c r="L1" s="46" t="s">
        <v>132</v>
      </c>
      <c r="M1" s="46" t="s">
        <v>133</v>
      </c>
    </row>
    <row r="2" spans="1:13" x14ac:dyDescent="0.25">
      <c r="A2" s="44">
        <v>1</v>
      </c>
      <c r="B2" s="44" t="s">
        <v>111</v>
      </c>
      <c r="C2" s="44" t="s">
        <v>31</v>
      </c>
      <c r="D2" s="44" t="s">
        <v>114</v>
      </c>
      <c r="E2" s="44"/>
      <c r="F2" s="44"/>
      <c r="G2" s="48">
        <v>131.30000000000001</v>
      </c>
      <c r="H2" s="48">
        <f>G2-I2</f>
        <v>129.5</v>
      </c>
      <c r="I2" s="44">
        <v>1.8</v>
      </c>
      <c r="J2" s="44"/>
    </row>
    <row r="3" spans="1:13" x14ac:dyDescent="0.25">
      <c r="A3" s="44">
        <v>2</v>
      </c>
      <c r="B3" s="44" t="s">
        <v>112</v>
      </c>
      <c r="C3" s="44" t="s">
        <v>45</v>
      </c>
      <c r="D3" s="44" t="s">
        <v>114</v>
      </c>
      <c r="E3" s="44"/>
      <c r="F3" s="44"/>
      <c r="G3" s="48">
        <v>44.7</v>
      </c>
      <c r="H3" s="48">
        <f t="shared" ref="H3:H25" si="0">G3-I3</f>
        <v>42.300000000000004</v>
      </c>
      <c r="I3" s="44">
        <v>2.4</v>
      </c>
      <c r="J3" s="44"/>
    </row>
    <row r="4" spans="1:13" x14ac:dyDescent="0.25">
      <c r="A4" s="44">
        <v>3</v>
      </c>
      <c r="B4" s="44" t="s">
        <v>113</v>
      </c>
      <c r="C4" s="44" t="s">
        <v>46</v>
      </c>
      <c r="D4" s="44" t="s">
        <v>114</v>
      </c>
      <c r="E4" s="44"/>
      <c r="F4" s="44"/>
      <c r="G4" s="48">
        <v>347.7</v>
      </c>
      <c r="H4" s="48">
        <f t="shared" si="0"/>
        <v>319.3</v>
      </c>
      <c r="I4" s="44">
        <v>28.4</v>
      </c>
      <c r="J4" s="44">
        <v>10.199999999999999</v>
      </c>
    </row>
    <row r="5" spans="1:13" x14ac:dyDescent="0.25">
      <c r="A5" s="44">
        <v>4</v>
      </c>
      <c r="B5" s="44" t="s">
        <v>113</v>
      </c>
      <c r="C5" s="44" t="s">
        <v>46</v>
      </c>
      <c r="D5" s="44" t="s">
        <v>114</v>
      </c>
      <c r="E5" s="44"/>
      <c r="F5" s="44"/>
      <c r="G5" s="48">
        <v>346.3</v>
      </c>
      <c r="H5" s="48">
        <f t="shared" si="0"/>
        <v>329.90000000000003</v>
      </c>
      <c r="I5" s="44">
        <v>16.399999999999999</v>
      </c>
      <c r="J5" s="44">
        <v>9.1</v>
      </c>
    </row>
    <row r="6" spans="1:13" x14ac:dyDescent="0.25">
      <c r="A6" s="44">
        <v>5</v>
      </c>
      <c r="B6" s="44" t="s">
        <v>112</v>
      </c>
      <c r="C6" s="44" t="s">
        <v>45</v>
      </c>
      <c r="D6" s="44" t="s">
        <v>114</v>
      </c>
      <c r="E6" s="44"/>
      <c r="F6" s="44"/>
      <c r="G6" s="48">
        <v>41.8</v>
      </c>
      <c r="H6" s="48">
        <f t="shared" si="0"/>
        <v>39.799999999999997</v>
      </c>
      <c r="I6" s="44">
        <v>2</v>
      </c>
      <c r="J6" s="44"/>
    </row>
    <row r="7" spans="1:13" x14ac:dyDescent="0.25">
      <c r="A7" s="44">
        <v>6</v>
      </c>
      <c r="B7" s="44" t="s">
        <v>111</v>
      </c>
      <c r="C7" s="44" t="s">
        <v>31</v>
      </c>
      <c r="D7" s="44" t="s">
        <v>114</v>
      </c>
      <c r="E7" s="44"/>
      <c r="F7" s="44"/>
      <c r="G7" s="48">
        <v>112.3</v>
      </c>
      <c r="H7" s="48">
        <f t="shared" si="0"/>
        <v>104.7</v>
      </c>
      <c r="I7" s="44">
        <v>7.6</v>
      </c>
      <c r="J7" s="44">
        <v>8</v>
      </c>
    </row>
    <row r="8" spans="1:13" x14ac:dyDescent="0.25">
      <c r="A8" s="44">
        <v>7</v>
      </c>
      <c r="B8" s="44" t="s">
        <v>111</v>
      </c>
      <c r="C8" s="44" t="s">
        <v>31</v>
      </c>
      <c r="D8" s="44" t="s">
        <v>114</v>
      </c>
      <c r="E8" s="44"/>
      <c r="F8" s="44"/>
      <c r="G8" s="48">
        <v>243.7</v>
      </c>
      <c r="H8" s="48">
        <f t="shared" si="0"/>
        <v>240.7</v>
      </c>
      <c r="I8" s="44">
        <v>3</v>
      </c>
      <c r="J8" s="44"/>
    </row>
    <row r="9" spans="1:13" x14ac:dyDescent="0.25">
      <c r="A9" s="44">
        <v>8</v>
      </c>
      <c r="B9" s="44" t="s">
        <v>113</v>
      </c>
      <c r="C9" s="44" t="s">
        <v>46</v>
      </c>
      <c r="D9" s="44" t="s">
        <v>114</v>
      </c>
      <c r="E9" s="44"/>
      <c r="F9" s="44"/>
      <c r="G9" s="48">
        <v>431.9</v>
      </c>
      <c r="H9" s="48">
        <f t="shared" si="0"/>
        <v>410.09999999999997</v>
      </c>
      <c r="I9" s="44">
        <v>21.8</v>
      </c>
      <c r="J9" s="44">
        <v>9.8000000000000007</v>
      </c>
    </row>
    <row r="10" spans="1:13" x14ac:dyDescent="0.25">
      <c r="A10" s="44">
        <v>9</v>
      </c>
      <c r="B10" s="44" t="s">
        <v>112</v>
      </c>
      <c r="C10" s="44" t="s">
        <v>45</v>
      </c>
      <c r="D10" s="44" t="s">
        <v>114</v>
      </c>
      <c r="E10" s="44"/>
      <c r="F10" s="44"/>
      <c r="G10" s="48">
        <v>41.8</v>
      </c>
      <c r="H10" s="48">
        <f t="shared" si="0"/>
        <v>39.599999999999994</v>
      </c>
      <c r="I10" s="44">
        <v>2.2000000000000002</v>
      </c>
      <c r="J10" s="44"/>
    </row>
    <row r="11" spans="1:13" x14ac:dyDescent="0.25">
      <c r="A11" s="44">
        <v>10</v>
      </c>
      <c r="B11" s="44" t="s">
        <v>113</v>
      </c>
      <c r="C11" s="44" t="s">
        <v>46</v>
      </c>
      <c r="D11" s="44" t="s">
        <v>114</v>
      </c>
      <c r="E11" s="44"/>
      <c r="F11" s="44"/>
      <c r="G11" s="48">
        <v>335.6</v>
      </c>
      <c r="H11" s="48">
        <f t="shared" si="0"/>
        <v>305</v>
      </c>
      <c r="I11" s="44">
        <v>30.6</v>
      </c>
      <c r="J11" s="44">
        <v>10</v>
      </c>
    </row>
    <row r="12" spans="1:13" x14ac:dyDescent="0.25">
      <c r="A12" s="44">
        <v>11</v>
      </c>
      <c r="B12" s="44" t="s">
        <v>112</v>
      </c>
      <c r="C12" s="44" t="s">
        <v>45</v>
      </c>
      <c r="D12" s="44" t="s">
        <v>114</v>
      </c>
      <c r="E12" s="44"/>
      <c r="F12" s="44"/>
      <c r="G12" s="48">
        <v>20.7</v>
      </c>
      <c r="H12" s="48">
        <f t="shared" si="0"/>
        <v>17.3</v>
      </c>
      <c r="I12" s="44">
        <v>3.4</v>
      </c>
      <c r="J12" s="44"/>
    </row>
    <row r="13" spans="1:13" x14ac:dyDescent="0.25">
      <c r="A13" s="44">
        <v>12</v>
      </c>
      <c r="B13" s="44" t="s">
        <v>111</v>
      </c>
      <c r="C13" s="44" t="s">
        <v>31</v>
      </c>
      <c r="D13" s="44" t="s">
        <v>114</v>
      </c>
      <c r="E13" s="44"/>
      <c r="F13" s="44"/>
      <c r="G13" s="48">
        <v>144.69999999999999</v>
      </c>
      <c r="H13" s="48">
        <f t="shared" si="0"/>
        <v>142.69999999999999</v>
      </c>
      <c r="I13" s="44">
        <v>2</v>
      </c>
      <c r="J13" s="44"/>
    </row>
    <row r="14" spans="1:13" x14ac:dyDescent="0.25">
      <c r="A14" s="44">
        <v>1</v>
      </c>
      <c r="B14" s="44" t="s">
        <v>111</v>
      </c>
      <c r="C14" s="44" t="s">
        <v>31</v>
      </c>
      <c r="D14" s="44" t="s">
        <v>76</v>
      </c>
      <c r="E14" s="44">
        <v>30</v>
      </c>
      <c r="F14" s="44">
        <f>(E14*1.5)/30</f>
        <v>1.5</v>
      </c>
      <c r="G14" s="48">
        <v>909.8</v>
      </c>
      <c r="H14" s="48">
        <f t="shared" si="0"/>
        <v>777.59999999999991</v>
      </c>
      <c r="I14" s="44">
        <v>132.19999999999999</v>
      </c>
      <c r="J14" s="44">
        <v>11.5</v>
      </c>
      <c r="K14">
        <f>H14/F14</f>
        <v>518.4</v>
      </c>
      <c r="L14">
        <f>(I14*((100-J14)/86))/F14</f>
        <v>90.695348837209295</v>
      </c>
      <c r="M14">
        <f>L14/(K14+L14)</f>
        <v>0.14890172615888603</v>
      </c>
    </row>
    <row r="15" spans="1:13" x14ac:dyDescent="0.25">
      <c r="A15" s="44">
        <v>2</v>
      </c>
      <c r="B15" s="44" t="s">
        <v>112</v>
      </c>
      <c r="C15" s="44" t="s">
        <v>45</v>
      </c>
      <c r="D15" s="44" t="s">
        <v>76</v>
      </c>
      <c r="E15" s="44">
        <v>30</v>
      </c>
      <c r="F15" s="44">
        <f t="shared" ref="F15:F25" si="1">(E15*1.5)/30</f>
        <v>1.5</v>
      </c>
      <c r="G15" s="48">
        <v>545.6</v>
      </c>
      <c r="H15" s="48">
        <f t="shared" si="0"/>
        <v>433.40000000000003</v>
      </c>
      <c r="I15" s="44">
        <v>112.2</v>
      </c>
      <c r="J15" s="44">
        <v>11.8</v>
      </c>
      <c r="K15" s="42">
        <f t="shared" ref="K15:K25" si="2">H15/F15</f>
        <v>288.93333333333334</v>
      </c>
      <c r="L15" s="42">
        <f t="shared" ref="L15:L25" si="3">(I15*((100-J15)/86))/F15</f>
        <v>76.713488372093039</v>
      </c>
      <c r="M15" s="42">
        <f t="shared" ref="M15:M25" si="4">L15/(K15+L15)</f>
        <v>0.20980214736802832</v>
      </c>
    </row>
    <row r="16" spans="1:13" x14ac:dyDescent="0.25">
      <c r="A16" s="44">
        <v>3</v>
      </c>
      <c r="B16" s="44" t="s">
        <v>113</v>
      </c>
      <c r="C16" s="44" t="s">
        <v>46</v>
      </c>
      <c r="D16" s="44" t="s">
        <v>76</v>
      </c>
      <c r="E16" s="44">
        <v>30</v>
      </c>
      <c r="F16" s="44">
        <f t="shared" si="1"/>
        <v>1.5</v>
      </c>
      <c r="G16" s="48">
        <v>1668</v>
      </c>
      <c r="H16" s="48">
        <f t="shared" si="0"/>
        <v>1091</v>
      </c>
      <c r="I16" s="44">
        <v>577</v>
      </c>
      <c r="J16" s="44">
        <v>12.3</v>
      </c>
      <c r="K16" s="42">
        <f t="shared" si="2"/>
        <v>727.33333333333337</v>
      </c>
      <c r="L16" s="42">
        <f t="shared" si="3"/>
        <v>392.27054263565896</v>
      </c>
      <c r="M16" s="42">
        <f t="shared" si="4"/>
        <v>0.35036547394600392</v>
      </c>
    </row>
    <row r="17" spans="1:13" x14ac:dyDescent="0.25">
      <c r="A17" s="44">
        <v>4</v>
      </c>
      <c r="B17" s="44" t="s">
        <v>113</v>
      </c>
      <c r="C17" s="44" t="s">
        <v>46</v>
      </c>
      <c r="D17" s="44" t="s">
        <v>76</v>
      </c>
      <c r="E17" s="44">
        <v>30</v>
      </c>
      <c r="F17" s="44">
        <f t="shared" si="1"/>
        <v>1.5</v>
      </c>
      <c r="G17" s="48">
        <v>1667.1</v>
      </c>
      <c r="H17" s="48">
        <f t="shared" si="0"/>
        <v>937.69999999999993</v>
      </c>
      <c r="I17" s="44">
        <v>729.4</v>
      </c>
      <c r="J17" s="44">
        <v>10.8</v>
      </c>
      <c r="K17" s="42">
        <f t="shared" si="2"/>
        <v>625.13333333333333</v>
      </c>
      <c r="L17" s="42">
        <f t="shared" si="3"/>
        <v>504.36031007751944</v>
      </c>
      <c r="M17" s="42">
        <f t="shared" si="4"/>
        <v>0.44653665208282955</v>
      </c>
    </row>
    <row r="18" spans="1:13" x14ac:dyDescent="0.25">
      <c r="A18" s="44">
        <v>5</v>
      </c>
      <c r="B18" s="44" t="s">
        <v>112</v>
      </c>
      <c r="C18" s="44" t="s">
        <v>45</v>
      </c>
      <c r="D18" s="44" t="s">
        <v>76</v>
      </c>
      <c r="E18" s="44">
        <v>30</v>
      </c>
      <c r="F18" s="44">
        <f t="shared" si="1"/>
        <v>1.5</v>
      </c>
      <c r="G18" s="48">
        <v>480.1</v>
      </c>
      <c r="H18" s="48">
        <f t="shared" si="0"/>
        <v>376.1</v>
      </c>
      <c r="I18" s="44">
        <v>104</v>
      </c>
      <c r="J18" s="44">
        <v>11.8</v>
      </c>
      <c r="K18" s="42">
        <f t="shared" si="2"/>
        <v>250.73333333333335</v>
      </c>
      <c r="L18" s="42">
        <f t="shared" si="3"/>
        <v>71.106976744186056</v>
      </c>
      <c r="M18" s="42">
        <f t="shared" si="4"/>
        <v>0.22093869076579942</v>
      </c>
    </row>
    <row r="19" spans="1:13" x14ac:dyDescent="0.25">
      <c r="A19" s="44">
        <v>6</v>
      </c>
      <c r="B19" s="44" t="s">
        <v>111</v>
      </c>
      <c r="C19" s="44" t="s">
        <v>31</v>
      </c>
      <c r="D19" s="44" t="s">
        <v>76</v>
      </c>
      <c r="E19" s="44">
        <v>30</v>
      </c>
      <c r="F19" s="44">
        <f t="shared" si="1"/>
        <v>1.5</v>
      </c>
      <c r="G19" s="48">
        <v>1117.5</v>
      </c>
      <c r="H19" s="48">
        <f t="shared" si="0"/>
        <v>378.1</v>
      </c>
      <c r="I19" s="44">
        <v>739.4</v>
      </c>
      <c r="J19" s="44">
        <v>11.5</v>
      </c>
      <c r="K19" s="42">
        <f t="shared" si="2"/>
        <v>252.06666666666669</v>
      </c>
      <c r="L19" s="42">
        <f t="shared" si="3"/>
        <v>507.26279069767446</v>
      </c>
      <c r="M19" s="42">
        <f t="shared" si="4"/>
        <v>0.66804044776347959</v>
      </c>
    </row>
    <row r="20" spans="1:13" x14ac:dyDescent="0.25">
      <c r="A20" s="44">
        <v>7</v>
      </c>
      <c r="B20" s="44" t="s">
        <v>111</v>
      </c>
      <c r="C20" s="44" t="s">
        <v>31</v>
      </c>
      <c r="D20" s="44" t="s">
        <v>76</v>
      </c>
      <c r="E20" s="44">
        <v>30</v>
      </c>
      <c r="F20" s="44">
        <f t="shared" si="1"/>
        <v>1.5</v>
      </c>
      <c r="G20" s="48">
        <v>800.7</v>
      </c>
      <c r="H20" s="48">
        <f t="shared" si="0"/>
        <v>698.5</v>
      </c>
      <c r="I20" s="44">
        <v>102.2</v>
      </c>
      <c r="J20" s="44">
        <v>10.8</v>
      </c>
      <c r="K20" s="42">
        <f t="shared" si="2"/>
        <v>465.66666666666669</v>
      </c>
      <c r="L20" s="42">
        <f t="shared" si="3"/>
        <v>70.668527131782952</v>
      </c>
      <c r="M20" s="42">
        <f t="shared" si="4"/>
        <v>0.13176186822888153</v>
      </c>
    </row>
    <row r="21" spans="1:13" x14ac:dyDescent="0.25">
      <c r="A21" s="44">
        <v>8</v>
      </c>
      <c r="B21" s="44" t="s">
        <v>113</v>
      </c>
      <c r="C21" s="44" t="s">
        <v>46</v>
      </c>
      <c r="D21" s="44" t="s">
        <v>76</v>
      </c>
      <c r="E21" s="44">
        <v>30</v>
      </c>
      <c r="F21" s="44">
        <f t="shared" si="1"/>
        <v>1.5</v>
      </c>
      <c r="G21" s="48">
        <v>1227.5999999999999</v>
      </c>
      <c r="H21" s="48">
        <f t="shared" si="0"/>
        <v>782.59999999999991</v>
      </c>
      <c r="I21" s="44">
        <v>445</v>
      </c>
      <c r="J21" s="44">
        <v>11.8</v>
      </c>
      <c r="K21" s="42">
        <f t="shared" si="2"/>
        <v>521.73333333333323</v>
      </c>
      <c r="L21" s="42">
        <f t="shared" si="3"/>
        <v>304.25581395348837</v>
      </c>
      <c r="M21" s="42">
        <f t="shared" si="4"/>
        <v>0.36835328279178547</v>
      </c>
    </row>
    <row r="22" spans="1:13" x14ac:dyDescent="0.25">
      <c r="A22" s="44">
        <v>9</v>
      </c>
      <c r="B22" s="44" t="s">
        <v>112</v>
      </c>
      <c r="C22" s="44" t="s">
        <v>45</v>
      </c>
      <c r="D22" s="44" t="s">
        <v>76</v>
      </c>
      <c r="E22" s="44">
        <v>30</v>
      </c>
      <c r="F22" s="44">
        <f t="shared" si="1"/>
        <v>1.5</v>
      </c>
      <c r="G22" s="48">
        <v>298.89999999999998</v>
      </c>
      <c r="H22" s="48">
        <f t="shared" si="0"/>
        <v>238.09999999999997</v>
      </c>
      <c r="I22" s="44">
        <v>60.8</v>
      </c>
      <c r="J22" s="44">
        <v>12.2</v>
      </c>
      <c r="K22" s="42">
        <f t="shared" si="2"/>
        <v>158.73333333333332</v>
      </c>
      <c r="L22" s="42">
        <f t="shared" si="3"/>
        <v>41.381705426356582</v>
      </c>
      <c r="M22" s="42">
        <f t="shared" si="4"/>
        <v>0.20678958304603087</v>
      </c>
    </row>
    <row r="23" spans="1:13" x14ac:dyDescent="0.25">
      <c r="A23" s="44">
        <v>10</v>
      </c>
      <c r="B23" s="44" t="s">
        <v>113</v>
      </c>
      <c r="C23" s="44" t="s">
        <v>46</v>
      </c>
      <c r="D23" s="44" t="s">
        <v>76</v>
      </c>
      <c r="E23" s="44">
        <v>30</v>
      </c>
      <c r="F23" s="44">
        <f t="shared" si="1"/>
        <v>1.5</v>
      </c>
      <c r="G23" s="48">
        <v>1158.9000000000001</v>
      </c>
      <c r="H23" s="48">
        <f t="shared" si="0"/>
        <v>731.7</v>
      </c>
      <c r="I23" s="44">
        <v>427.2</v>
      </c>
      <c r="J23" s="44">
        <v>12.4</v>
      </c>
      <c r="K23" s="42">
        <f t="shared" si="2"/>
        <v>487.8</v>
      </c>
      <c r="L23" s="42">
        <f t="shared" si="3"/>
        <v>290.09860465116276</v>
      </c>
      <c r="M23" s="42">
        <f t="shared" si="4"/>
        <v>0.37292598664738991</v>
      </c>
    </row>
    <row r="24" spans="1:13" x14ac:dyDescent="0.25">
      <c r="A24" s="44">
        <v>11</v>
      </c>
      <c r="B24" s="44" t="s">
        <v>112</v>
      </c>
      <c r="C24" s="44" t="s">
        <v>45</v>
      </c>
      <c r="D24" s="44" t="s">
        <v>76</v>
      </c>
      <c r="E24" s="44">
        <v>28</v>
      </c>
      <c r="F24" s="44">
        <f t="shared" si="1"/>
        <v>1.4</v>
      </c>
      <c r="G24" s="48">
        <v>947.1</v>
      </c>
      <c r="H24" s="48">
        <f t="shared" si="0"/>
        <v>625.90000000000009</v>
      </c>
      <c r="I24" s="44">
        <v>321.2</v>
      </c>
      <c r="J24" s="44">
        <v>11.8</v>
      </c>
      <c r="K24" s="42">
        <f t="shared" si="2"/>
        <v>447.07142857142867</v>
      </c>
      <c r="L24" s="42">
        <f t="shared" si="3"/>
        <v>235.29767441860466</v>
      </c>
      <c r="M24" s="42">
        <f t="shared" si="4"/>
        <v>0.3448246314019312</v>
      </c>
    </row>
    <row r="25" spans="1:13" x14ac:dyDescent="0.25">
      <c r="A25" s="44">
        <v>12</v>
      </c>
      <c r="B25" s="44" t="s">
        <v>111</v>
      </c>
      <c r="C25" s="44" t="s">
        <v>31</v>
      </c>
      <c r="D25" s="44" t="s">
        <v>76</v>
      </c>
      <c r="E25" s="44">
        <v>30</v>
      </c>
      <c r="F25" s="44">
        <f t="shared" si="1"/>
        <v>1.5</v>
      </c>
      <c r="G25" s="48">
        <v>778.2</v>
      </c>
      <c r="H25" s="48">
        <f t="shared" si="0"/>
        <v>738.2</v>
      </c>
      <c r="I25" s="44">
        <v>40</v>
      </c>
      <c r="J25" s="44">
        <v>11</v>
      </c>
      <c r="K25" s="42">
        <f t="shared" si="2"/>
        <v>492.13333333333338</v>
      </c>
      <c r="L25" s="42">
        <f t="shared" si="3"/>
        <v>27.596899224806204</v>
      </c>
      <c r="M25" s="42">
        <f t="shared" si="4"/>
        <v>5.3098506679076202E-2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Rand</vt:lpstr>
      <vt:lpstr>LWP</vt:lpstr>
      <vt:lpstr>Porometer</vt:lpstr>
      <vt:lpstr>Crownroot</vt:lpstr>
      <vt:lpstr>Tiller</vt:lpstr>
      <vt:lpstr>Plantht</vt:lpstr>
      <vt:lpstr>DTF</vt:lpstr>
      <vt:lpstr>Harvest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Quintana, Marinell (IRRI)</dc:creator>
  <cp:lastModifiedBy>Henry, Amelia (IRRI)</cp:lastModifiedBy>
  <dcterms:created xsi:type="dcterms:W3CDTF">2021-04-12T02:50:06Z</dcterms:created>
  <dcterms:modified xsi:type="dcterms:W3CDTF">2021-09-17T08:36:42Z</dcterms:modified>
</cp:coreProperties>
</file>