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raev\OneDrive\Рабочий стол\ITMO\2COURSE\2SEM\MathStat\tasks\task2\"/>
    </mc:Choice>
  </mc:AlternateContent>
  <xr:revisionPtr revIDLastSave="0" documentId="13_ncr:1_{CDF626D8-7D58-4917-B403-FBCC718BBEDD}" xr6:coauthVersionLast="47" xr6:coauthVersionMax="47" xr10:uidLastSave="{00000000-0000-0000-0000-000000000000}"/>
  <bookViews>
    <workbookView xWindow="-108" yWindow="-108" windowWidth="41496" windowHeight="16776" xr2:uid="{F11645F6-F22F-44A3-90A6-9EDD6923D85F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4" i="1" l="1"/>
  <c r="I19" i="1"/>
  <c r="G19" i="1"/>
  <c r="B15" i="1"/>
  <c r="B14" i="1"/>
  <c r="Q6" i="1" s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27" i="1"/>
  <c r="I25" i="1" l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C7" i="1"/>
  <c r="C8" i="1" s="1"/>
  <c r="D7" i="1"/>
  <c r="D8" i="1" s="1"/>
  <c r="E7" i="1"/>
  <c r="E8" i="1" s="1"/>
  <c r="F7" i="1"/>
  <c r="F8" i="1" s="1"/>
  <c r="G7" i="1"/>
  <c r="G8" i="1" s="1"/>
  <c r="H7" i="1"/>
  <c r="H8" i="1" s="1"/>
  <c r="I7" i="1"/>
  <c r="I8" i="1" s="1"/>
  <c r="J7" i="1"/>
  <c r="J8" i="1" s="1"/>
  <c r="K7" i="1"/>
  <c r="K8" i="1" s="1"/>
  <c r="B7" i="1"/>
  <c r="B8" i="1" s="1"/>
  <c r="B16" i="1" l="1"/>
  <c r="Q7" i="1"/>
</calcChain>
</file>

<file path=xl/sharedStrings.xml><?xml version="1.0" encoding="utf-8"?>
<sst xmlns="http://schemas.openxmlformats.org/spreadsheetml/2006/main" count="36" uniqueCount="35">
  <si>
    <t>команда 18</t>
  </si>
  <si>
    <t>блок 518</t>
  </si>
  <si>
    <t>ИДЗ N2</t>
  </si>
  <si>
    <t>Нормальный (гауссовский) закон распределения, пункт 2</t>
  </si>
  <si>
    <t>Исходные данные (случайная величина)</t>
  </si>
  <si>
    <t>Необходимо построить:</t>
  </si>
  <si>
    <t>несмещенную оценку матожидания</t>
  </si>
  <si>
    <t>несмещенную оценку дисперсии</t>
  </si>
  <si>
    <t>По формулам, используя метод моментов, построить оценки параметров закона распределения (для нормального это мат ожидание и дисперсия)</t>
  </si>
  <si>
    <t>После этого построить графики плотности вероятности и функции распределения</t>
  </si>
  <si>
    <t>n</t>
  </si>
  <si>
    <t>x_i-\over{m}</t>
  </si>
  <si>
    <t>(x_i-\over{m})^{2}</t>
  </si>
  <si>
    <t>\over{m}</t>
  </si>
  <si>
    <t>\over{sigma^{2}}</t>
  </si>
  <si>
    <t>оценка матожидания</t>
  </si>
  <si>
    <t>оценка дисперсии</t>
  </si>
  <si>
    <t>\over{sigma}</t>
  </si>
  <si>
    <t>это</t>
  </si>
  <si>
    <t>и это</t>
  </si>
  <si>
    <t>уже оценки параметров закона распределения</t>
  </si>
  <si>
    <t>диапазон значений x</t>
  </si>
  <si>
    <t>от</t>
  </si>
  <si>
    <t>до</t>
  </si>
  <si>
    <t>округлим и получим</t>
  </si>
  <si>
    <t>f(x)</t>
  </si>
  <si>
    <t>F(x)</t>
  </si>
  <si>
    <t>график f(x)</t>
  </si>
  <si>
    <t>график F(x)</t>
  </si>
  <si>
    <t>x</t>
  </si>
  <si>
    <t>ГРАФИКИ</t>
  </si>
  <si>
    <t>см выше</t>
  </si>
  <si>
    <t>см ниже</t>
  </si>
  <si>
    <t>0,644-3*1,101</t>
  </si>
  <si>
    <t>0,644+3*1,101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</si>
</sst>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16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64" fontId="0" fillId="0" borderId="5" xfId="0" applyNumberFormat="1" applyBorder="1"/>
    <xf numFmtId="0" fontId="0" fillId="0" borderId="6" xfId="0" applyBorder="1"/>
    <xf numFmtId="0" fontId="0" fillId="0" borderId="7" xfId="0" applyBorder="1"/>
    <xf numFmtId="164" fontId="0" fillId="0" borderId="7" xfId="0" applyNumberFormat="1" applyBorder="1"/>
    <xf numFmtId="164" fontId="0" fillId="0" borderId="8" xfId="0" applyNumberFormat="1" applyBorder="1"/>
    <xf numFmtId="0" fontId="0" fillId="0" borderId="2" xfId="0" quotePrefix="1" applyBorder="1"/>
    <xf numFmtId="0" fontId="0" fillId="0" borderId="8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ru-RU" sz="2000" b="1" baseline="0">
                <a:solidFill>
                  <a:sysClr val="windowText" lastClr="000000"/>
                </a:solidFill>
              </a:rPr>
              <a:t>Плотность вероятности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Лист1!$H$24:$H$57</c:f>
              <c:numCache>
                <c:formatCode>General</c:formatCode>
                <c:ptCount val="34"/>
                <c:pt idx="0">
                  <c:v>-2.7</c:v>
                </c:pt>
                <c:pt idx="1">
                  <c:v>-2.5</c:v>
                </c:pt>
                <c:pt idx="2">
                  <c:v>-2.2999999999999998</c:v>
                </c:pt>
                <c:pt idx="3">
                  <c:v>-2.1</c:v>
                </c:pt>
                <c:pt idx="4">
                  <c:v>-1.9</c:v>
                </c:pt>
                <c:pt idx="5">
                  <c:v>-1.7</c:v>
                </c:pt>
                <c:pt idx="6">
                  <c:v>-1.5</c:v>
                </c:pt>
                <c:pt idx="7">
                  <c:v>-1.3</c:v>
                </c:pt>
                <c:pt idx="8">
                  <c:v>-1.1000000000000001</c:v>
                </c:pt>
                <c:pt idx="9">
                  <c:v>-0.9</c:v>
                </c:pt>
                <c:pt idx="10">
                  <c:v>-0.7</c:v>
                </c:pt>
                <c:pt idx="11">
                  <c:v>-0.5</c:v>
                </c:pt>
                <c:pt idx="12">
                  <c:v>-0.3</c:v>
                </c:pt>
                <c:pt idx="13">
                  <c:v>-0.1</c:v>
                </c:pt>
                <c:pt idx="14">
                  <c:v>9.9999999999999603E-2</c:v>
                </c:pt>
                <c:pt idx="15">
                  <c:v>0.3</c:v>
                </c:pt>
                <c:pt idx="16">
                  <c:v>0.5</c:v>
                </c:pt>
                <c:pt idx="17">
                  <c:v>0.7</c:v>
                </c:pt>
                <c:pt idx="18">
                  <c:v>0.9</c:v>
                </c:pt>
                <c:pt idx="19">
                  <c:v>1.1000000000000001</c:v>
                </c:pt>
                <c:pt idx="20">
                  <c:v>1.3</c:v>
                </c:pt>
                <c:pt idx="21">
                  <c:v>1.5</c:v>
                </c:pt>
                <c:pt idx="22">
                  <c:v>1.7</c:v>
                </c:pt>
                <c:pt idx="23">
                  <c:v>1.9</c:v>
                </c:pt>
                <c:pt idx="24">
                  <c:v>2.1</c:v>
                </c:pt>
                <c:pt idx="25">
                  <c:v>2.2999999999999998</c:v>
                </c:pt>
                <c:pt idx="26">
                  <c:v>2.5</c:v>
                </c:pt>
                <c:pt idx="27">
                  <c:v>2.7</c:v>
                </c:pt>
                <c:pt idx="28">
                  <c:v>2.9</c:v>
                </c:pt>
                <c:pt idx="29">
                  <c:v>3.1000000000000099</c:v>
                </c:pt>
                <c:pt idx="30">
                  <c:v>3.30000000000001</c:v>
                </c:pt>
                <c:pt idx="31">
                  <c:v>3.5000000000000102</c:v>
                </c:pt>
                <c:pt idx="32">
                  <c:v>3.7000000000000099</c:v>
                </c:pt>
                <c:pt idx="33">
                  <c:v>3.9000000000000101</c:v>
                </c:pt>
              </c:numCache>
            </c:numRef>
          </c:cat>
          <c:val>
            <c:numRef>
              <c:f>Лист1!$I$24:$I$57</c:f>
              <c:numCache>
                <c:formatCode>General</c:formatCode>
                <c:ptCount val="34"/>
                <c:pt idx="0">
                  <c:v>1.0908107709772684E-2</c:v>
                </c:pt>
                <c:pt idx="1">
                  <c:v>1.6075762055329006E-2</c:v>
                </c:pt>
                <c:pt idx="2">
                  <c:v>2.313183635603944E-2</c:v>
                </c:pt>
                <c:pt idx="3">
                  <c:v>3.249862924418323E-2</c:v>
                </c:pt>
                <c:pt idx="4">
                  <c:v>4.4579620338978013E-2</c:v>
                </c:pt>
                <c:pt idx="5">
                  <c:v>5.9706838791224875E-2</c:v>
                </c:pt>
                <c:pt idx="6">
                  <c:v>7.8077910141273507E-2</c:v>
                </c:pt>
                <c:pt idx="7">
                  <c:v>9.9689329042548611E-2</c:v>
                </c:pt>
                <c:pt idx="8">
                  <c:v>0.12427551049533855</c:v>
                </c:pt>
                <c:pt idx="9">
                  <c:v>0.15126513132105585</c:v>
                </c:pt>
                <c:pt idx="10">
                  <c:v>0.17976638779756962</c:v>
                </c:pt>
                <c:pt idx="11">
                  <c:v>0.20859050959726977</c:v>
                </c:pt>
                <c:pt idx="12">
                  <c:v>0.23631810123430055</c:v>
                </c:pt>
                <c:pt idx="13">
                  <c:v>0.26140616278275097</c:v>
                </c:pt>
                <c:pt idx="14">
                  <c:v>0.28232611096906557</c:v>
                </c:pt>
                <c:pt idx="15">
                  <c:v>0.29771633200277886</c:v>
                </c:pt>
                <c:pt idx="16">
                  <c:v>0.30652836143545281</c:v>
                </c:pt>
                <c:pt idx="17">
                  <c:v>0.30814495219710408</c:v>
                </c:pt>
                <c:pt idx="18">
                  <c:v>0.3024515692462334</c:v>
                </c:pt>
                <c:pt idx="19">
                  <c:v>0.28984980773114688</c:v>
                </c:pt>
                <c:pt idx="20">
                  <c:v>0.27121055113019416</c:v>
                </c:pt>
                <c:pt idx="21">
                  <c:v>0.24777445869307557</c:v>
                </c:pt>
                <c:pt idx="22">
                  <c:v>0.22101557570410668</c:v>
                </c:pt>
                <c:pt idx="23">
                  <c:v>0.19248886690576891</c:v>
                </c:pt>
                <c:pt idx="24">
                  <c:v>0.16368343908624333</c:v>
                </c:pt>
                <c:pt idx="25">
                  <c:v>0.13590025030503822</c:v>
                </c:pt>
                <c:pt idx="26">
                  <c:v>0.11016716209679217</c:v>
                </c:pt>
                <c:pt idx="27">
                  <c:v>8.7196782054037192E-2</c:v>
                </c:pt>
                <c:pt idx="28">
                  <c:v>6.738529650737371E-2</c:v>
                </c:pt>
                <c:pt idx="29">
                  <c:v>5.0844762104157684E-2</c:v>
                </c:pt>
                <c:pt idx="30">
                  <c:v>3.745792241744314E-2</c:v>
                </c:pt>
                <c:pt idx="31">
                  <c:v>2.6943719097855361E-2</c:v>
                </c:pt>
                <c:pt idx="32">
                  <c:v>1.8922904106259526E-2</c:v>
                </c:pt>
                <c:pt idx="33">
                  <c:v>1.2975808429533262E-2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6EF0-4459-8F76-7FFF9CB4C73F}"/>
            </c:ext>
          </c:extLst>
        </c:ser>
        <c:dLbls>
          <c:dLblPos val="l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577462784"/>
        <c:axId val="1865876032"/>
      </c:lineChart>
      <c:catAx>
        <c:axId val="1577462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alpha val="70000"/>
                </a:schemeClr>
              </a:solidFill>
              <a:prstDash val="dash"/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alpha val="20000"/>
                </a:schemeClr>
              </a:solidFill>
              <a:prstDash val="sysDash"/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65876032"/>
        <c:crosses val="autoZero"/>
        <c:auto val="1"/>
        <c:lblAlgn val="ctr"/>
        <c:lblOffset val="100"/>
        <c:noMultiLvlLbl val="0"/>
      </c:catAx>
      <c:valAx>
        <c:axId val="186587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alpha val="70000"/>
                </a:schemeClr>
              </a:solidFill>
              <a:prstDash val="dash"/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alpha val="20000"/>
                </a:schemeClr>
              </a:solidFill>
              <a:prstDash val="sysDash"/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77462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4803149606299213" l="0.70866141732283472" r="0.70866141732283472" t="0.74803149606299213" header="0.31496062992125984" footer="0.31496062992125984"/>
    <c:pageSetup orientation="landscape" blackAndWhite="1" horizontalDpi="-3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ru-RU" sz="2000" b="1" baseline="0">
                <a:solidFill>
                  <a:sysClr val="windowText" lastClr="000000"/>
                </a:solidFill>
              </a:rPr>
              <a:t>Функция распределения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Лист1!$X$27:$X$60</c:f>
              <c:numCache>
                <c:formatCode>General</c:formatCode>
                <c:ptCount val="34"/>
                <c:pt idx="0">
                  <c:v>-2.7</c:v>
                </c:pt>
                <c:pt idx="1">
                  <c:v>-2.5</c:v>
                </c:pt>
                <c:pt idx="2">
                  <c:v>-2.2999999999999998</c:v>
                </c:pt>
                <c:pt idx="3">
                  <c:v>-2.1</c:v>
                </c:pt>
                <c:pt idx="4">
                  <c:v>-1.9</c:v>
                </c:pt>
                <c:pt idx="5">
                  <c:v>-1.7</c:v>
                </c:pt>
                <c:pt idx="6">
                  <c:v>-1.5</c:v>
                </c:pt>
                <c:pt idx="7">
                  <c:v>-1.3</c:v>
                </c:pt>
                <c:pt idx="8">
                  <c:v>-1.1000000000000001</c:v>
                </c:pt>
                <c:pt idx="9">
                  <c:v>-0.9</c:v>
                </c:pt>
                <c:pt idx="10">
                  <c:v>-0.7</c:v>
                </c:pt>
                <c:pt idx="11">
                  <c:v>-0.5</c:v>
                </c:pt>
                <c:pt idx="12">
                  <c:v>-0.3</c:v>
                </c:pt>
                <c:pt idx="13">
                  <c:v>-0.1</c:v>
                </c:pt>
                <c:pt idx="14">
                  <c:v>9.9999999999999603E-2</c:v>
                </c:pt>
                <c:pt idx="15">
                  <c:v>0.3</c:v>
                </c:pt>
                <c:pt idx="16">
                  <c:v>0.5</c:v>
                </c:pt>
                <c:pt idx="17">
                  <c:v>0.7</c:v>
                </c:pt>
                <c:pt idx="18">
                  <c:v>0.9</c:v>
                </c:pt>
                <c:pt idx="19">
                  <c:v>1.1000000000000001</c:v>
                </c:pt>
                <c:pt idx="20">
                  <c:v>1.3</c:v>
                </c:pt>
                <c:pt idx="21">
                  <c:v>1.5</c:v>
                </c:pt>
                <c:pt idx="22">
                  <c:v>1.7</c:v>
                </c:pt>
                <c:pt idx="23">
                  <c:v>1.9</c:v>
                </c:pt>
                <c:pt idx="24">
                  <c:v>2.1</c:v>
                </c:pt>
                <c:pt idx="25">
                  <c:v>2.2999999999999998</c:v>
                </c:pt>
                <c:pt idx="26">
                  <c:v>2.5</c:v>
                </c:pt>
                <c:pt idx="27">
                  <c:v>2.7</c:v>
                </c:pt>
                <c:pt idx="28">
                  <c:v>2.9</c:v>
                </c:pt>
                <c:pt idx="29">
                  <c:v>3.1000000000000099</c:v>
                </c:pt>
                <c:pt idx="30">
                  <c:v>3.30000000000001</c:v>
                </c:pt>
                <c:pt idx="31">
                  <c:v>3.5000000000000102</c:v>
                </c:pt>
                <c:pt idx="32">
                  <c:v>3.7000000000000099</c:v>
                </c:pt>
                <c:pt idx="33">
                  <c:v>3.9000000000000101</c:v>
                </c:pt>
              </c:numCache>
            </c:numRef>
          </c:cat>
          <c:val>
            <c:numRef>
              <c:f>Лист1!$Y$27:$Y$60</c:f>
              <c:numCache>
                <c:formatCode>General</c:formatCode>
                <c:ptCount val="34"/>
                <c:pt idx="0">
                  <c:v>4.8640975002065927E-3</c:v>
                </c:pt>
                <c:pt idx="1">
                  <c:v>7.5344701106342402E-3</c:v>
                </c:pt>
                <c:pt idx="2">
                  <c:v>1.1420248316701553E-2</c:v>
                </c:pt>
                <c:pt idx="3">
                  <c:v>1.6941290656081538E-2</c:v>
                </c:pt>
                <c:pt idx="4">
                  <c:v>2.4600802473551679E-2</c:v>
                </c:pt>
                <c:pt idx="5">
                  <c:v>3.4976518163920556E-2</c:v>
                </c:pt>
                <c:pt idx="6">
                  <c:v>4.8700243250721205E-2</c:v>
                </c:pt>
                <c:pt idx="7">
                  <c:v>6.6424292355025435E-2</c:v>
                </c:pt>
                <c:pt idx="8">
                  <c:v>8.8774979531057036E-2</c:v>
                </c:pt>
                <c:pt idx="9">
                  <c:v>0.11629544834158505</c:v>
                </c:pt>
                <c:pt idx="10">
                  <c:v>0.1493824793061887</c:v>
                </c:pt>
                <c:pt idx="11">
                  <c:v>0.18822405139442464</c:v>
                </c:pt>
                <c:pt idx="12">
                  <c:v>0.23274586429928898</c:v>
                </c:pt>
                <c:pt idx="13">
                  <c:v>0.28257529521218622</c:v>
                </c:pt>
                <c:pt idx="14">
                  <c:v>0.3370300824966817</c:v>
                </c:pt>
                <c:pt idx="15">
                  <c:v>0.3951363876625259</c:v>
                </c:pt>
                <c:pt idx="16">
                  <c:v>0.45567709831725417</c:v>
                </c:pt>
                <c:pt idx="17">
                  <c:v>0.51726690343120518</c:v>
                </c:pt>
                <c:pt idx="18">
                  <c:v>0.57844658430613394</c:v>
                </c:pt>
                <c:pt idx="19">
                  <c:v>0.63778591541695984</c:v>
                </c:pt>
                <c:pt idx="20">
                  <c:v>0.69398317603714288</c:v>
                </c:pt>
                <c:pt idx="21">
                  <c:v>0.74594982388624742</c:v>
                </c:pt>
                <c:pt idx="22">
                  <c:v>0.79287126195591373</c:v>
                </c:pt>
                <c:pt idx="23">
                  <c:v>0.83423835219504638</c:v>
                </c:pt>
                <c:pt idx="24">
                  <c:v>0.86984865575006065</c:v>
                </c:pt>
                <c:pt idx="25">
                  <c:v>0.89978049560402995</c:v>
                </c:pt>
                <c:pt idx="26">
                  <c:v>0.9243461408901521</c:v>
                </c:pt>
                <c:pt idx="27">
                  <c:v>0.94403225313618488</c:v>
                </c:pt>
                <c:pt idx="28">
                  <c:v>0.95943608406994108</c:v>
                </c:pt>
                <c:pt idx="29">
                  <c:v>0.97120494750696551</c:v>
                </c:pt>
                <c:pt idx="30">
                  <c:v>0.97998459914347824</c:v>
                </c:pt>
                <c:pt idx="31">
                  <c:v>0.98637984155305569</c:v>
                </c:pt>
                <c:pt idx="32">
                  <c:v>0.99092839904477947</c:v>
                </c:pt>
                <c:pt idx="33">
                  <c:v>0.99408723665148468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C4-423F-8130-E55CE69506A6}"/>
            </c:ext>
          </c:extLst>
        </c:ser>
        <c:dLbls>
          <c:dLblPos val="l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577462784"/>
        <c:axId val="1865876032"/>
      </c:lineChart>
      <c:catAx>
        <c:axId val="1577462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alpha val="70000"/>
                </a:schemeClr>
              </a:solidFill>
              <a:prstDash val="dash"/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alpha val="20000"/>
                </a:schemeClr>
              </a:solidFill>
              <a:prstDash val="sysDash"/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65876032"/>
        <c:crosses val="autoZero"/>
        <c:auto val="1"/>
        <c:lblAlgn val="ctr"/>
        <c:lblOffset val="100"/>
        <c:noMultiLvlLbl val="0"/>
      </c:catAx>
      <c:valAx>
        <c:axId val="186587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alpha val="70000"/>
                </a:schemeClr>
              </a:solidFill>
              <a:prstDash val="dash"/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alpha val="20000"/>
                </a:schemeClr>
              </a:solidFill>
              <a:prstDash val="sysDash"/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77462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4803149606299213" l="0.70866141732283472" r="0.70866141732283472" t="0.74803149606299213" header="0.31496062992125984" footer="0.31496062992125984"/>
    <c:pageSetup orientation="landscape" blackAndWhite="1" horizontalDpi="-3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586740</xdr:colOff>
      <xdr:row>23</xdr:row>
      <xdr:rowOff>22860</xdr:rowOff>
    </xdr:from>
    <xdr:to>
      <xdr:col>20</xdr:col>
      <xdr:colOff>281940</xdr:colOff>
      <xdr:row>37</xdr:row>
      <xdr:rowOff>112195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5A840CA7-86B2-4225-A01D-18FE9196B6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571500</xdr:colOff>
      <xdr:row>39</xdr:row>
      <xdr:rowOff>53340</xdr:rowOff>
    </xdr:from>
    <xdr:to>
      <xdr:col>20</xdr:col>
      <xdr:colOff>266700</xdr:colOff>
      <xdr:row>53</xdr:row>
      <xdr:rowOff>142675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C215E09B-D6A5-42AF-A0B8-F074E08AD1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0790F-B4C4-4600-9B78-B849EA6A8823}">
  <dimension ref="A1:AB64"/>
  <sheetViews>
    <sheetView tabSelected="1" topLeftCell="A5" workbookViewId="0">
      <selection activeCell="I19" sqref="I19"/>
    </sheetView>
  </sheetViews>
  <sheetFormatPr defaultRowHeight="14.4" x14ac:dyDescent="0.3"/>
  <cols>
    <col min="1" max="1" width="21.5546875" customWidth="1"/>
    <col min="4" max="4" width="13.77734375" customWidth="1"/>
    <col min="7" max="7" width="12.21875" customWidth="1"/>
    <col min="8" max="8" width="11.109375" customWidth="1"/>
  </cols>
  <sheetData>
    <row r="1" spans="1:28" x14ac:dyDescent="0.3">
      <c r="A1" t="s">
        <v>0</v>
      </c>
      <c r="B1" t="s">
        <v>1</v>
      </c>
    </row>
    <row r="2" spans="1:28" x14ac:dyDescent="0.3">
      <c r="A2" t="s">
        <v>2</v>
      </c>
    </row>
    <row r="3" spans="1:28" x14ac:dyDescent="0.3">
      <c r="A3" t="s">
        <v>3</v>
      </c>
    </row>
    <row r="5" spans="1:28" x14ac:dyDescent="0.3">
      <c r="B5" s="1" t="s">
        <v>4</v>
      </c>
      <c r="C5" s="1"/>
      <c r="D5" s="1"/>
      <c r="E5" s="1"/>
      <c r="F5" s="1"/>
      <c r="G5" s="1" t="s">
        <v>10</v>
      </c>
      <c r="H5" s="1">
        <v>10</v>
      </c>
      <c r="I5" s="1"/>
      <c r="J5" s="1"/>
      <c r="K5" s="1"/>
      <c r="M5" t="s">
        <v>5</v>
      </c>
    </row>
    <row r="6" spans="1:28" x14ac:dyDescent="0.3">
      <c r="B6" s="1">
        <v>-0.8</v>
      </c>
      <c r="C6" s="1">
        <v>0.09</v>
      </c>
      <c r="D6" s="1">
        <v>0.82</v>
      </c>
      <c r="E6" s="1">
        <v>1.46</v>
      </c>
      <c r="F6" s="1">
        <v>0.34</v>
      </c>
      <c r="G6" s="1">
        <v>3.06</v>
      </c>
      <c r="H6" s="1">
        <v>1.28</v>
      </c>
      <c r="I6" s="1">
        <v>-0.16</v>
      </c>
      <c r="J6" s="1">
        <v>0.62</v>
      </c>
      <c r="K6" s="1">
        <v>-0.27</v>
      </c>
      <c r="M6" t="s">
        <v>6</v>
      </c>
      <c r="Q6">
        <f>B14</f>
        <v>0.64400000000000002</v>
      </c>
    </row>
    <row r="7" spans="1:28" x14ac:dyDescent="0.3">
      <c r="A7" t="s">
        <v>11</v>
      </c>
      <c r="B7">
        <f>B6-$Q$6</f>
        <v>-1.444</v>
      </c>
      <c r="C7">
        <f t="shared" ref="C7:K7" si="0">C6-$Q$6</f>
        <v>-0.55400000000000005</v>
      </c>
      <c r="D7">
        <f t="shared" si="0"/>
        <v>0.17599999999999993</v>
      </c>
      <c r="E7">
        <f t="shared" si="0"/>
        <v>0.81599999999999995</v>
      </c>
      <c r="F7">
        <f t="shared" si="0"/>
        <v>-0.30399999999999999</v>
      </c>
      <c r="G7">
        <f t="shared" si="0"/>
        <v>2.4159999999999999</v>
      </c>
      <c r="H7">
        <f t="shared" si="0"/>
        <v>0.63600000000000001</v>
      </c>
      <c r="I7">
        <f t="shared" si="0"/>
        <v>-0.80400000000000005</v>
      </c>
      <c r="J7">
        <f t="shared" si="0"/>
        <v>-2.4000000000000021E-2</v>
      </c>
      <c r="K7">
        <f t="shared" si="0"/>
        <v>-0.91400000000000003</v>
      </c>
      <c r="M7" t="s">
        <v>7</v>
      </c>
      <c r="Q7" s="2">
        <f>B15</f>
        <v>1.2116933333333331</v>
      </c>
    </row>
    <row r="8" spans="1:28" x14ac:dyDescent="0.3">
      <c r="A8" t="s">
        <v>12</v>
      </c>
      <c r="B8" s="2">
        <f>B7*B7</f>
        <v>2.0851359999999999</v>
      </c>
      <c r="C8" s="2">
        <f t="shared" ref="C8:K8" si="1">C7*C7</f>
        <v>0.30691600000000008</v>
      </c>
      <c r="D8" s="2">
        <f t="shared" si="1"/>
        <v>3.0975999999999976E-2</v>
      </c>
      <c r="E8" s="2">
        <f t="shared" si="1"/>
        <v>0.66585599999999989</v>
      </c>
      <c r="F8" s="2">
        <f t="shared" si="1"/>
        <v>9.2415999999999998E-2</v>
      </c>
      <c r="G8" s="2">
        <f t="shared" si="1"/>
        <v>5.8370559999999996</v>
      </c>
      <c r="H8" s="2">
        <f t="shared" si="1"/>
        <v>0.40449600000000002</v>
      </c>
      <c r="I8" s="2">
        <f t="shared" si="1"/>
        <v>0.6464160000000001</v>
      </c>
      <c r="J8" s="2">
        <f t="shared" si="1"/>
        <v>5.7600000000000099E-4</v>
      </c>
      <c r="K8" s="2">
        <f t="shared" si="1"/>
        <v>0.83539600000000003</v>
      </c>
    </row>
    <row r="9" spans="1:28" x14ac:dyDescent="0.3">
      <c r="M9" t="s">
        <v>8</v>
      </c>
      <c r="AB9" t="s">
        <v>31</v>
      </c>
    </row>
    <row r="11" spans="1:28" x14ac:dyDescent="0.3">
      <c r="M11" t="s">
        <v>9</v>
      </c>
      <c r="AB11" t="s">
        <v>32</v>
      </c>
    </row>
    <row r="14" spans="1:28" x14ac:dyDescent="0.3">
      <c r="A14" t="s">
        <v>13</v>
      </c>
      <c r="B14">
        <f>1/H5*SUM(B6:K6)</f>
        <v>0.64400000000000002</v>
      </c>
      <c r="C14" t="s">
        <v>15</v>
      </c>
      <c r="F14" t="s">
        <v>18</v>
      </c>
      <c r="G14" t="s">
        <v>20</v>
      </c>
    </row>
    <row r="15" spans="1:28" x14ac:dyDescent="0.3">
      <c r="A15" t="s">
        <v>14</v>
      </c>
      <c r="B15" s="2">
        <f>1/(H5-1)*SUM(B8:K8)</f>
        <v>1.2116933333333331</v>
      </c>
      <c r="C15" t="s">
        <v>16</v>
      </c>
      <c r="F15" t="s">
        <v>19</v>
      </c>
    </row>
    <row r="16" spans="1:28" x14ac:dyDescent="0.3">
      <c r="A16" t="s">
        <v>17</v>
      </c>
      <c r="B16" s="2">
        <f>SQRT(B15)</f>
        <v>1.1007694278700391</v>
      </c>
    </row>
    <row r="17" spans="3:25" ht="15" thickBot="1" x14ac:dyDescent="0.35"/>
    <row r="18" spans="3:25" x14ac:dyDescent="0.3">
      <c r="C18" s="3" t="s">
        <v>21</v>
      </c>
      <c r="D18" s="4"/>
      <c r="E18" s="4"/>
      <c r="F18" s="4" t="s">
        <v>22</v>
      </c>
      <c r="G18" s="13" t="s">
        <v>33</v>
      </c>
      <c r="H18" s="4" t="s">
        <v>23</v>
      </c>
      <c r="I18" s="13" t="s">
        <v>34</v>
      </c>
      <c r="J18" s="5"/>
    </row>
    <row r="19" spans="3:25" x14ac:dyDescent="0.3">
      <c r="C19" s="6"/>
      <c r="G19" s="2">
        <f>B14-3*B16</f>
        <v>-2.6583082836101171</v>
      </c>
      <c r="I19" s="2">
        <f>B14+3*B16</f>
        <v>3.9463082836101173</v>
      </c>
      <c r="J19" s="7"/>
    </row>
    <row r="20" spans="3:25" ht="15" thickBot="1" x14ac:dyDescent="0.35">
      <c r="C20" s="9" t="s">
        <v>24</v>
      </c>
      <c r="D20" s="10"/>
      <c r="E20" s="10"/>
      <c r="F20" s="10"/>
      <c r="G20" s="10">
        <v>-2.7</v>
      </c>
      <c r="H20" s="10"/>
      <c r="I20" s="10">
        <v>3.9</v>
      </c>
      <c r="J20" s="14"/>
    </row>
    <row r="21" spans="3:25" x14ac:dyDescent="0.3">
      <c r="H21" s="6"/>
      <c r="K21" s="4"/>
      <c r="L21" s="4"/>
      <c r="M21" s="4"/>
      <c r="N21" s="4" t="s">
        <v>30</v>
      </c>
      <c r="O21" s="4"/>
      <c r="P21" s="4"/>
      <c r="Q21" s="4"/>
      <c r="R21" s="4"/>
      <c r="S21" s="4"/>
      <c r="T21" s="4"/>
      <c r="U21" s="4"/>
      <c r="V21" s="4"/>
      <c r="W21" s="4"/>
      <c r="X21" s="4"/>
      <c r="Y21" s="5"/>
    </row>
    <row r="22" spans="3:25" x14ac:dyDescent="0.3">
      <c r="H22" s="6"/>
      <c r="Y22" s="7"/>
    </row>
    <row r="23" spans="3:25" x14ac:dyDescent="0.3">
      <c r="H23" s="6" t="s">
        <v>29</v>
      </c>
      <c r="I23" t="s">
        <v>25</v>
      </c>
      <c r="N23" t="s">
        <v>27</v>
      </c>
      <c r="Y23" s="7"/>
    </row>
    <row r="24" spans="3:25" x14ac:dyDescent="0.3">
      <c r="G24" s="2"/>
      <c r="H24" s="6">
        <v>-2.7</v>
      </c>
      <c r="I24" s="2">
        <f>1/(SQRT(2*PI())*SQRT(1.673))*EXP(-((H24-0.644)^2/(2*1.673)))</f>
        <v>1.0908107709772684E-2</v>
      </c>
      <c r="J24" s="2"/>
      <c r="Y24" s="7"/>
    </row>
    <row r="25" spans="3:25" x14ac:dyDescent="0.3">
      <c r="G25" s="2"/>
      <c r="H25" s="6">
        <v>-2.5</v>
      </c>
      <c r="I25" s="2">
        <f t="shared" ref="I25:I61" si="2">1/(SQRT(2*PI())*SQRT(1.673))*EXP(-((H25-0.644)^2/(2*1.673)))</f>
        <v>1.6075762055329006E-2</v>
      </c>
      <c r="J25" s="2"/>
      <c r="Y25" s="7"/>
    </row>
    <row r="26" spans="3:25" x14ac:dyDescent="0.3">
      <c r="G26" s="2"/>
      <c r="H26" s="6">
        <v>-2.2999999999999998</v>
      </c>
      <c r="I26" s="2">
        <f t="shared" si="2"/>
        <v>2.313183635603944E-2</v>
      </c>
      <c r="J26" s="2"/>
      <c r="X26" t="s">
        <v>29</v>
      </c>
      <c r="Y26" s="7" t="s">
        <v>26</v>
      </c>
    </row>
    <row r="27" spans="3:25" x14ac:dyDescent="0.3">
      <c r="G27" s="2"/>
      <c r="H27" s="6">
        <v>-2.1</v>
      </c>
      <c r="I27" s="2">
        <f t="shared" si="2"/>
        <v>3.249862924418323E-2</v>
      </c>
      <c r="J27" s="2"/>
      <c r="W27" s="2"/>
      <c r="X27">
        <v>-2.7</v>
      </c>
      <c r="Y27" s="8">
        <f>_xlfn.NORM.S.DIST((X27-0.644)/SQRT(1.673), TRUE)</f>
        <v>4.8640975002065927E-3</v>
      </c>
    </row>
    <row r="28" spans="3:25" x14ac:dyDescent="0.3">
      <c r="G28" s="2"/>
      <c r="H28" s="6">
        <v>-1.9</v>
      </c>
      <c r="I28" s="2">
        <f t="shared" si="2"/>
        <v>4.4579620338978013E-2</v>
      </c>
      <c r="J28" s="2"/>
      <c r="W28" s="2"/>
      <c r="X28">
        <v>-2.5</v>
      </c>
      <c r="Y28" s="8">
        <f t="shared" ref="Y28:Y64" si="3">_xlfn.NORM.S.DIST((X28-0.644)/SQRT(1.673), TRUE)</f>
        <v>7.5344701106342402E-3</v>
      </c>
    </row>
    <row r="29" spans="3:25" x14ac:dyDescent="0.3">
      <c r="G29" s="2"/>
      <c r="H29" s="6">
        <v>-1.7</v>
      </c>
      <c r="I29" s="2">
        <f t="shared" si="2"/>
        <v>5.9706838791224875E-2</v>
      </c>
      <c r="J29" s="2"/>
      <c r="W29" s="2"/>
      <c r="X29">
        <v>-2.2999999999999998</v>
      </c>
      <c r="Y29" s="8">
        <f t="shared" si="3"/>
        <v>1.1420248316701553E-2</v>
      </c>
    </row>
    <row r="30" spans="3:25" x14ac:dyDescent="0.3">
      <c r="G30" s="2"/>
      <c r="H30" s="6">
        <v>-1.5</v>
      </c>
      <c r="I30" s="2">
        <f t="shared" si="2"/>
        <v>7.8077910141273507E-2</v>
      </c>
      <c r="J30" s="2"/>
      <c r="W30" s="2"/>
      <c r="X30">
        <v>-2.1</v>
      </c>
      <c r="Y30" s="8">
        <f t="shared" si="3"/>
        <v>1.6941290656081538E-2</v>
      </c>
    </row>
    <row r="31" spans="3:25" x14ac:dyDescent="0.3">
      <c r="G31" s="2"/>
      <c r="H31" s="6">
        <v>-1.3</v>
      </c>
      <c r="I31" s="2">
        <f t="shared" si="2"/>
        <v>9.9689329042548611E-2</v>
      </c>
      <c r="J31" s="2"/>
      <c r="W31" s="2"/>
      <c r="X31">
        <v>-1.9</v>
      </c>
      <c r="Y31" s="8">
        <f t="shared" si="3"/>
        <v>2.4600802473551679E-2</v>
      </c>
    </row>
    <row r="32" spans="3:25" x14ac:dyDescent="0.3">
      <c r="G32" s="2"/>
      <c r="H32" s="6">
        <v>-1.1000000000000001</v>
      </c>
      <c r="I32" s="2">
        <f t="shared" si="2"/>
        <v>0.12427551049533855</v>
      </c>
      <c r="J32" s="2"/>
      <c r="W32" s="2"/>
      <c r="X32">
        <v>-1.7</v>
      </c>
      <c r="Y32" s="8">
        <f t="shared" si="3"/>
        <v>3.4976518163920556E-2</v>
      </c>
    </row>
    <row r="33" spans="7:25" x14ac:dyDescent="0.3">
      <c r="G33" s="2"/>
      <c r="H33" s="6">
        <v>-0.9</v>
      </c>
      <c r="I33" s="2">
        <f t="shared" si="2"/>
        <v>0.15126513132105585</v>
      </c>
      <c r="J33" s="2"/>
      <c r="W33" s="2"/>
      <c r="X33">
        <v>-1.5</v>
      </c>
      <c r="Y33" s="8">
        <f t="shared" si="3"/>
        <v>4.8700243250721205E-2</v>
      </c>
    </row>
    <row r="34" spans="7:25" x14ac:dyDescent="0.3">
      <c r="G34" s="2"/>
      <c r="H34" s="6">
        <v>-0.7</v>
      </c>
      <c r="I34" s="2">
        <f t="shared" si="2"/>
        <v>0.17976638779756962</v>
      </c>
      <c r="J34" s="2"/>
      <c r="W34" s="2"/>
      <c r="X34">
        <v>-1.3</v>
      </c>
      <c r="Y34" s="8">
        <f t="shared" si="3"/>
        <v>6.6424292355025435E-2</v>
      </c>
    </row>
    <row r="35" spans="7:25" x14ac:dyDescent="0.3">
      <c r="G35" s="2"/>
      <c r="H35" s="6">
        <v>-0.5</v>
      </c>
      <c r="I35" s="2">
        <f t="shared" si="2"/>
        <v>0.20859050959726977</v>
      </c>
      <c r="J35" s="2"/>
      <c r="W35" s="2"/>
      <c r="X35">
        <v>-1.1000000000000001</v>
      </c>
      <c r="Y35" s="8">
        <f t="shared" si="3"/>
        <v>8.8774979531057036E-2</v>
      </c>
    </row>
    <row r="36" spans="7:25" x14ac:dyDescent="0.3">
      <c r="G36" s="2"/>
      <c r="H36" s="6">
        <v>-0.3</v>
      </c>
      <c r="I36" s="2">
        <f t="shared" si="2"/>
        <v>0.23631810123430055</v>
      </c>
      <c r="J36" s="2"/>
      <c r="W36" s="2"/>
      <c r="X36">
        <v>-0.9</v>
      </c>
      <c r="Y36" s="8">
        <f t="shared" si="3"/>
        <v>0.11629544834158505</v>
      </c>
    </row>
    <row r="37" spans="7:25" x14ac:dyDescent="0.3">
      <c r="G37" s="2"/>
      <c r="H37" s="6">
        <v>-0.1</v>
      </c>
      <c r="I37" s="2">
        <f t="shared" si="2"/>
        <v>0.26140616278275097</v>
      </c>
      <c r="J37" s="2"/>
      <c r="W37" s="2"/>
      <c r="X37">
        <v>-0.7</v>
      </c>
      <c r="Y37" s="8">
        <f t="shared" si="3"/>
        <v>0.1493824793061887</v>
      </c>
    </row>
    <row r="38" spans="7:25" x14ac:dyDescent="0.3">
      <c r="G38" s="2"/>
      <c r="H38" s="6">
        <v>9.9999999999999603E-2</v>
      </c>
      <c r="I38" s="2">
        <f t="shared" si="2"/>
        <v>0.28232611096906557</v>
      </c>
      <c r="J38" s="2"/>
      <c r="W38" s="2"/>
      <c r="X38">
        <v>-0.5</v>
      </c>
      <c r="Y38" s="8">
        <f t="shared" si="3"/>
        <v>0.18822405139442464</v>
      </c>
    </row>
    <row r="39" spans="7:25" x14ac:dyDescent="0.3">
      <c r="G39" s="2"/>
      <c r="H39" s="6">
        <v>0.3</v>
      </c>
      <c r="I39" s="2">
        <f t="shared" si="2"/>
        <v>0.29771633200277886</v>
      </c>
      <c r="J39" s="2"/>
      <c r="N39" t="s">
        <v>28</v>
      </c>
      <c r="W39" s="2"/>
      <c r="X39">
        <v>-0.3</v>
      </c>
      <c r="Y39" s="8">
        <f t="shared" si="3"/>
        <v>0.23274586429928898</v>
      </c>
    </row>
    <row r="40" spans="7:25" x14ac:dyDescent="0.3">
      <c r="G40" s="2"/>
      <c r="H40" s="6">
        <v>0.5</v>
      </c>
      <c r="I40" s="2">
        <f t="shared" si="2"/>
        <v>0.30652836143545281</v>
      </c>
      <c r="J40" s="2"/>
      <c r="W40" s="2"/>
      <c r="X40">
        <v>-0.1</v>
      </c>
      <c r="Y40" s="8">
        <f t="shared" si="3"/>
        <v>0.28257529521218622</v>
      </c>
    </row>
    <row r="41" spans="7:25" x14ac:dyDescent="0.3">
      <c r="G41" s="2"/>
      <c r="H41" s="6">
        <v>0.7</v>
      </c>
      <c r="I41" s="2">
        <f t="shared" si="2"/>
        <v>0.30814495219710408</v>
      </c>
      <c r="J41" s="2"/>
      <c r="W41" s="2"/>
      <c r="X41">
        <v>9.9999999999999603E-2</v>
      </c>
      <c r="Y41" s="8">
        <f t="shared" si="3"/>
        <v>0.3370300824966817</v>
      </c>
    </row>
    <row r="42" spans="7:25" x14ac:dyDescent="0.3">
      <c r="G42" s="2"/>
      <c r="H42" s="6">
        <v>0.9</v>
      </c>
      <c r="I42" s="2">
        <f t="shared" si="2"/>
        <v>0.3024515692462334</v>
      </c>
      <c r="J42" s="2"/>
      <c r="W42" s="2"/>
      <c r="X42">
        <v>0.3</v>
      </c>
      <c r="Y42" s="8">
        <f t="shared" si="3"/>
        <v>0.3951363876625259</v>
      </c>
    </row>
    <row r="43" spans="7:25" x14ac:dyDescent="0.3">
      <c r="G43" s="2"/>
      <c r="H43" s="6">
        <v>1.1000000000000001</v>
      </c>
      <c r="I43" s="2">
        <f t="shared" si="2"/>
        <v>0.28984980773114688</v>
      </c>
      <c r="J43" s="2"/>
      <c r="W43" s="2"/>
      <c r="X43">
        <v>0.5</v>
      </c>
      <c r="Y43" s="8">
        <f t="shared" si="3"/>
        <v>0.45567709831725417</v>
      </c>
    </row>
    <row r="44" spans="7:25" x14ac:dyDescent="0.3">
      <c r="G44" s="2"/>
      <c r="H44" s="6">
        <v>1.3</v>
      </c>
      <c r="I44" s="2">
        <f t="shared" si="2"/>
        <v>0.27121055113019416</v>
      </c>
      <c r="J44" s="2"/>
      <c r="W44" s="2"/>
      <c r="X44">
        <v>0.7</v>
      </c>
      <c r="Y44" s="8">
        <f t="shared" si="3"/>
        <v>0.51726690343120518</v>
      </c>
    </row>
    <row r="45" spans="7:25" x14ac:dyDescent="0.3">
      <c r="G45" s="2"/>
      <c r="H45" s="6">
        <v>1.5</v>
      </c>
      <c r="I45" s="2">
        <f t="shared" si="2"/>
        <v>0.24777445869307557</v>
      </c>
      <c r="J45" s="2"/>
      <c r="W45" s="2"/>
      <c r="X45">
        <v>0.9</v>
      </c>
      <c r="Y45" s="8">
        <f t="shared" si="3"/>
        <v>0.57844658430613394</v>
      </c>
    </row>
    <row r="46" spans="7:25" x14ac:dyDescent="0.3">
      <c r="G46" s="2"/>
      <c r="H46" s="6">
        <v>1.7</v>
      </c>
      <c r="I46" s="2">
        <f t="shared" si="2"/>
        <v>0.22101557570410668</v>
      </c>
      <c r="J46" s="2"/>
      <c r="W46" s="2"/>
      <c r="X46">
        <v>1.1000000000000001</v>
      </c>
      <c r="Y46" s="8">
        <f t="shared" si="3"/>
        <v>0.63778591541695984</v>
      </c>
    </row>
    <row r="47" spans="7:25" x14ac:dyDescent="0.3">
      <c r="G47" s="2"/>
      <c r="H47" s="6">
        <v>1.9</v>
      </c>
      <c r="I47" s="2">
        <f t="shared" si="2"/>
        <v>0.19248886690576891</v>
      </c>
      <c r="J47" s="2"/>
      <c r="W47" s="2"/>
      <c r="X47">
        <v>1.3</v>
      </c>
      <c r="Y47" s="8">
        <f t="shared" si="3"/>
        <v>0.69398317603714288</v>
      </c>
    </row>
    <row r="48" spans="7:25" x14ac:dyDescent="0.3">
      <c r="G48" s="2"/>
      <c r="H48" s="6">
        <v>2.1</v>
      </c>
      <c r="I48" s="2">
        <f t="shared" si="2"/>
        <v>0.16368343908624333</v>
      </c>
      <c r="J48" s="2"/>
      <c r="W48" s="2"/>
      <c r="X48">
        <v>1.5</v>
      </c>
      <c r="Y48" s="8">
        <f t="shared" si="3"/>
        <v>0.74594982388624742</v>
      </c>
    </row>
    <row r="49" spans="7:25" x14ac:dyDescent="0.3">
      <c r="G49" s="2"/>
      <c r="H49" s="6">
        <v>2.2999999999999998</v>
      </c>
      <c r="I49" s="2">
        <f t="shared" si="2"/>
        <v>0.13590025030503822</v>
      </c>
      <c r="J49" s="2"/>
      <c r="W49" s="2"/>
      <c r="X49">
        <v>1.7</v>
      </c>
      <c r="Y49" s="8">
        <f t="shared" si="3"/>
        <v>0.79287126195591373</v>
      </c>
    </row>
    <row r="50" spans="7:25" x14ac:dyDescent="0.3">
      <c r="G50" s="2"/>
      <c r="H50" s="6">
        <v>2.5</v>
      </c>
      <c r="I50" s="2">
        <f t="shared" si="2"/>
        <v>0.11016716209679217</v>
      </c>
      <c r="J50" s="2"/>
      <c r="W50" s="2"/>
      <c r="X50">
        <v>1.9</v>
      </c>
      <c r="Y50" s="8">
        <f t="shared" si="3"/>
        <v>0.83423835219504638</v>
      </c>
    </row>
    <row r="51" spans="7:25" x14ac:dyDescent="0.3">
      <c r="G51" s="2"/>
      <c r="H51" s="6">
        <v>2.7</v>
      </c>
      <c r="I51" s="2">
        <f t="shared" si="2"/>
        <v>8.7196782054037192E-2</v>
      </c>
      <c r="J51" s="2"/>
      <c r="W51" s="2"/>
      <c r="X51">
        <v>2.1</v>
      </c>
      <c r="Y51" s="8">
        <f t="shared" si="3"/>
        <v>0.86984865575006065</v>
      </c>
    </row>
    <row r="52" spans="7:25" x14ac:dyDescent="0.3">
      <c r="G52" s="2"/>
      <c r="H52" s="6">
        <v>2.9</v>
      </c>
      <c r="I52" s="2">
        <f t="shared" si="2"/>
        <v>6.738529650737371E-2</v>
      </c>
      <c r="J52" s="2"/>
      <c r="W52" s="2"/>
      <c r="X52">
        <v>2.2999999999999998</v>
      </c>
      <c r="Y52" s="8">
        <f t="shared" si="3"/>
        <v>0.89978049560402995</v>
      </c>
    </row>
    <row r="53" spans="7:25" x14ac:dyDescent="0.3">
      <c r="G53" s="2"/>
      <c r="H53" s="6">
        <v>3.1000000000000099</v>
      </c>
      <c r="I53" s="2">
        <f t="shared" si="2"/>
        <v>5.0844762104157684E-2</v>
      </c>
      <c r="J53" s="2"/>
      <c r="W53" s="2"/>
      <c r="X53">
        <v>2.5</v>
      </c>
      <c r="Y53" s="8">
        <f t="shared" si="3"/>
        <v>0.9243461408901521</v>
      </c>
    </row>
    <row r="54" spans="7:25" x14ac:dyDescent="0.3">
      <c r="G54" s="2"/>
      <c r="H54" s="6">
        <v>3.30000000000001</v>
      </c>
      <c r="I54" s="2">
        <f t="shared" si="2"/>
        <v>3.745792241744314E-2</v>
      </c>
      <c r="J54" s="2"/>
      <c r="W54" s="2"/>
      <c r="X54">
        <v>2.7</v>
      </c>
      <c r="Y54" s="8">
        <f t="shared" si="3"/>
        <v>0.94403225313618488</v>
      </c>
    </row>
    <row r="55" spans="7:25" x14ac:dyDescent="0.3">
      <c r="G55" s="2"/>
      <c r="H55" s="6">
        <v>3.5000000000000102</v>
      </c>
      <c r="I55" s="2">
        <f t="shared" si="2"/>
        <v>2.6943719097855361E-2</v>
      </c>
      <c r="J55" s="2"/>
      <c r="W55" s="2"/>
      <c r="X55">
        <v>2.9</v>
      </c>
      <c r="Y55" s="8">
        <f t="shared" si="3"/>
        <v>0.95943608406994108</v>
      </c>
    </row>
    <row r="56" spans="7:25" x14ac:dyDescent="0.3">
      <c r="G56" s="2"/>
      <c r="H56" s="6">
        <v>3.7000000000000099</v>
      </c>
      <c r="I56" s="2">
        <f t="shared" si="2"/>
        <v>1.8922904106259526E-2</v>
      </c>
      <c r="J56" s="2"/>
      <c r="W56" s="2"/>
      <c r="X56">
        <v>3.1000000000000099</v>
      </c>
      <c r="Y56" s="8">
        <f t="shared" si="3"/>
        <v>0.97120494750696551</v>
      </c>
    </row>
    <row r="57" spans="7:25" x14ac:dyDescent="0.3">
      <c r="G57" s="2"/>
      <c r="H57" s="6">
        <v>3.9000000000000101</v>
      </c>
      <c r="I57" s="2">
        <f t="shared" si="2"/>
        <v>1.2975808429533262E-2</v>
      </c>
      <c r="J57" s="2"/>
      <c r="W57" s="2"/>
      <c r="X57">
        <v>3.30000000000001</v>
      </c>
      <c r="Y57" s="8">
        <f t="shared" si="3"/>
        <v>0.97998459914347824</v>
      </c>
    </row>
    <row r="58" spans="7:25" x14ac:dyDescent="0.3">
      <c r="G58" s="2"/>
      <c r="H58" s="6"/>
      <c r="I58" s="2"/>
      <c r="J58" s="2"/>
      <c r="W58" s="2"/>
      <c r="X58">
        <v>3.5000000000000102</v>
      </c>
      <c r="Y58" s="8">
        <f t="shared" si="3"/>
        <v>0.98637984155305569</v>
      </c>
    </row>
    <row r="59" spans="7:25" x14ac:dyDescent="0.3">
      <c r="G59" s="2"/>
      <c r="H59" s="6"/>
      <c r="I59" s="2"/>
      <c r="J59" s="2"/>
      <c r="W59" s="2"/>
      <c r="X59">
        <v>3.7000000000000099</v>
      </c>
      <c r="Y59" s="8">
        <f t="shared" si="3"/>
        <v>0.99092839904477947</v>
      </c>
    </row>
    <row r="60" spans="7:25" x14ac:dyDescent="0.3">
      <c r="G60" s="2"/>
      <c r="H60" s="6"/>
      <c r="I60" s="2"/>
      <c r="J60" s="2"/>
      <c r="W60" s="2"/>
      <c r="X60">
        <v>3.9000000000000101</v>
      </c>
      <c r="Y60" s="8">
        <f t="shared" si="3"/>
        <v>0.99408723665148468</v>
      </c>
    </row>
    <row r="61" spans="7:25" x14ac:dyDescent="0.3">
      <c r="G61" s="2"/>
      <c r="H61" s="6"/>
      <c r="I61" s="2"/>
      <c r="J61" s="2"/>
      <c r="W61" s="2"/>
      <c r="Y61" s="8"/>
    </row>
    <row r="62" spans="7:25" x14ac:dyDescent="0.3">
      <c r="H62" s="6"/>
      <c r="W62" s="2"/>
      <c r="Y62" s="8"/>
    </row>
    <row r="63" spans="7:25" x14ac:dyDescent="0.3">
      <c r="H63" s="6"/>
      <c r="W63" s="2"/>
      <c r="Y63" s="8"/>
    </row>
    <row r="64" spans="7:25" ht="15" thickBot="1" x14ac:dyDescent="0.35">
      <c r="H64" s="9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1"/>
      <c r="Y64" s="1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Григорий Раевский</dc:creator>
  <cp:lastModifiedBy>Григорий Раевский</cp:lastModifiedBy>
  <dcterms:created xsi:type="dcterms:W3CDTF">2024-03-02T10:33:51Z</dcterms:created>
  <dcterms:modified xsi:type="dcterms:W3CDTF">2024-03-08T18:18:17Z</dcterms:modified>
</cp:coreProperties>
</file>