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MathStat\tasks\task3\"/>
    </mc:Choice>
  </mc:AlternateContent>
  <xr:revisionPtr revIDLastSave="0" documentId="8_{6C964328-60EC-4643-95EB-0E892F84E050}" xr6:coauthVersionLast="47" xr6:coauthVersionMax="47" xr10:uidLastSave="{00000000-0000-0000-0000-000000000000}"/>
  <bookViews>
    <workbookView xWindow="-108" yWindow="-108" windowWidth="41496" windowHeight="16776" xr2:uid="{D2A8B818-9812-4144-89C5-94F18FA952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B44" i="1"/>
  <c r="I39" i="1"/>
  <c r="C39" i="1"/>
  <c r="C35" i="1"/>
  <c r="C34" i="1"/>
  <c r="C31" i="1"/>
  <c r="D31" i="1"/>
  <c r="E31" i="1"/>
  <c r="F31" i="1"/>
  <c r="G31" i="1"/>
  <c r="H31" i="1"/>
  <c r="I31" i="1"/>
  <c r="J31" i="1"/>
  <c r="K31" i="1"/>
  <c r="L31" i="1"/>
  <c r="B31" i="1"/>
  <c r="C30" i="1"/>
  <c r="D30" i="1"/>
  <c r="E30" i="1"/>
  <c r="F30" i="1"/>
  <c r="G30" i="1"/>
  <c r="H30" i="1"/>
  <c r="I30" i="1"/>
  <c r="J30" i="1"/>
  <c r="K30" i="1"/>
  <c r="L30" i="1"/>
  <c r="B30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B25" i="1"/>
  <c r="C19" i="1"/>
  <c r="C18" i="1"/>
  <c r="B3" i="1"/>
</calcChain>
</file>

<file path=xl/sharedStrings.xml><?xml version="1.0" encoding="utf-8"?>
<sst xmlns="http://schemas.openxmlformats.org/spreadsheetml/2006/main" count="48" uniqueCount="47">
  <si>
    <t>ИДЗ 3</t>
  </si>
  <si>
    <t>Вариант</t>
  </si>
  <si>
    <t>Команда</t>
  </si>
  <si>
    <t>Выборка x</t>
  </si>
  <si>
    <t>Выборка y</t>
  </si>
  <si>
    <t>Определения</t>
  </si>
  <si>
    <t>Нулевая гипотеза H_0 - предположение</t>
  </si>
  <si>
    <t>Альтернативное (конкурируее) H_1 - противоречит H_0</t>
  </si>
  <si>
    <t>Ошибка 1 рода - нулевая гипотеза отвергнута</t>
  </si>
  <si>
    <t>Ошибка 2 рода - 0 гипотеза принята в то время, как несправедлива</t>
  </si>
  <si>
    <t>Для проверки 0 гипотезы используют стат критерии</t>
  </si>
  <si>
    <t>Стат критерий - случайная величина, строится, как функция выборки. Закон распределения этой величины при справедливости 0 гипотезы известен</t>
  </si>
  <si>
    <t>Крит область - совокупность значений статистического критерия, при которых отвергают 0 гипотезу. Границы области - крит точки</t>
  </si>
  <si>
    <t xml:space="preserve">Если значение стат критерия оказывается вне области, то нулевая гипотеза принимается. При этом нельзя утверждать, что она доказана. Можно лишь говорить, что данные наблюдений согласуются с 0 гипотезой </t>
  </si>
  <si>
    <t>Крит область строится из уровня значимости \alpha (вероятность ошибки 1 рода)</t>
  </si>
  <si>
    <t>Проверка гипотезы о равенстве мат ожиданий двух выборок из нормальной ген совокупности (дисперсии одинаковы)</t>
  </si>
  <si>
    <t>n_x</t>
  </si>
  <si>
    <t>n_y</t>
  </si>
  <si>
    <t>Выборочные средние (несмещенные оценки мат ожиданий)</t>
  </si>
  <si>
    <t>\over{m_x}</t>
  </si>
  <si>
    <t>\over{m_y}</t>
  </si>
  <si>
    <t>1 гипотеза M[x] != M[y]</t>
  </si>
  <si>
    <t>0 гипотеза M[x] = M[y]</t>
  </si>
  <si>
    <t>X</t>
  </si>
  <si>
    <t>Выборки + разность с несмещенными оценками</t>
  </si>
  <si>
    <t>x</t>
  </si>
  <si>
    <t>x-\over{m_x}</t>
  </si>
  <si>
    <t>(x-\over{m_x})^2</t>
  </si>
  <si>
    <t>Y</t>
  </si>
  <si>
    <t>y</t>
  </si>
  <si>
    <t>y-\over{m_y}</t>
  </si>
  <si>
    <t>(y-\over{m_y})^2</t>
  </si>
  <si>
    <t>\over{\sigma_y}^2</t>
  </si>
  <si>
    <t>\over{\sigma_x}^2</t>
  </si>
  <si>
    <t>Стат критерий для проверки 0 гипотезы</t>
  </si>
  <si>
    <t>T</t>
  </si>
  <si>
    <t>Степеней свободы</t>
  </si>
  <si>
    <t>k</t>
  </si>
  <si>
    <t>Уровнь значимости</t>
  </si>
  <si>
    <t>p (1-alpha)</t>
  </si>
  <si>
    <t>Тогда</t>
  </si>
  <si>
    <t>Крит точка</t>
  </si>
  <si>
    <t>Так как</t>
  </si>
  <si>
    <t>|T|</t>
  </si>
  <si>
    <t>&lt;</t>
  </si>
  <si>
    <t>\gamma</t>
  </si>
  <si>
    <t>То 0 гипотеза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</si>
</sst>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left" indent="8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A641-7112-4114-AB74-D5183F7DAE32}">
  <dimension ref="A1:T46"/>
  <sheetViews>
    <sheetView tabSelected="1" workbookViewId="0">
      <selection activeCell="B47" sqref="B47"/>
    </sheetView>
  </sheetViews>
  <sheetFormatPr defaultRowHeight="14.4" x14ac:dyDescent="0.3"/>
  <cols>
    <col min="1" max="1" width="15.33203125" customWidth="1"/>
    <col min="2" max="2" width="16.33203125" customWidth="1"/>
    <col min="3" max="3" width="10.109375" bestFit="1" customWidth="1"/>
  </cols>
  <sheetData>
    <row r="1" spans="1:16" x14ac:dyDescent="0.3">
      <c r="A1" t="s">
        <v>0</v>
      </c>
    </row>
    <row r="2" spans="1:16" x14ac:dyDescent="0.3">
      <c r="A2" t="s">
        <v>2</v>
      </c>
      <c r="B2">
        <v>18</v>
      </c>
      <c r="D2" t="s">
        <v>15</v>
      </c>
      <c r="P2" t="s">
        <v>5</v>
      </c>
    </row>
    <row r="3" spans="1:16" x14ac:dyDescent="0.3">
      <c r="A3" t="s">
        <v>1</v>
      </c>
      <c r="B3">
        <f>75+B2</f>
        <v>93</v>
      </c>
    </row>
    <row r="4" spans="1:16" x14ac:dyDescent="0.3">
      <c r="P4" t="s">
        <v>6</v>
      </c>
    </row>
    <row r="5" spans="1:16" x14ac:dyDescent="0.3">
      <c r="B5" t="s">
        <v>3</v>
      </c>
      <c r="D5" t="s">
        <v>16</v>
      </c>
      <c r="E5">
        <v>19</v>
      </c>
      <c r="P5" t="s">
        <v>7</v>
      </c>
    </row>
    <row r="6" spans="1:16" x14ac:dyDescent="0.3">
      <c r="B6">
        <v>4.92</v>
      </c>
      <c r="C6">
        <v>10.210000000000001</v>
      </c>
      <c r="D6">
        <v>6.83</v>
      </c>
      <c r="E6">
        <v>10.63</v>
      </c>
      <c r="F6">
        <v>9.27</v>
      </c>
      <c r="G6">
        <v>8.34</v>
      </c>
      <c r="H6">
        <v>10.14</v>
      </c>
      <c r="I6">
        <v>5.3</v>
      </c>
      <c r="J6">
        <v>10.119999999999999</v>
      </c>
      <c r="K6">
        <v>8.1</v>
      </c>
    </row>
    <row r="7" spans="1:16" x14ac:dyDescent="0.3">
      <c r="B7">
        <v>7.49</v>
      </c>
      <c r="C7">
        <v>6.88</v>
      </c>
      <c r="D7">
        <v>10.93</v>
      </c>
      <c r="E7">
        <v>7.67</v>
      </c>
      <c r="F7">
        <v>7.01</v>
      </c>
      <c r="G7">
        <v>11.14</v>
      </c>
      <c r="H7">
        <v>6.42</v>
      </c>
      <c r="I7">
        <v>8.58</v>
      </c>
      <c r="J7">
        <v>7.99</v>
      </c>
      <c r="P7" t="s">
        <v>8</v>
      </c>
    </row>
    <row r="8" spans="1:16" x14ac:dyDescent="0.3">
      <c r="P8" t="s">
        <v>9</v>
      </c>
    </row>
    <row r="10" spans="1:16" x14ac:dyDescent="0.3">
      <c r="P10" t="s">
        <v>10</v>
      </c>
    </row>
    <row r="12" spans="1:16" x14ac:dyDescent="0.3">
      <c r="B12" t="s">
        <v>4</v>
      </c>
      <c r="D12" t="s">
        <v>17</v>
      </c>
      <c r="E12">
        <v>11</v>
      </c>
      <c r="P12" t="s">
        <v>11</v>
      </c>
    </row>
    <row r="13" spans="1:16" x14ac:dyDescent="0.3">
      <c r="B13">
        <v>6.61</v>
      </c>
      <c r="C13">
        <v>10.35</v>
      </c>
      <c r="D13">
        <v>7.56</v>
      </c>
      <c r="E13">
        <v>5.46</v>
      </c>
      <c r="F13">
        <v>8.91</v>
      </c>
      <c r="G13">
        <v>6.41</v>
      </c>
      <c r="H13">
        <v>8.26</v>
      </c>
      <c r="I13">
        <v>8.58</v>
      </c>
      <c r="J13">
        <v>9.1999999999999993</v>
      </c>
      <c r="K13">
        <v>10.51</v>
      </c>
    </row>
    <row r="14" spans="1:16" x14ac:dyDescent="0.3">
      <c r="B14">
        <v>8.86</v>
      </c>
      <c r="P14" t="s">
        <v>12</v>
      </c>
    </row>
    <row r="15" spans="1:16" x14ac:dyDescent="0.3">
      <c r="P15" t="s">
        <v>13</v>
      </c>
    </row>
    <row r="17" spans="1:20" x14ac:dyDescent="0.3">
      <c r="B17" t="s">
        <v>18</v>
      </c>
      <c r="I17" t="s">
        <v>22</v>
      </c>
      <c r="P17" t="s">
        <v>14</v>
      </c>
    </row>
    <row r="18" spans="1:20" x14ac:dyDescent="0.3">
      <c r="B18" t="s">
        <v>19</v>
      </c>
      <c r="C18" s="2">
        <f>1/E5*(SUM(B6:K7))</f>
        <v>8.3142105263157902</v>
      </c>
      <c r="I18" t="s">
        <v>21</v>
      </c>
    </row>
    <row r="19" spans="1:20" x14ac:dyDescent="0.3">
      <c r="B19" t="s">
        <v>20</v>
      </c>
      <c r="C19" s="2">
        <f>1/E12*SUM(B13:K14)</f>
        <v>8.2463636363636361</v>
      </c>
    </row>
    <row r="22" spans="1:20" x14ac:dyDescent="0.3">
      <c r="B22" t="s">
        <v>24</v>
      </c>
    </row>
    <row r="23" spans="1:20" x14ac:dyDescent="0.3">
      <c r="A23" t="s">
        <v>23</v>
      </c>
    </row>
    <row r="24" spans="1:20" x14ac:dyDescent="0.3">
      <c r="A24" t="s">
        <v>25</v>
      </c>
      <c r="B24">
        <v>4.92</v>
      </c>
      <c r="C24">
        <v>10.210000000000001</v>
      </c>
      <c r="D24">
        <v>6.83</v>
      </c>
      <c r="E24">
        <v>10.63</v>
      </c>
      <c r="F24">
        <v>9.27</v>
      </c>
      <c r="G24">
        <v>8.34</v>
      </c>
      <c r="H24">
        <v>10.14</v>
      </c>
      <c r="I24">
        <v>5.3</v>
      </c>
      <c r="J24">
        <v>10.119999999999999</v>
      </c>
      <c r="K24">
        <v>8.1</v>
      </c>
      <c r="L24">
        <v>7.49</v>
      </c>
      <c r="M24">
        <v>6.88</v>
      </c>
      <c r="N24">
        <v>10.93</v>
      </c>
      <c r="O24">
        <v>7.67</v>
      </c>
      <c r="P24">
        <v>7.01</v>
      </c>
      <c r="Q24">
        <v>11.14</v>
      </c>
      <c r="R24">
        <v>6.42</v>
      </c>
      <c r="S24">
        <v>8.58</v>
      </c>
      <c r="T24">
        <v>7.99</v>
      </c>
    </row>
    <row r="25" spans="1:20" x14ac:dyDescent="0.3">
      <c r="A25" t="s">
        <v>26</v>
      </c>
      <c r="B25" s="2">
        <f>B24-$C$18</f>
        <v>-3.3942105263157902</v>
      </c>
      <c r="C25" s="2">
        <f t="shared" ref="C25:T25" si="0">C24-$C$18</f>
        <v>1.8957894736842107</v>
      </c>
      <c r="D25" s="2">
        <f t="shared" si="0"/>
        <v>-1.4842105263157901</v>
      </c>
      <c r="E25" s="2">
        <f t="shared" si="0"/>
        <v>2.3157894736842106</v>
      </c>
      <c r="F25" s="2">
        <f t="shared" si="0"/>
        <v>0.95578947368420941</v>
      </c>
      <c r="G25" s="2">
        <f t="shared" si="0"/>
        <v>2.5789473684209696E-2</v>
      </c>
      <c r="H25" s="2">
        <f t="shared" si="0"/>
        <v>1.8257894736842104</v>
      </c>
      <c r="I25" s="2">
        <f t="shared" si="0"/>
        <v>-3.0142105263157903</v>
      </c>
      <c r="J25" s="2">
        <f t="shared" si="0"/>
        <v>1.8057894736842091</v>
      </c>
      <c r="K25" s="2">
        <f t="shared" si="0"/>
        <v>-0.21421052631579052</v>
      </c>
      <c r="L25" s="2">
        <f t="shared" si="0"/>
        <v>-0.82421052631578995</v>
      </c>
      <c r="M25" s="2">
        <f t="shared" si="0"/>
        <v>-1.4342105263157903</v>
      </c>
      <c r="N25" s="2">
        <f t="shared" si="0"/>
        <v>2.6157894736842096</v>
      </c>
      <c r="O25" s="2">
        <f t="shared" si="0"/>
        <v>-0.64421052631579023</v>
      </c>
      <c r="P25" s="2">
        <f t="shared" si="0"/>
        <v>-1.3042105263157904</v>
      </c>
      <c r="Q25" s="2">
        <f t="shared" si="0"/>
        <v>2.8257894736842104</v>
      </c>
      <c r="R25" s="2">
        <f t="shared" si="0"/>
        <v>-1.8942105263157902</v>
      </c>
      <c r="S25" s="2">
        <f t="shared" si="0"/>
        <v>0.26578947368420991</v>
      </c>
      <c r="T25" s="2">
        <f t="shared" si="0"/>
        <v>-0.32421052631578995</v>
      </c>
    </row>
    <row r="26" spans="1:20" x14ac:dyDescent="0.3">
      <c r="A26" t="s">
        <v>27</v>
      </c>
      <c r="B26" s="2">
        <f>B25*B25</f>
        <v>11.520665096952914</v>
      </c>
      <c r="C26" s="2">
        <f t="shared" ref="C26:T26" si="1">C25*C25</f>
        <v>3.5940177285318566</v>
      </c>
      <c r="D26" s="2">
        <f t="shared" si="1"/>
        <v>2.2028808864265947</v>
      </c>
      <c r="E26" s="2">
        <f t="shared" si="1"/>
        <v>5.3628808864265931</v>
      </c>
      <c r="F26" s="2">
        <f t="shared" si="1"/>
        <v>0.91353351800553806</v>
      </c>
      <c r="G26" s="2">
        <f t="shared" si="1"/>
        <v>6.6509695290854439E-4</v>
      </c>
      <c r="H26" s="2">
        <f t="shared" si="1"/>
        <v>3.3335072022160661</v>
      </c>
      <c r="I26" s="2">
        <f t="shared" si="1"/>
        <v>9.0854650969529143</v>
      </c>
      <c r="J26" s="2">
        <f t="shared" si="1"/>
        <v>3.2608756232686926</v>
      </c>
      <c r="K26" s="2">
        <f t="shared" si="1"/>
        <v>4.588614958448798E-2</v>
      </c>
      <c r="L26" s="2">
        <f t="shared" si="1"/>
        <v>0.67932299168975152</v>
      </c>
      <c r="M26" s="2">
        <f t="shared" si="1"/>
        <v>2.0569598337950161</v>
      </c>
      <c r="N26" s="2">
        <f t="shared" si="1"/>
        <v>6.8423545706371138</v>
      </c>
      <c r="O26" s="2">
        <f t="shared" si="1"/>
        <v>0.41500720221606746</v>
      </c>
      <c r="P26" s="2">
        <f t="shared" si="1"/>
        <v>1.7009650969529109</v>
      </c>
      <c r="Q26" s="2">
        <f t="shared" si="1"/>
        <v>7.9850861495844869</v>
      </c>
      <c r="R26" s="2">
        <f t="shared" si="1"/>
        <v>3.5880335180055432</v>
      </c>
      <c r="S26" s="2">
        <f t="shared" si="1"/>
        <v>7.0644044321329313E-2</v>
      </c>
      <c r="T26" s="2">
        <f t="shared" si="1"/>
        <v>0.10511246537396153</v>
      </c>
    </row>
    <row r="28" spans="1:20" x14ac:dyDescent="0.3">
      <c r="A28" t="s">
        <v>28</v>
      </c>
    </row>
    <row r="29" spans="1:20" x14ac:dyDescent="0.3">
      <c r="A29" t="s">
        <v>29</v>
      </c>
      <c r="B29">
        <v>6.61</v>
      </c>
      <c r="C29">
        <v>10.35</v>
      </c>
      <c r="D29">
        <v>7.56</v>
      </c>
      <c r="E29">
        <v>5.46</v>
      </c>
      <c r="F29">
        <v>8.91</v>
      </c>
      <c r="G29">
        <v>6.41</v>
      </c>
      <c r="H29">
        <v>8.26</v>
      </c>
      <c r="I29">
        <v>8.58</v>
      </c>
      <c r="J29">
        <v>9.1999999999999993</v>
      </c>
      <c r="K29">
        <v>10.51</v>
      </c>
      <c r="L29">
        <v>8.86</v>
      </c>
    </row>
    <row r="30" spans="1:20" x14ac:dyDescent="0.3">
      <c r="A30" t="s">
        <v>30</v>
      </c>
      <c r="B30" s="2">
        <f>B29-$C$19</f>
        <v>-1.6363636363636358</v>
      </c>
      <c r="C30" s="2">
        <f t="shared" ref="C30:L30" si="2">C29-$C$19</f>
        <v>2.1036363636363635</v>
      </c>
      <c r="D30" s="2">
        <f t="shared" si="2"/>
        <v>-0.68636363636363651</v>
      </c>
      <c r="E30" s="2">
        <f t="shared" si="2"/>
        <v>-2.7863636363636362</v>
      </c>
      <c r="F30" s="2">
        <f t="shared" si="2"/>
        <v>0.66363636363636402</v>
      </c>
      <c r="G30" s="2">
        <f t="shared" si="2"/>
        <v>-1.836363636363636</v>
      </c>
      <c r="H30" s="2">
        <f t="shared" si="2"/>
        <v>1.3636363636363669E-2</v>
      </c>
      <c r="I30" s="2">
        <f t="shared" si="2"/>
        <v>0.33363636363636395</v>
      </c>
      <c r="J30" s="2">
        <f t="shared" si="2"/>
        <v>0.95363636363636317</v>
      </c>
      <c r="K30" s="2">
        <f t="shared" si="2"/>
        <v>2.2636363636363637</v>
      </c>
      <c r="L30" s="2">
        <f t="shared" si="2"/>
        <v>0.61363636363636331</v>
      </c>
    </row>
    <row r="31" spans="1:20" x14ac:dyDescent="0.3">
      <c r="A31" t="s">
        <v>31</v>
      </c>
      <c r="B31" s="2">
        <f>B30*B30</f>
        <v>2.6776859504132213</v>
      </c>
      <c r="C31" s="2">
        <f t="shared" ref="C31:L31" si="3">C30*C30</f>
        <v>4.4252859504132225</v>
      </c>
      <c r="D31" s="2">
        <f t="shared" si="3"/>
        <v>0.47109504132231422</v>
      </c>
      <c r="E31" s="2">
        <f t="shared" si="3"/>
        <v>7.7638223140495857</v>
      </c>
      <c r="F31" s="2">
        <f t="shared" si="3"/>
        <v>0.44041322314049636</v>
      </c>
      <c r="G31" s="2">
        <f t="shared" si="3"/>
        <v>3.3722314049586761</v>
      </c>
      <c r="H31" s="2">
        <f t="shared" si="3"/>
        <v>1.8595041322314138E-4</v>
      </c>
      <c r="I31" s="2">
        <f t="shared" si="3"/>
        <v>0.11131322314049608</v>
      </c>
      <c r="J31" s="2">
        <f t="shared" si="3"/>
        <v>0.90942231404958584</v>
      </c>
      <c r="K31" s="2">
        <f t="shared" si="3"/>
        <v>5.1240495867768594</v>
      </c>
      <c r="L31" s="2">
        <f t="shared" si="3"/>
        <v>0.37654958677685912</v>
      </c>
    </row>
    <row r="34" spans="2:16" x14ac:dyDescent="0.3">
      <c r="B34" t="s">
        <v>33</v>
      </c>
      <c r="C34" s="2">
        <f>1/(E5-1)*SUM(B26:T26)</f>
        <v>3.4868812865497083</v>
      </c>
    </row>
    <row r="35" spans="2:16" x14ac:dyDescent="0.3">
      <c r="B35" t="s">
        <v>32</v>
      </c>
      <c r="C35" s="2">
        <f>1/(E12-1)*SUM(B31:L31)</f>
        <v>2.5672054545454541</v>
      </c>
    </row>
    <row r="37" spans="2:16" x14ac:dyDescent="0.3">
      <c r="P37" t="s">
        <v>40</v>
      </c>
    </row>
    <row r="38" spans="2:16" x14ac:dyDescent="0.3">
      <c r="B38" t="s">
        <v>34</v>
      </c>
      <c r="H38" t="s">
        <v>36</v>
      </c>
      <c r="L38" t="s">
        <v>38</v>
      </c>
      <c r="P38" t="s">
        <v>41</v>
      </c>
    </row>
    <row r="39" spans="2:16" x14ac:dyDescent="0.3">
      <c r="B39" t="s">
        <v>35</v>
      </c>
      <c r="C39" s="2">
        <f>((C19-C18)/(SQRT((E5-1)*C34+(E12-1)*C35)))*SQRT((E5*E12*(E5+E12-2))/(E5+E12))</f>
        <v>-0.10076440218810247</v>
      </c>
      <c r="H39" t="s">
        <v>37</v>
      </c>
      <c r="I39">
        <f>E5+E12-2</f>
        <v>28</v>
      </c>
      <c r="L39" t="s">
        <v>39</v>
      </c>
      <c r="M39">
        <v>0.95</v>
      </c>
      <c r="P39" s="1">
        <v>2.0848</v>
      </c>
    </row>
    <row r="42" spans="2:16" x14ac:dyDescent="0.3">
      <c r="B42" t="s">
        <v>42</v>
      </c>
    </row>
    <row r="43" spans="2:16" x14ac:dyDescent="0.3">
      <c r="B43" t="s">
        <v>43</v>
      </c>
      <c r="C43" t="s">
        <v>44</v>
      </c>
      <c r="D43" t="s">
        <v>45</v>
      </c>
    </row>
    <row r="44" spans="2:16" x14ac:dyDescent="0.3">
      <c r="B44" s="3">
        <f>ABS(C39)</f>
        <v>0.10076440218810247</v>
      </c>
      <c r="C44" t="s">
        <v>44</v>
      </c>
      <c r="D44" s="1">
        <f>P39</f>
        <v>2.0848</v>
      </c>
    </row>
    <row r="46" spans="2:16" x14ac:dyDescent="0.3">
      <c r="B4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Раевский</dc:creator>
  <cp:lastModifiedBy>Григорий Раевский</cp:lastModifiedBy>
  <dcterms:created xsi:type="dcterms:W3CDTF">2024-03-06T14:48:32Z</dcterms:created>
  <dcterms:modified xsi:type="dcterms:W3CDTF">2024-03-06T15:17:53Z</dcterms:modified>
</cp:coreProperties>
</file>