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epos\scotlands-mountains\data\"/>
    </mc:Choice>
  </mc:AlternateContent>
  <xr:revisionPtr revIDLastSave="0" documentId="13_ncr:1_{01E02CFE-7A82-4F6B-8225-503279F316BF}" xr6:coauthVersionLast="47" xr6:coauthVersionMax="47" xr10:uidLastSave="{00000000-0000-0000-0000-000000000000}"/>
  <bookViews>
    <workbookView xWindow="-120" yWindow="-120" windowWidth="29040" windowHeight="15720" activeTab="1" xr2:uid="{47C25BEF-F419-4614-AF31-B0423522DC6F}"/>
  </bookViews>
  <sheets>
    <sheet name="Fields" sheetId="1" r:id="rId1"/>
    <sheet name="Classification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2" i="2"/>
  <c r="A64" i="2"/>
  <c r="G64" i="2" s="1"/>
  <c r="A63" i="2"/>
  <c r="G63" i="2" s="1"/>
  <c r="A62" i="2"/>
  <c r="G62" i="2" s="1"/>
  <c r="A61" i="2"/>
  <c r="G61" i="2" s="1"/>
  <c r="A60" i="2"/>
  <c r="G60" i="2" s="1"/>
  <c r="A59" i="2"/>
  <c r="G59" i="2" s="1"/>
  <c r="A58" i="2"/>
  <c r="G58" i="2" s="1"/>
  <c r="A57" i="2"/>
  <c r="G57" i="2" s="1"/>
  <c r="A56" i="2"/>
  <c r="G56" i="2" s="1"/>
  <c r="A55" i="2"/>
  <c r="G55" i="2" s="1"/>
  <c r="A54" i="2"/>
  <c r="G54" i="2" s="1"/>
  <c r="A53" i="2"/>
  <c r="G53" i="2" s="1"/>
  <c r="A52" i="2"/>
  <c r="G52" i="2" s="1"/>
  <c r="A51" i="2"/>
  <c r="G51" i="2" s="1"/>
  <c r="A50" i="2"/>
  <c r="G50" i="2" s="1"/>
  <c r="A49" i="2"/>
  <c r="G49" i="2" s="1"/>
  <c r="A48" i="2"/>
  <c r="G48" i="2" s="1"/>
  <c r="A47" i="2"/>
  <c r="G47" i="2" s="1"/>
  <c r="A46" i="2"/>
  <c r="G46" i="2" s="1"/>
  <c r="A45" i="2"/>
  <c r="G45" i="2" s="1"/>
  <c r="A44" i="2"/>
  <c r="G44" i="2" s="1"/>
  <c r="A43" i="2"/>
  <c r="G43" i="2" s="1"/>
  <c r="A42" i="2"/>
  <c r="G42" i="2" s="1"/>
  <c r="A41" i="2"/>
  <c r="G41" i="2" s="1"/>
  <c r="A40" i="2"/>
  <c r="G40" i="2" s="1"/>
  <c r="A39" i="2"/>
  <c r="G39" i="2" s="1"/>
  <c r="A38" i="2"/>
  <c r="G38" i="2" s="1"/>
  <c r="A37" i="2"/>
  <c r="G37" i="2" s="1"/>
  <c r="A36" i="2"/>
  <c r="G36" i="2" s="1"/>
  <c r="A35" i="2"/>
  <c r="G35" i="2" s="1"/>
  <c r="A34" i="2"/>
  <c r="G34" i="2" s="1"/>
  <c r="A33" i="2"/>
  <c r="G33" i="2" s="1"/>
  <c r="A32" i="2"/>
  <c r="G32" i="2" s="1"/>
  <c r="A31" i="2"/>
  <c r="G31" i="2" s="1"/>
  <c r="A30" i="2"/>
  <c r="G30" i="2" s="1"/>
  <c r="A29" i="2"/>
  <c r="G29" i="2" s="1"/>
  <c r="A28" i="2"/>
  <c r="G28" i="2" s="1"/>
  <c r="A27" i="2"/>
  <c r="G27" i="2" s="1"/>
  <c r="A26" i="2"/>
  <c r="G26" i="2" s="1"/>
  <c r="A25" i="2"/>
  <c r="G25" i="2" s="1"/>
  <c r="A24" i="2"/>
  <c r="G24" i="2" s="1"/>
  <c r="A23" i="2"/>
  <c r="G23" i="2" s="1"/>
  <c r="A22" i="2"/>
  <c r="G22" i="2" s="1"/>
  <c r="A21" i="2"/>
  <c r="G21" i="2" s="1"/>
  <c r="A20" i="2"/>
  <c r="G20" i="2" s="1"/>
  <c r="A19" i="2"/>
  <c r="G19" i="2" s="1"/>
  <c r="A18" i="2"/>
  <c r="G18" i="2" s="1"/>
  <c r="A17" i="2"/>
  <c r="G17" i="2" s="1"/>
  <c r="A16" i="2"/>
  <c r="G16" i="2" s="1"/>
  <c r="A15" i="2"/>
  <c r="G15" i="2" s="1"/>
  <c r="A14" i="2"/>
  <c r="G14" i="2" s="1"/>
  <c r="A13" i="2"/>
  <c r="G13" i="2" s="1"/>
  <c r="A12" i="2"/>
  <c r="G12" i="2" s="1"/>
  <c r="A11" i="2"/>
  <c r="G11" i="2" s="1"/>
  <c r="A10" i="2"/>
  <c r="G10" i="2" s="1"/>
  <c r="A9" i="2"/>
  <c r="G9" i="2" s="1"/>
  <c r="A8" i="2"/>
  <c r="G8" i="2" s="1"/>
  <c r="A7" i="2"/>
  <c r="G7" i="2" s="1"/>
  <c r="A6" i="2"/>
  <c r="G6" i="2" s="1"/>
  <c r="A5" i="2"/>
  <c r="G5" i="2" s="1"/>
  <c r="A4" i="2"/>
  <c r="G4" i="2" s="1"/>
  <c r="A3" i="2"/>
  <c r="G3" i="2" s="1"/>
  <c r="A2" i="2"/>
  <c r="G2" i="2"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2" i="1"/>
  <c r="L41" i="1"/>
  <c r="L37" i="1"/>
  <c r="L34" i="1"/>
  <c r="L33" i="1"/>
  <c r="L30" i="1"/>
  <c r="C41" i="1"/>
  <c r="D41" i="1" s="1"/>
  <c r="E41" i="1" s="1"/>
  <c r="F41" i="1" s="1"/>
  <c r="G41" i="1" s="1"/>
  <c r="H41" i="1" s="1"/>
  <c r="C3" i="1"/>
  <c r="D3" i="1" s="1"/>
  <c r="E3" i="1" s="1"/>
  <c r="F3" i="1" s="1"/>
  <c r="G3" i="1" s="1"/>
  <c r="H3" i="1" s="1"/>
  <c r="I3" i="1" s="1"/>
  <c r="L3" i="1" s="1"/>
  <c r="C4" i="1"/>
  <c r="D4" i="1" s="1"/>
  <c r="E4" i="1" s="1"/>
  <c r="F4" i="1" s="1"/>
  <c r="G4" i="1" s="1"/>
  <c r="H4" i="1" s="1"/>
  <c r="I4" i="1" s="1"/>
  <c r="L4" i="1" s="1"/>
  <c r="C5" i="1"/>
  <c r="D5" i="1" s="1"/>
  <c r="E5" i="1" s="1"/>
  <c r="F5" i="1" s="1"/>
  <c r="G5" i="1" s="1"/>
  <c r="H5" i="1" s="1"/>
  <c r="I5" i="1" s="1"/>
  <c r="L5" i="1" s="1"/>
  <c r="C6" i="1"/>
  <c r="D6" i="1" s="1"/>
  <c r="E6" i="1" s="1"/>
  <c r="F6" i="1" s="1"/>
  <c r="G6" i="1" s="1"/>
  <c r="H6" i="1" s="1"/>
  <c r="I6" i="1" s="1"/>
  <c r="L6" i="1" s="1"/>
  <c r="C7" i="1"/>
  <c r="D7" i="1" s="1"/>
  <c r="E7" i="1" s="1"/>
  <c r="F7" i="1" s="1"/>
  <c r="G7" i="1" s="1"/>
  <c r="H7" i="1" s="1"/>
  <c r="I7" i="1" s="1"/>
  <c r="L7" i="1" s="1"/>
  <c r="C8" i="1"/>
  <c r="D8" i="1" s="1"/>
  <c r="E8" i="1" s="1"/>
  <c r="F8" i="1" s="1"/>
  <c r="G8" i="1" s="1"/>
  <c r="H8" i="1" s="1"/>
  <c r="I8" i="1" s="1"/>
  <c r="L8" i="1" s="1"/>
  <c r="C9" i="1"/>
  <c r="D9" i="1" s="1"/>
  <c r="E9" i="1" s="1"/>
  <c r="F9" i="1" s="1"/>
  <c r="G9" i="1" s="1"/>
  <c r="H9" i="1" s="1"/>
  <c r="I9" i="1" s="1"/>
  <c r="L9" i="1" s="1"/>
  <c r="C10" i="1"/>
  <c r="D10" i="1" s="1"/>
  <c r="E10" i="1" s="1"/>
  <c r="F10" i="1" s="1"/>
  <c r="G10" i="1" s="1"/>
  <c r="H10" i="1" s="1"/>
  <c r="I10" i="1" s="1"/>
  <c r="L10" i="1" s="1"/>
  <c r="C11" i="1"/>
  <c r="D11" i="1" s="1"/>
  <c r="E11" i="1" s="1"/>
  <c r="F11" i="1" s="1"/>
  <c r="G11" i="1" s="1"/>
  <c r="H11" i="1" s="1"/>
  <c r="I11" i="1" s="1"/>
  <c r="L11" i="1" s="1"/>
  <c r="C12" i="1"/>
  <c r="D12" i="1" s="1"/>
  <c r="E12" i="1" s="1"/>
  <c r="F12" i="1" s="1"/>
  <c r="G12" i="1" s="1"/>
  <c r="H12" i="1" s="1"/>
  <c r="I12" i="1" s="1"/>
  <c r="L12" i="1" s="1"/>
  <c r="C13" i="1"/>
  <c r="D13" i="1" s="1"/>
  <c r="E13" i="1" s="1"/>
  <c r="F13" i="1" s="1"/>
  <c r="G13" i="1" s="1"/>
  <c r="H13" i="1" s="1"/>
  <c r="I13" i="1" s="1"/>
  <c r="L13" i="1" s="1"/>
  <c r="C14" i="1"/>
  <c r="D14" i="1" s="1"/>
  <c r="E14" i="1" s="1"/>
  <c r="F14" i="1" s="1"/>
  <c r="G14" i="1" s="1"/>
  <c r="H14" i="1" s="1"/>
  <c r="I14" i="1" s="1"/>
  <c r="L14" i="1" s="1"/>
  <c r="C15" i="1"/>
  <c r="D15" i="1" s="1"/>
  <c r="E15" i="1" s="1"/>
  <c r="F15" i="1" s="1"/>
  <c r="G15" i="1" s="1"/>
  <c r="H15" i="1" s="1"/>
  <c r="I15" i="1" s="1"/>
  <c r="L15" i="1" s="1"/>
  <c r="C16" i="1"/>
  <c r="D16" i="1" s="1"/>
  <c r="E16" i="1" s="1"/>
  <c r="F16" i="1" s="1"/>
  <c r="G16" i="1" s="1"/>
  <c r="H16" i="1" s="1"/>
  <c r="I16" i="1" s="1"/>
  <c r="L16" i="1" s="1"/>
  <c r="C17" i="1"/>
  <c r="D17" i="1" s="1"/>
  <c r="E17" i="1" s="1"/>
  <c r="F17" i="1" s="1"/>
  <c r="G17" i="1" s="1"/>
  <c r="H17" i="1" s="1"/>
  <c r="I17" i="1" s="1"/>
  <c r="L17" i="1" s="1"/>
  <c r="C18" i="1"/>
  <c r="D18" i="1" s="1"/>
  <c r="E18" i="1" s="1"/>
  <c r="F18" i="1" s="1"/>
  <c r="G18" i="1" s="1"/>
  <c r="H18" i="1" s="1"/>
  <c r="I18" i="1" s="1"/>
  <c r="L18" i="1" s="1"/>
  <c r="C19" i="1"/>
  <c r="D19" i="1" s="1"/>
  <c r="E19" i="1" s="1"/>
  <c r="F19" i="1" s="1"/>
  <c r="G19" i="1" s="1"/>
  <c r="H19" i="1" s="1"/>
  <c r="I19" i="1" s="1"/>
  <c r="L19" i="1" s="1"/>
  <c r="C20" i="1"/>
  <c r="D20" i="1" s="1"/>
  <c r="E20" i="1" s="1"/>
  <c r="F20" i="1" s="1"/>
  <c r="G20" i="1" s="1"/>
  <c r="H20" i="1" s="1"/>
  <c r="I20" i="1" s="1"/>
  <c r="L20" i="1" s="1"/>
  <c r="C21" i="1"/>
  <c r="D21" i="1" s="1"/>
  <c r="E21" i="1" s="1"/>
  <c r="F21" i="1" s="1"/>
  <c r="G21" i="1" s="1"/>
  <c r="H21" i="1" s="1"/>
  <c r="I21" i="1" s="1"/>
  <c r="L21" i="1" s="1"/>
  <c r="C22" i="1"/>
  <c r="D22" i="1" s="1"/>
  <c r="E22" i="1" s="1"/>
  <c r="F22" i="1" s="1"/>
  <c r="G22" i="1" s="1"/>
  <c r="H22" i="1" s="1"/>
  <c r="I22" i="1" s="1"/>
  <c r="L22" i="1" s="1"/>
  <c r="C23" i="1"/>
  <c r="D23" i="1" s="1"/>
  <c r="E23" i="1" s="1"/>
  <c r="F23" i="1" s="1"/>
  <c r="G23" i="1" s="1"/>
  <c r="H23" i="1" s="1"/>
  <c r="I23" i="1" s="1"/>
  <c r="L23" i="1" s="1"/>
  <c r="C24" i="1"/>
  <c r="D24" i="1" s="1"/>
  <c r="E24" i="1" s="1"/>
  <c r="F24" i="1" s="1"/>
  <c r="G24" i="1" s="1"/>
  <c r="H24" i="1" s="1"/>
  <c r="I24" i="1" s="1"/>
  <c r="L24" i="1" s="1"/>
  <c r="C25" i="1"/>
  <c r="D25" i="1" s="1"/>
  <c r="E25" i="1" s="1"/>
  <c r="F25" i="1" s="1"/>
  <c r="G25" i="1" s="1"/>
  <c r="H25" i="1" s="1"/>
  <c r="I25" i="1" s="1"/>
  <c r="L25" i="1" s="1"/>
  <c r="C26" i="1"/>
  <c r="D26" i="1" s="1"/>
  <c r="E26" i="1" s="1"/>
  <c r="F26" i="1" s="1"/>
  <c r="G26" i="1" s="1"/>
  <c r="H26" i="1" s="1"/>
  <c r="I26" i="1" s="1"/>
  <c r="L26" i="1" s="1"/>
  <c r="C27" i="1"/>
  <c r="D27" i="1" s="1"/>
  <c r="E27" i="1" s="1"/>
  <c r="F27" i="1" s="1"/>
  <c r="G27" i="1" s="1"/>
  <c r="H27" i="1" s="1"/>
  <c r="I27" i="1" s="1"/>
  <c r="L27" i="1" s="1"/>
  <c r="C28" i="1"/>
  <c r="D28" i="1" s="1"/>
  <c r="E28" i="1" s="1"/>
  <c r="F28" i="1" s="1"/>
  <c r="G28" i="1" s="1"/>
  <c r="H28" i="1" s="1"/>
  <c r="I28" i="1" s="1"/>
  <c r="L28" i="1" s="1"/>
  <c r="C29" i="1"/>
  <c r="D29" i="1" s="1"/>
  <c r="E29" i="1" s="1"/>
  <c r="F29" i="1" s="1"/>
  <c r="G29" i="1" s="1"/>
  <c r="H29" i="1" s="1"/>
  <c r="I29" i="1" s="1"/>
  <c r="L29" i="1" s="1"/>
  <c r="C30" i="1"/>
  <c r="D30" i="1" s="1"/>
  <c r="E30" i="1" s="1"/>
  <c r="F30" i="1" s="1"/>
  <c r="G30" i="1" s="1"/>
  <c r="H30" i="1" s="1"/>
  <c r="C31" i="1"/>
  <c r="D31" i="1" s="1"/>
  <c r="E31" i="1" s="1"/>
  <c r="F31" i="1" s="1"/>
  <c r="G31" i="1" s="1"/>
  <c r="H31" i="1" s="1"/>
  <c r="I31" i="1" s="1"/>
  <c r="L31" i="1" s="1"/>
  <c r="C32" i="1"/>
  <c r="D32" i="1" s="1"/>
  <c r="E32" i="1" s="1"/>
  <c r="F32" i="1" s="1"/>
  <c r="G32" i="1" s="1"/>
  <c r="H32" i="1" s="1"/>
  <c r="I32" i="1" s="1"/>
  <c r="L32" i="1" s="1"/>
  <c r="C33" i="1"/>
  <c r="D33" i="1" s="1"/>
  <c r="E33" i="1" s="1"/>
  <c r="F33" i="1" s="1"/>
  <c r="G33" i="1" s="1"/>
  <c r="H33" i="1" s="1"/>
  <c r="C34" i="1"/>
  <c r="D34" i="1" s="1"/>
  <c r="E34" i="1" s="1"/>
  <c r="F34" i="1" s="1"/>
  <c r="G34" i="1" s="1"/>
  <c r="H34" i="1" s="1"/>
  <c r="C35" i="1"/>
  <c r="D35" i="1" s="1"/>
  <c r="E35" i="1" s="1"/>
  <c r="F35" i="1" s="1"/>
  <c r="G35" i="1" s="1"/>
  <c r="H35" i="1" s="1"/>
  <c r="I35" i="1" s="1"/>
  <c r="L35" i="1" s="1"/>
  <c r="C36" i="1"/>
  <c r="D36" i="1" s="1"/>
  <c r="E36" i="1" s="1"/>
  <c r="F36" i="1" s="1"/>
  <c r="G36" i="1" s="1"/>
  <c r="H36" i="1" s="1"/>
  <c r="I36" i="1" s="1"/>
  <c r="L36" i="1" s="1"/>
  <c r="C37" i="1"/>
  <c r="D37" i="1" s="1"/>
  <c r="E37" i="1" s="1"/>
  <c r="F37" i="1" s="1"/>
  <c r="G37" i="1" s="1"/>
  <c r="H37" i="1" s="1"/>
  <c r="C38" i="1"/>
  <c r="D38" i="1" s="1"/>
  <c r="E38" i="1" s="1"/>
  <c r="F38" i="1" s="1"/>
  <c r="G38" i="1" s="1"/>
  <c r="H38" i="1" s="1"/>
  <c r="I38" i="1" s="1"/>
  <c r="L38" i="1" s="1"/>
  <c r="C39" i="1"/>
  <c r="D39" i="1" s="1"/>
  <c r="E39" i="1" s="1"/>
  <c r="F39" i="1" s="1"/>
  <c r="G39" i="1" s="1"/>
  <c r="H39" i="1" s="1"/>
  <c r="I39" i="1" s="1"/>
  <c r="L39" i="1" s="1"/>
  <c r="C40" i="1"/>
  <c r="D40" i="1" s="1"/>
  <c r="E40" i="1" s="1"/>
  <c r="F40" i="1" s="1"/>
  <c r="G40" i="1" s="1"/>
  <c r="H40" i="1" s="1"/>
  <c r="I40" i="1" s="1"/>
  <c r="L40" i="1" s="1"/>
  <c r="C2" i="1"/>
  <c r="D2" i="1" s="1"/>
  <c r="E2" i="1" s="1"/>
  <c r="F2" i="1" s="1"/>
  <c r="G2" i="1" s="1"/>
  <c r="H2" i="1" s="1"/>
  <c r="I2" i="1" s="1"/>
  <c r="L2" i="1" s="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4" i="1"/>
  <c r="O85" i="1"/>
  <c r="O86" i="1"/>
  <c r="O87" i="1"/>
  <c r="O88" i="1"/>
  <c r="O89" i="1"/>
  <c r="O43" i="1"/>
  <c r="F43" i="1"/>
  <c r="G43" i="1" s="1"/>
  <c r="H43" i="1" s="1"/>
  <c r="E43" i="1"/>
  <c r="F44" i="1"/>
  <c r="G44" i="1" s="1"/>
  <c r="H44" i="1" s="1"/>
  <c r="F45" i="1"/>
  <c r="G45" i="1" s="1"/>
  <c r="H45" i="1" s="1"/>
  <c r="F46" i="1"/>
  <c r="G46" i="1" s="1"/>
  <c r="H46" i="1" s="1"/>
  <c r="F47" i="1"/>
  <c r="G47" i="1" s="1"/>
  <c r="H47" i="1" s="1"/>
  <c r="F48" i="1"/>
  <c r="G48" i="1" s="1"/>
  <c r="H48" i="1" s="1"/>
  <c r="F49" i="1"/>
  <c r="G49" i="1" s="1"/>
  <c r="H49" i="1" s="1"/>
  <c r="F50" i="1"/>
  <c r="G50" i="1" s="1"/>
  <c r="H50" i="1" s="1"/>
  <c r="F51" i="1"/>
  <c r="G51" i="1" s="1"/>
  <c r="H51" i="1" s="1"/>
  <c r="F52" i="1"/>
  <c r="G52" i="1" s="1"/>
  <c r="H52" i="1" s="1"/>
  <c r="I52" i="1" s="1"/>
  <c r="F53" i="1"/>
  <c r="G53" i="1" s="1"/>
  <c r="H53" i="1" s="1"/>
  <c r="F54" i="1"/>
  <c r="G54" i="1" s="1"/>
  <c r="H54" i="1" s="1"/>
  <c r="I54" i="1" s="1"/>
  <c r="F55" i="1"/>
  <c r="G55" i="1" s="1"/>
  <c r="H55" i="1" s="1"/>
  <c r="F56" i="1"/>
  <c r="G56" i="1" s="1"/>
  <c r="H56" i="1" s="1"/>
  <c r="F57" i="1"/>
  <c r="G57" i="1" s="1"/>
  <c r="H57" i="1" s="1"/>
  <c r="F58" i="1"/>
  <c r="G58" i="1" s="1"/>
  <c r="H58" i="1" s="1"/>
  <c r="F59" i="1"/>
  <c r="G59" i="1" s="1"/>
  <c r="H59" i="1" s="1"/>
  <c r="F60" i="1"/>
  <c r="G60" i="1" s="1"/>
  <c r="H60" i="1" s="1"/>
  <c r="F61" i="1"/>
  <c r="G61" i="1" s="1"/>
  <c r="H61" i="1" s="1"/>
  <c r="F62" i="1"/>
  <c r="G62" i="1" s="1"/>
  <c r="H62" i="1" s="1"/>
  <c r="F63" i="1"/>
  <c r="G63" i="1" s="1"/>
  <c r="H63" i="1" s="1"/>
  <c r="F64" i="1"/>
  <c r="G64" i="1" s="1"/>
  <c r="H64" i="1" s="1"/>
  <c r="I64" i="1" s="1"/>
  <c r="F65" i="1"/>
  <c r="G65" i="1" s="1"/>
  <c r="H65" i="1" s="1"/>
  <c r="F66" i="1"/>
  <c r="G66" i="1" s="1"/>
  <c r="H66" i="1" s="1"/>
  <c r="I66" i="1" s="1"/>
  <c r="F67" i="1"/>
  <c r="G67" i="1" s="1"/>
  <c r="H67" i="1" s="1"/>
  <c r="F68" i="1"/>
  <c r="G68" i="1" s="1"/>
  <c r="H68" i="1" s="1"/>
  <c r="F69" i="1"/>
  <c r="G69" i="1" s="1"/>
  <c r="H69" i="1" s="1"/>
  <c r="F70" i="1"/>
  <c r="G70" i="1" s="1"/>
  <c r="H70" i="1" s="1"/>
  <c r="F71" i="1"/>
  <c r="G71" i="1" s="1"/>
  <c r="H71" i="1" s="1"/>
  <c r="F72" i="1"/>
  <c r="G72" i="1" s="1"/>
  <c r="H72" i="1" s="1"/>
  <c r="F73" i="1"/>
  <c r="G73" i="1" s="1"/>
  <c r="H73" i="1" s="1"/>
  <c r="F74" i="1"/>
  <c r="G74" i="1" s="1"/>
  <c r="H74" i="1" s="1"/>
  <c r="F75" i="1"/>
  <c r="G75" i="1" s="1"/>
  <c r="H75" i="1" s="1"/>
  <c r="F76" i="1"/>
  <c r="G76" i="1" s="1"/>
  <c r="H76" i="1" s="1"/>
  <c r="I76" i="1" s="1"/>
  <c r="F77" i="1"/>
  <c r="G77" i="1" s="1"/>
  <c r="H77" i="1" s="1"/>
  <c r="F78" i="1"/>
  <c r="G78" i="1" s="1"/>
  <c r="H78" i="1" s="1"/>
  <c r="I78" i="1" s="1"/>
  <c r="F79" i="1"/>
  <c r="G79" i="1" s="1"/>
  <c r="H79" i="1" s="1"/>
  <c r="F80" i="1"/>
  <c r="G80" i="1" s="1"/>
  <c r="H80" i="1" s="1"/>
  <c r="F81" i="1"/>
  <c r="G81" i="1" s="1"/>
  <c r="H81" i="1" s="1"/>
  <c r="F82" i="1"/>
  <c r="G82" i="1" s="1"/>
  <c r="H82" i="1" s="1"/>
  <c r="F83" i="1"/>
  <c r="G83" i="1" s="1"/>
  <c r="H83" i="1" s="1"/>
  <c r="F84" i="1"/>
  <c r="G84" i="1" s="1"/>
  <c r="H84" i="1" s="1"/>
  <c r="F85" i="1"/>
  <c r="G85" i="1" s="1"/>
  <c r="H85" i="1" s="1"/>
  <c r="F86" i="1"/>
  <c r="G86" i="1" s="1"/>
  <c r="H86" i="1" s="1"/>
  <c r="F87" i="1"/>
  <c r="G87" i="1" s="1"/>
  <c r="H87" i="1" s="1"/>
  <c r="F88" i="1"/>
  <c r="G88" i="1" s="1"/>
  <c r="H88" i="1" s="1"/>
  <c r="I88" i="1" s="1"/>
  <c r="F89" i="1"/>
  <c r="G89" i="1" s="1"/>
  <c r="H89" i="1" s="1"/>
  <c r="F90" i="1"/>
  <c r="G90" i="1" s="1"/>
  <c r="H90" i="1" s="1"/>
  <c r="I90" i="1" s="1"/>
  <c r="F91" i="1"/>
  <c r="G91" i="1" s="1"/>
  <c r="H91" i="1" s="1"/>
  <c r="F92" i="1"/>
  <c r="G92" i="1" s="1"/>
  <c r="H92" i="1" s="1"/>
  <c r="F93" i="1"/>
  <c r="G93" i="1" s="1"/>
  <c r="H93" i="1" s="1"/>
  <c r="F94" i="1"/>
  <c r="G94" i="1" s="1"/>
  <c r="H94" i="1" s="1"/>
  <c r="F95" i="1"/>
  <c r="G95" i="1" s="1"/>
  <c r="H95" i="1" s="1"/>
  <c r="F96" i="1"/>
  <c r="G96" i="1" s="1"/>
  <c r="H96" i="1" s="1"/>
  <c r="F97" i="1"/>
  <c r="G97" i="1" s="1"/>
  <c r="H97" i="1" s="1"/>
  <c r="F98" i="1"/>
  <c r="G98" i="1" s="1"/>
  <c r="H98" i="1" s="1"/>
  <c r="F99" i="1"/>
  <c r="G99" i="1" s="1"/>
  <c r="H99" i="1" s="1"/>
  <c r="F100" i="1"/>
  <c r="G100" i="1" s="1"/>
  <c r="H100" i="1" s="1"/>
  <c r="I100" i="1" s="1"/>
  <c r="F101" i="1"/>
  <c r="G101" i="1" s="1"/>
  <c r="H101" i="1" s="1"/>
  <c r="F102" i="1"/>
  <c r="G102" i="1" s="1"/>
  <c r="H102" i="1" s="1"/>
  <c r="I102" i="1" s="1"/>
  <c r="F103" i="1"/>
  <c r="G103" i="1" s="1"/>
  <c r="H103" i="1" s="1"/>
  <c r="F104" i="1"/>
  <c r="G104" i="1" s="1"/>
  <c r="H104" i="1" s="1"/>
  <c r="F105" i="1"/>
  <c r="G105" i="1" s="1"/>
  <c r="H105" i="1" s="1"/>
  <c r="C43"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D43"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J76" i="1" l="1"/>
  <c r="K76" i="1" s="1"/>
  <c r="L76" i="1" s="1"/>
  <c r="S76" i="1" s="1"/>
  <c r="J78" i="1"/>
  <c r="K78" i="1" s="1"/>
  <c r="L78" i="1" s="1"/>
  <c r="S78" i="1" s="1"/>
  <c r="J88" i="1"/>
  <c r="K88" i="1" s="1"/>
  <c r="L88" i="1" s="1"/>
  <c r="S88" i="1" s="1"/>
  <c r="J100" i="1"/>
  <c r="K100" i="1" s="1"/>
  <c r="L100" i="1" s="1"/>
  <c r="S100" i="1" s="1"/>
  <c r="J64" i="1"/>
  <c r="K64" i="1" s="1"/>
  <c r="L64" i="1" s="1"/>
  <c r="S64" i="1" s="1"/>
  <c r="J52" i="1"/>
  <c r="K52" i="1" s="1"/>
  <c r="L52" i="1" s="1"/>
  <c r="S52" i="1" s="1"/>
  <c r="J102" i="1"/>
  <c r="K102" i="1" s="1"/>
  <c r="L102" i="1" s="1"/>
  <c r="S102" i="1" s="1"/>
  <c r="J90" i="1"/>
  <c r="K90" i="1" s="1"/>
  <c r="L90" i="1" s="1"/>
  <c r="S90" i="1" s="1"/>
  <c r="J66" i="1"/>
  <c r="K66" i="1" s="1"/>
  <c r="L66" i="1" s="1"/>
  <c r="S66" i="1" s="1"/>
  <c r="J54" i="1"/>
  <c r="K54" i="1" s="1"/>
  <c r="L54" i="1" s="1"/>
  <c r="S54" i="1" s="1"/>
  <c r="I87" i="1"/>
  <c r="J87" i="1" s="1"/>
  <c r="K87" i="1" s="1"/>
  <c r="L87" i="1" s="1"/>
  <c r="S87" i="1" s="1"/>
  <c r="I51" i="1"/>
  <c r="J51" i="1" s="1"/>
  <c r="K51" i="1" s="1"/>
  <c r="L51" i="1" s="1"/>
  <c r="S51" i="1" s="1"/>
  <c r="I75" i="1"/>
  <c r="J75" i="1" s="1"/>
  <c r="K75" i="1" s="1"/>
  <c r="L75" i="1" s="1"/>
  <c r="S75" i="1" s="1"/>
  <c r="I99" i="1"/>
  <c r="J99" i="1" s="1"/>
  <c r="K99" i="1" s="1"/>
  <c r="L99" i="1" s="1"/>
  <c r="S99" i="1" s="1"/>
  <c r="I63" i="1"/>
  <c r="J63" i="1" s="1"/>
  <c r="K63" i="1" s="1"/>
  <c r="L63" i="1" s="1"/>
  <c r="S63" i="1" s="1"/>
  <c r="I103" i="1"/>
  <c r="J103" i="1" s="1"/>
  <c r="K103" i="1" s="1"/>
  <c r="L103" i="1" s="1"/>
  <c r="S103" i="1" s="1"/>
  <c r="I55" i="1"/>
  <c r="J55" i="1" s="1"/>
  <c r="K55" i="1" s="1"/>
  <c r="L55" i="1" s="1"/>
  <c r="S55" i="1" s="1"/>
  <c r="I91" i="1"/>
  <c r="J91" i="1" s="1"/>
  <c r="K91" i="1" s="1"/>
  <c r="L91" i="1" s="1"/>
  <c r="S91" i="1" s="1"/>
  <c r="I79" i="1"/>
  <c r="J79" i="1" s="1"/>
  <c r="K79" i="1" s="1"/>
  <c r="L79" i="1" s="1"/>
  <c r="S79" i="1" s="1"/>
  <c r="I67" i="1"/>
  <c r="J67" i="1" s="1"/>
  <c r="K67" i="1" s="1"/>
  <c r="L67" i="1" s="1"/>
  <c r="S67" i="1" s="1"/>
  <c r="I101" i="1"/>
  <c r="J101" i="1" s="1"/>
  <c r="K101" i="1" s="1"/>
  <c r="L101" i="1" s="1"/>
  <c r="S101" i="1" s="1"/>
  <c r="I89" i="1"/>
  <c r="J89" i="1" s="1"/>
  <c r="K89" i="1" s="1"/>
  <c r="L89" i="1" s="1"/>
  <c r="S89" i="1" s="1"/>
  <c r="I77" i="1"/>
  <c r="J77" i="1" s="1"/>
  <c r="K77" i="1" s="1"/>
  <c r="L77" i="1" s="1"/>
  <c r="S77" i="1" s="1"/>
  <c r="I65" i="1"/>
  <c r="J65" i="1" s="1"/>
  <c r="K65" i="1" s="1"/>
  <c r="L65" i="1" s="1"/>
  <c r="S65" i="1" s="1"/>
  <c r="I53" i="1"/>
  <c r="J53" i="1" s="1"/>
  <c r="K53" i="1" s="1"/>
  <c r="L53" i="1" s="1"/>
  <c r="S53" i="1" s="1"/>
  <c r="I98" i="1"/>
  <c r="J98" i="1" s="1"/>
  <c r="K98" i="1" s="1"/>
  <c r="L98" i="1" s="1"/>
  <c r="S98" i="1" s="1"/>
  <c r="I86" i="1"/>
  <c r="J86" i="1" s="1"/>
  <c r="K86" i="1" s="1"/>
  <c r="L86" i="1" s="1"/>
  <c r="S86" i="1" s="1"/>
  <c r="I74" i="1"/>
  <c r="J74" i="1" s="1"/>
  <c r="K74" i="1" s="1"/>
  <c r="L74" i="1" s="1"/>
  <c r="S74" i="1" s="1"/>
  <c r="I62" i="1"/>
  <c r="J62" i="1" s="1"/>
  <c r="K62" i="1" s="1"/>
  <c r="L62" i="1" s="1"/>
  <c r="S62" i="1" s="1"/>
  <c r="I50" i="1"/>
  <c r="J50" i="1" s="1"/>
  <c r="K50" i="1" s="1"/>
  <c r="L50" i="1" s="1"/>
  <c r="S50" i="1" s="1"/>
  <c r="I97" i="1"/>
  <c r="J97" i="1" s="1"/>
  <c r="K97" i="1" s="1"/>
  <c r="L97" i="1" s="1"/>
  <c r="S97" i="1" s="1"/>
  <c r="I85" i="1"/>
  <c r="J85" i="1" s="1"/>
  <c r="K85" i="1" s="1"/>
  <c r="L85" i="1" s="1"/>
  <c r="S85" i="1" s="1"/>
  <c r="I73" i="1"/>
  <c r="J73" i="1" s="1"/>
  <c r="K73" i="1" s="1"/>
  <c r="L73" i="1" s="1"/>
  <c r="S73" i="1" s="1"/>
  <c r="I61" i="1"/>
  <c r="J61" i="1" s="1"/>
  <c r="K61" i="1" s="1"/>
  <c r="L61" i="1" s="1"/>
  <c r="S61" i="1" s="1"/>
  <c r="I49" i="1"/>
  <c r="J49" i="1" s="1"/>
  <c r="K49" i="1" s="1"/>
  <c r="L49" i="1" s="1"/>
  <c r="S49" i="1" s="1"/>
  <c r="I96" i="1"/>
  <c r="J96" i="1" s="1"/>
  <c r="K96" i="1" s="1"/>
  <c r="L96" i="1" s="1"/>
  <c r="S96" i="1" s="1"/>
  <c r="I84" i="1"/>
  <c r="J84" i="1" s="1"/>
  <c r="K84" i="1" s="1"/>
  <c r="L84" i="1" s="1"/>
  <c r="S84" i="1" s="1"/>
  <c r="I72" i="1"/>
  <c r="J72" i="1" s="1"/>
  <c r="K72" i="1" s="1"/>
  <c r="L72" i="1" s="1"/>
  <c r="S72" i="1" s="1"/>
  <c r="I60" i="1"/>
  <c r="J60" i="1" s="1"/>
  <c r="K60" i="1" s="1"/>
  <c r="L60" i="1" s="1"/>
  <c r="S60" i="1" s="1"/>
  <c r="I48" i="1"/>
  <c r="J48" i="1" s="1"/>
  <c r="K48" i="1" s="1"/>
  <c r="L48" i="1" s="1"/>
  <c r="S48" i="1" s="1"/>
  <c r="I95" i="1"/>
  <c r="J95" i="1" s="1"/>
  <c r="K95" i="1" s="1"/>
  <c r="L95" i="1" s="1"/>
  <c r="S95" i="1" s="1"/>
  <c r="I83" i="1"/>
  <c r="J83" i="1" s="1"/>
  <c r="K83" i="1" s="1"/>
  <c r="L83" i="1" s="1"/>
  <c r="S83" i="1" s="1"/>
  <c r="I71" i="1"/>
  <c r="J71" i="1" s="1"/>
  <c r="K71" i="1" s="1"/>
  <c r="L71" i="1" s="1"/>
  <c r="S71" i="1" s="1"/>
  <c r="I59" i="1"/>
  <c r="J59" i="1" s="1"/>
  <c r="K59" i="1" s="1"/>
  <c r="L59" i="1" s="1"/>
  <c r="S59" i="1" s="1"/>
  <c r="I47" i="1"/>
  <c r="J47" i="1" s="1"/>
  <c r="K47" i="1" s="1"/>
  <c r="L47" i="1" s="1"/>
  <c r="S47" i="1" s="1"/>
  <c r="I43" i="1"/>
  <c r="I94" i="1"/>
  <c r="J94" i="1" s="1"/>
  <c r="K94" i="1" s="1"/>
  <c r="L94" i="1" s="1"/>
  <c r="S94" i="1" s="1"/>
  <c r="I82" i="1"/>
  <c r="J82" i="1" s="1"/>
  <c r="K82" i="1" s="1"/>
  <c r="L82" i="1" s="1"/>
  <c r="S82" i="1" s="1"/>
  <c r="I70" i="1"/>
  <c r="J70" i="1" s="1"/>
  <c r="K70" i="1" s="1"/>
  <c r="L70" i="1" s="1"/>
  <c r="S70" i="1" s="1"/>
  <c r="I58" i="1"/>
  <c r="J58" i="1" s="1"/>
  <c r="K58" i="1" s="1"/>
  <c r="L58" i="1" s="1"/>
  <c r="S58" i="1" s="1"/>
  <c r="I46" i="1"/>
  <c r="J46" i="1" s="1"/>
  <c r="K46" i="1" s="1"/>
  <c r="L46" i="1" s="1"/>
  <c r="S46" i="1" s="1"/>
  <c r="I105" i="1"/>
  <c r="J105" i="1" s="1"/>
  <c r="K105" i="1" s="1"/>
  <c r="L105" i="1" s="1"/>
  <c r="S105" i="1" s="1"/>
  <c r="I93" i="1"/>
  <c r="J93" i="1" s="1"/>
  <c r="K93" i="1" s="1"/>
  <c r="L93" i="1" s="1"/>
  <c r="S93" i="1" s="1"/>
  <c r="I81" i="1"/>
  <c r="J81" i="1" s="1"/>
  <c r="K81" i="1" s="1"/>
  <c r="L81" i="1" s="1"/>
  <c r="S81" i="1" s="1"/>
  <c r="I69" i="1"/>
  <c r="J69" i="1" s="1"/>
  <c r="K69" i="1" s="1"/>
  <c r="L69" i="1" s="1"/>
  <c r="S69" i="1" s="1"/>
  <c r="I57" i="1"/>
  <c r="J57" i="1" s="1"/>
  <c r="K57" i="1" s="1"/>
  <c r="L57" i="1" s="1"/>
  <c r="S57" i="1" s="1"/>
  <c r="I45" i="1"/>
  <c r="J45" i="1" s="1"/>
  <c r="K45" i="1" s="1"/>
  <c r="L45" i="1" s="1"/>
  <c r="S45" i="1" s="1"/>
  <c r="I104" i="1"/>
  <c r="J104" i="1" s="1"/>
  <c r="K104" i="1" s="1"/>
  <c r="L104" i="1" s="1"/>
  <c r="S104" i="1" s="1"/>
  <c r="I92" i="1"/>
  <c r="J92" i="1" s="1"/>
  <c r="K92" i="1" s="1"/>
  <c r="L92" i="1" s="1"/>
  <c r="S92" i="1" s="1"/>
  <c r="I80" i="1"/>
  <c r="J80" i="1" s="1"/>
  <c r="K80" i="1" s="1"/>
  <c r="L80" i="1" s="1"/>
  <c r="S80" i="1" s="1"/>
  <c r="I68" i="1"/>
  <c r="J68" i="1" s="1"/>
  <c r="K68" i="1" s="1"/>
  <c r="L68" i="1" s="1"/>
  <c r="S68" i="1" s="1"/>
  <c r="I56" i="1"/>
  <c r="J56" i="1" s="1"/>
  <c r="K56" i="1" s="1"/>
  <c r="L56" i="1" s="1"/>
  <c r="S56" i="1" s="1"/>
  <c r="I44" i="1"/>
  <c r="J44" i="1" s="1"/>
  <c r="K44" i="1" s="1"/>
  <c r="L44" i="1" s="1"/>
  <c r="S44" i="1" s="1"/>
  <c r="J43" i="1" l="1"/>
  <c r="K43" i="1" s="1"/>
  <c r="L43" i="1" s="1"/>
  <c r="S43" i="1" s="1"/>
</calcChain>
</file>

<file path=xl/sharedStrings.xml><?xml version="1.0" encoding="utf-8"?>
<sst xmlns="http://schemas.openxmlformats.org/spreadsheetml/2006/main" count="551" uniqueCount="335">
  <si>
    <t>Number</t>
  </si>
  <si>
    <t>Name</t>
  </si>
  <si>
    <t>Parent (SMC)</t>
  </si>
  <si>
    <t>Parent name (SMC)</t>
  </si>
  <si>
    <t>Section</t>
  </si>
  <si>
    <t>Region</t>
  </si>
  <si>
    <t>Area</t>
  </si>
  <si>
    <t>Island</t>
  </si>
  <si>
    <t>Topo Section</t>
  </si>
  <si>
    <t>County</t>
  </si>
  <si>
    <t>Classification</t>
  </si>
  <si>
    <t>Map 1:50k</t>
  </si>
  <si>
    <t>Map 1:25k</t>
  </si>
  <si>
    <t>Metres</t>
  </si>
  <si>
    <t>Feet</t>
  </si>
  <si>
    <t>Grid ref</t>
  </si>
  <si>
    <t>Grid ref 10</t>
  </si>
  <si>
    <t>Drop</t>
  </si>
  <si>
    <t>Col grid ref</t>
  </si>
  <si>
    <t>Col height</t>
  </si>
  <si>
    <t>Feature</t>
  </si>
  <si>
    <t>Observations</t>
  </si>
  <si>
    <t>Survey</t>
  </si>
  <si>
    <t>Climbed</t>
  </si>
  <si>
    <t>Country</t>
  </si>
  <si>
    <t>County Top</t>
  </si>
  <si>
    <t>Revision</t>
  </si>
  <si>
    <t>Comments</t>
  </si>
  <si>
    <t>Streetmap/MountainViews</t>
  </si>
  <si>
    <t>Geograph</t>
  </si>
  <si>
    <t>Hill-bagging</t>
  </si>
  <si>
    <t>Xcoord</t>
  </si>
  <si>
    <t>Ycoord</t>
  </si>
  <si>
    <t>Latitude</t>
  </si>
  <si>
    <t>Longitude</t>
  </si>
  <si>
    <t>GridrefXY</t>
  </si>
  <si>
    <t>_Section</t>
  </si>
  <si>
    <t>Parent (Ma)</t>
  </si>
  <si>
    <t>Parent name (Ma)</t>
  </si>
  <si>
    <t>MVNumber</t>
  </si>
  <si>
    <t>Ma</t>
  </si>
  <si>
    <t>Ma=</t>
  </si>
  <si>
    <t>Hu</t>
  </si>
  <si>
    <t>Hu=</t>
  </si>
  <si>
    <t>Tu</t>
  </si>
  <si>
    <t>Sim</t>
  </si>
  <si>
    <t>M</t>
  </si>
  <si>
    <t>MT</t>
  </si>
  <si>
    <t>F</t>
  </si>
  <si>
    <t>C</t>
  </si>
  <si>
    <t>G</t>
  </si>
  <si>
    <t>D</t>
  </si>
  <si>
    <t>DT</t>
  </si>
  <si>
    <t>Hew</t>
  </si>
  <si>
    <t>N</t>
  </si>
  <si>
    <t>Dew</t>
  </si>
  <si>
    <t>DDew</t>
  </si>
  <si>
    <t>HF</t>
  </si>
  <si>
    <t>W</t>
  </si>
  <si>
    <t>WO</t>
  </si>
  <si>
    <t>B</t>
  </si>
  <si>
    <t>Sy</t>
  </si>
  <si>
    <t>Fel</t>
  </si>
  <si>
    <t>CoH</t>
  </si>
  <si>
    <t>CoH=</t>
  </si>
  <si>
    <t>CoU</t>
  </si>
  <si>
    <t>CoU=</t>
  </si>
  <si>
    <t>CoA</t>
  </si>
  <si>
    <t>CoA=</t>
  </si>
  <si>
    <t>CoL</t>
  </si>
  <si>
    <t>CoL=</t>
  </si>
  <si>
    <t>SIB</t>
  </si>
  <si>
    <t>sMa</t>
  </si>
  <si>
    <t>sHu</t>
  </si>
  <si>
    <t>sSim</t>
  </si>
  <si>
    <t>s5</t>
  </si>
  <si>
    <t>s4</t>
  </si>
  <si>
    <t>Mur</t>
  </si>
  <si>
    <t>CT</t>
  </si>
  <si>
    <t>GT</t>
  </si>
  <si>
    <t>BL</t>
  </si>
  <si>
    <t>Bg</t>
  </si>
  <si>
    <t>Y</t>
  </si>
  <si>
    <t>Cm</t>
  </si>
  <si>
    <t>T100</t>
  </si>
  <si>
    <t>xMT</t>
  </si>
  <si>
    <t>xC</t>
  </si>
  <si>
    <t>xG</t>
  </si>
  <si>
    <t>xN</t>
  </si>
  <si>
    <t>xDT</t>
  </si>
  <si>
    <t>Dil</t>
  </si>
  <si>
    <t>VL</t>
  </si>
  <si>
    <t>A</t>
  </si>
  <si>
    <t>Ca</t>
  </si>
  <si>
    <t>Bin</t>
  </si>
  <si>
    <t>O</t>
  </si>
  <si>
    <t>Un</t>
  </si>
  <si>
    <t>Marilyn</t>
  </si>
  <si>
    <t>Hump</t>
  </si>
  <si>
    <t>Simm</t>
  </si>
  <si>
    <t>Dodd</t>
  </si>
  <si>
    <t>Munro</t>
  </si>
  <si>
    <t>Munro Top</t>
  </si>
  <si>
    <t>Furth</t>
  </si>
  <si>
    <t>Corbett</t>
  </si>
  <si>
    <t>Graham</t>
  </si>
  <si>
    <t>Donald</t>
  </si>
  <si>
    <t>Donald Top</t>
  </si>
  <si>
    <t>Hewitt</t>
  </si>
  <si>
    <t>Nuttall</t>
  </si>
  <si>
    <t>Dewey</t>
  </si>
  <si>
    <t>Donald Dewey</t>
  </si>
  <si>
    <t>Highland Five</t>
  </si>
  <si>
    <t>400-499m Tump</t>
  </si>
  <si>
    <t>300-399m Tump (GB)</t>
  </si>
  <si>
    <t>200-299m Tump (GB)</t>
  </si>
  <si>
    <t>100-199m Tump (GB)</t>
  </si>
  <si>
    <t>0-99m Tump (GB)</t>
  </si>
  <si>
    <t>Wainwright</t>
  </si>
  <si>
    <t>Wainwright Outlying Fell</t>
  </si>
  <si>
    <t>Birkett</t>
  </si>
  <si>
    <t>Synge</t>
  </si>
  <si>
    <t>Fellranger</t>
  </si>
  <si>
    <t>County Top – Historic (pre-1974)</t>
  </si>
  <si>
    <t>County Top – Administrative (1974 to mid-1990s)</t>
  </si>
  <si>
    <t>County Top – Current County or Unitary Authority</t>
  </si>
  <si>
    <t>County Top – Current London Borough</t>
  </si>
  <si>
    <t>Significant Island of Britain</t>
  </si>
  <si>
    <t>Dillon</t>
  </si>
  <si>
    <t>Arderin</t>
  </si>
  <si>
    <t>Vandeleur-Lynam</t>
  </si>
  <si>
    <t>Other list</t>
  </si>
  <si>
    <t>unclassified</t>
  </si>
  <si>
    <t>Tump</t>
  </si>
  <si>
    <t>Murdo</t>
  </si>
  <si>
    <t>Corbett Top</t>
  </si>
  <si>
    <t>Graham Top</t>
  </si>
  <si>
    <t>B&amp;L</t>
  </si>
  <si>
    <t>Buxton &amp; Lewis</t>
  </si>
  <si>
    <t>Bridge</t>
  </si>
  <si>
    <t>Trail 100</t>
  </si>
  <si>
    <t>Yeaman</t>
  </si>
  <si>
    <t>Clem</t>
  </si>
  <si>
    <t>Carn</t>
  </si>
  <si>
    <t>Binnion</t>
  </si>
  <si>
    <t>MunroTop</t>
  </si>
  <si>
    <t>DonaldTop</t>
  </si>
  <si>
    <t>DonaldDewey</t>
  </si>
  <si>
    <t>HighlandFive</t>
  </si>
  <si>
    <t>WainwrightOutlyingFell</t>
  </si>
  <si>
    <t>SignificantIslandofBritain</t>
  </si>
  <si>
    <t>CorbettTop</t>
  </si>
  <si>
    <t>GrahamTop</t>
  </si>
  <si>
    <t>Trail100</t>
  </si>
  <si>
    <t>Tump300To399M</t>
  </si>
  <si>
    <t>Tump400To499M</t>
  </si>
  <si>
    <t>Tump200To299M</t>
  </si>
  <si>
    <t>Tump100To199M</t>
  </si>
  <si>
    <t>CountyTopHistoricPre1974</t>
  </si>
  <si>
    <t>CountyTopAdministrative1974ToMid1990s</t>
  </si>
  <si>
    <t>CountyTopCurrentCountyorUnitaryAuthority</t>
  </si>
  <si>
    <t>CountyTopCurrentLondonBorough</t>
  </si>
  <si>
    <t>VandeleurLynam</t>
  </si>
  <si>
    <t>OtherList</t>
  </si>
  <si>
    <t>Unclassified</t>
  </si>
  <si>
    <t>BuxtonAndLewis</t>
  </si>
  <si>
    <t>Sub</t>
  </si>
  <si>
    <t>Deleted</t>
  </si>
  <si>
    <t>Twin</t>
  </si>
  <si>
    <t>Remove "=" suffix</t>
  </si>
  <si>
    <t>Remove "s" prefix</t>
  </si>
  <si>
    <t>Remove "x" prefix</t>
  </si>
  <si>
    <t>Code</t>
  </si>
  <si>
    <t>Original</t>
  </si>
  <si>
    <t>Code name</t>
  </si>
  <si>
    <t>Base</t>
  </si>
  <si>
    <t>Code string</t>
  </si>
  <si>
    <t>Full</t>
  </si>
  <si>
    <t>Index</t>
  </si>
  <si>
    <t>Remove ( )</t>
  </si>
  <si>
    <t>Replace :</t>
  </si>
  <si>
    <t>Replace /</t>
  </si>
  <si>
    <t>Replace -</t>
  </si>
  <si>
    <t>Proper</t>
  </si>
  <si>
    <t>Remove space</t>
  </si>
  <si>
    <t>Fiddle</t>
  </si>
  <si>
    <t>Text</t>
  </si>
  <si>
    <t>GridRefXY</t>
  </si>
  <si>
    <t>XCoord</t>
  </si>
  <si>
    <t>YCoord</t>
  </si>
  <si>
    <t>StreetmapMountainViews</t>
  </si>
  <si>
    <t>Code Name</t>
  </si>
  <si>
    <t>Data type</t>
  </si>
  <si>
    <t>bool</t>
  </si>
  <si>
    <t>int</t>
  </si>
  <si>
    <t>string</t>
  </si>
  <si>
    <t>int?</t>
  </si>
  <si>
    <t>string?</t>
  </si>
  <si>
    <t>decimal</t>
  </si>
  <si>
    <t>Class property</t>
  </si>
  <si>
    <t>Tump0To99M</t>
  </si>
  <si>
    <t>Description</t>
  </si>
  <si>
    <t>Func</t>
  </si>
  <si>
    <t>TuMP</t>
  </si>
  <si>
    <t>TuMP (400m to 499m)</t>
  </si>
  <si>
    <t>TuMP (300m to 399m)</t>
  </si>
  <si>
    <t>TuMP (200m to 299m)</t>
  </si>
  <si>
    <t>TuMP (100m to 199m)</t>
  </si>
  <si>
    <t>TuMP (0m to 99m)</t>
  </si>
  <si>
    <t>County Top (Historic Pre-1974)</t>
  </si>
  <si>
    <t>County Top (Historic Pre-1974 twin)</t>
  </si>
  <si>
    <t>Marilyn twin</t>
  </si>
  <si>
    <t>HuMP</t>
  </si>
  <si>
    <t>HuMP twin</t>
  </si>
  <si>
    <t>County Top (Current County or Unitary Authority)</t>
  </si>
  <si>
    <t>County Top (Current County or Unitary Authority twin)</t>
  </si>
  <si>
    <t>County Top (Administrative 1974 to Mid-1990s)</t>
  </si>
  <si>
    <t>County Top (Administrative 1974 to Mid-1990s twin)</t>
  </si>
  <si>
    <t>County Top (Current London Borough)</t>
  </si>
  <si>
    <t>County Top (Current London Borough twin)</t>
  </si>
  <si>
    <t>Sub-Marilyn</t>
  </si>
  <si>
    <t>Sub-HuMP</t>
  </si>
  <si>
    <t>Sub-Simm</t>
  </si>
  <si>
    <t>Sub-Dodd</t>
  </si>
  <si>
    <t>Sub-TuMP (400m to 499m)</t>
  </si>
  <si>
    <t>Corbett top</t>
  </si>
  <si>
    <t>Graham top</t>
  </si>
  <si>
    <t>Deleted Munro top</t>
  </si>
  <si>
    <t>Deleted Corbett</t>
  </si>
  <si>
    <t>Deleted Graham</t>
  </si>
  <si>
    <t>Deleted Nuttall</t>
  </si>
  <si>
    <t>Deleted Donald top</t>
  </si>
  <si>
    <t>British and Irish hills of any height with a drop of at least 150 metres on all sides. The geographical area includes the Isle of Man and the islands of St Kilda.</t>
  </si>
  <si>
    <t>A Marilyn Twin Top is a summit of equal height to another Marilyn where the drop between the two is less than 150m and at least 30m. The only example is 21168 Knockalla Mountain NE Top in Ireland.</t>
  </si>
  <si>
    <t>British and Irish Hills of any height with a drop of at least 100 metres or more on all sides. The name Hump stands for Hundred Metre Prominence.</t>
  </si>
  <si>
    <t>A Twin Hump is defined as a summit of equal height to another Hump where the drop between the two summits is at least 30m but less than 100m.</t>
  </si>
  <si>
    <t>British hills of any height with at least 30m of drop. The geographical area was extended to the Channel Islands in September 2014.</t>
  </si>
  <si>
    <t>British hills at least 600 metres high with a drop of at least 30 metres on all sides.</t>
  </si>
  <si>
    <t>Hills in Scotland, England, Wales, the Isle of Man and Ireland between 500m and 599.9m high with a drop of at least 30 metres on all sides.</t>
  </si>
  <si>
    <t>Scottish hills at least 3000 feet in height regarded by the SMC as distinct and separate mountains, based on a list originally published in 1891.</t>
  </si>
  <si>
    <t>Summits equivalent to the Munros and Tops in England, Wales and Ireland on the SMC's list are known as Furths.</t>
  </si>
  <si>
    <t>Scottish hills at least 3000 feet in height with a drop of at least 30 metres on all sides. All Murdos are Munros or Munro Tops but some Munro Tops fail to qualify as Murdos.</t>
  </si>
  <si>
    <t>Scottish hills between 2500 and 2999 feet high with a drop of at least 500 feet (152.4m) on all sides.</t>
  </si>
  <si>
    <t>Scottish hills at least 600m high and below 762m (2500 feet) with a drop of at least 150 metres on all sides.</t>
  </si>
  <si>
    <t>Hills in the Scottish Lowlands at least 2000 feet high. 'Tops' are all elevations with a drop of at least 100 feet (30.48m) on all sides and elevations of sufficient topographical merit with a drop of between 50 and 100 feet.</t>
  </si>
  <si>
    <t>Hills in England, Wales and Ireland at least 2000 feet high with a drop of at least 30 metres on all sides.</t>
  </si>
  <si>
    <t>Hills in England and Wales at least 2000 feet high with a drop of at least 15 metres on all sides.</t>
  </si>
  <si>
    <t>Hills in Ireland at least 600 metres high with a drop of at least 15 metres on all sides.</t>
  </si>
  <si>
    <t>Hills in Ireland at least 2000 feet high.</t>
  </si>
  <si>
    <t>Hills in England, Wales and the Isle of Man at least 500m high and below 609.6m with a drop of at least 30m on all sides.</t>
  </si>
  <si>
    <t>Hills in the Scottish Lowlands at least 500m high and below 609.6m with a drop of at least 30m on all sides.</t>
  </si>
  <si>
    <t>Hills in the Scottish Highlands at least 500m high and below 600m with a drop of at least 30m on all sides.</t>
  </si>
  <si>
    <t>Hills in Ireland at least 500 metres high with a drop of at least 30m on all sides.</t>
  </si>
  <si>
    <t>Hills in Ireland between 400 and 499.9m high with a drop of at least 30m on all sides.</t>
  </si>
  <si>
    <t>Hills in Ireland with height below 400m and a drop of at least 100m on all sides.</t>
  </si>
  <si>
    <t>Hills listed in Wainwright's The Outlying Fells of Lakeland.</t>
  </si>
  <si>
    <t>Lake District hills over 1,000ft.</t>
  </si>
  <si>
    <t>Scottish hills with a drop of 100m, or, failing that, at least 5km (walking distance) from any higher point.</t>
  </si>
  <si>
    <t>Hills in England, Wales and the Isle of Man with a drop of 100m, or, failing that, at least 5km (walking distance) from any higher point.</t>
  </si>
  <si>
    <t>The highest point within (or sometimes on) the boundary of each county.</t>
  </si>
  <si>
    <t>The Significant Islands of Britain and Ireland are defined to be completely surrounded by water, with either an area of at least 30 hectares within the MHWS contour line or an easily accessed summit prominence of at least 30 metres above MSL, all man-made links and structures being discounted. Sea stacks and other steep sided islands are therefore discounted.</t>
  </si>
  <si>
    <t>Hills that fall short of Marilyn status on drop by 10m or less.</t>
  </si>
  <si>
    <t>Hills that fall short of Simm status on drop by 10m or less.</t>
  </si>
  <si>
    <t>Hills that fall short of Dodd status on drop by 10m or less.</t>
  </si>
  <si>
    <t>Hills that fall short of HuMP status on drop by 10m or less.</t>
  </si>
  <si>
    <t>Hills that fall short of TuMP status on drop by 10m or less.</t>
  </si>
  <si>
    <t>Singular</t>
  </si>
  <si>
    <t>Marilyns</t>
  </si>
  <si>
    <t>Marilyn twins</t>
  </si>
  <si>
    <t>HuMPs</t>
  </si>
  <si>
    <t>HuMP twins</t>
  </si>
  <si>
    <t>TuMPs</t>
  </si>
  <si>
    <t>Simms</t>
  </si>
  <si>
    <t>Dodds</t>
  </si>
  <si>
    <t>Munros</t>
  </si>
  <si>
    <t>Munro Tops</t>
  </si>
  <si>
    <t>Furths</t>
  </si>
  <si>
    <t>Corbetts</t>
  </si>
  <si>
    <t>Grahams</t>
  </si>
  <si>
    <t>Donalds</t>
  </si>
  <si>
    <t>Donald Tops</t>
  </si>
  <si>
    <t>Hewitts</t>
  </si>
  <si>
    <t>Nuttalls</t>
  </si>
  <si>
    <t>Deweys</t>
  </si>
  <si>
    <t>Donald Deweys</t>
  </si>
  <si>
    <t>Highland Fives</t>
  </si>
  <si>
    <t>Wainwrights</t>
  </si>
  <si>
    <t>Wainwright Outlying Fells</t>
  </si>
  <si>
    <t>Birketts</t>
  </si>
  <si>
    <t>Synges</t>
  </si>
  <si>
    <t>Fellrangers</t>
  </si>
  <si>
    <t>Sub-Marilyns</t>
  </si>
  <si>
    <t>Sub-HuMPs</t>
  </si>
  <si>
    <t>Sub-Simms</t>
  </si>
  <si>
    <t>Sub-Dodds</t>
  </si>
  <si>
    <t>Murdos</t>
  </si>
  <si>
    <t>Corbett tops</t>
  </si>
  <si>
    <t>Graham tops</t>
  </si>
  <si>
    <t>Bridges</t>
  </si>
  <si>
    <t>Yeamans</t>
  </si>
  <si>
    <t>Clems</t>
  </si>
  <si>
    <t>Trail 100s</t>
  </si>
  <si>
    <t>Deleted Munro tops</t>
  </si>
  <si>
    <t>Deleted Corbetts</t>
  </si>
  <si>
    <t>Deleted Grahams</t>
  </si>
  <si>
    <t>Deleted Nuttalls</t>
  </si>
  <si>
    <t>Deleted Donald tops</t>
  </si>
  <si>
    <t>Dillons</t>
  </si>
  <si>
    <t>Vandeleur-Lynams</t>
  </si>
  <si>
    <t>Arderins</t>
  </si>
  <si>
    <t>Carns</t>
  </si>
  <si>
    <t>Binnions</t>
  </si>
  <si>
    <t>Other lists</t>
  </si>
  <si>
    <t>TuMPs (400m to 499m)</t>
  </si>
  <si>
    <t>TuMPs (300m to 399m)</t>
  </si>
  <si>
    <t>TuMPs (200m to 299m)</t>
  </si>
  <si>
    <t>TuMPs (100m to 199m)</t>
  </si>
  <si>
    <t>TuMPs (0m to 99m)</t>
  </si>
  <si>
    <t>County Tops (Historic Pre-1974)</t>
  </si>
  <si>
    <t>County Tops (Current County or Unitary Authority)</t>
  </si>
  <si>
    <t>County Top twims (Current County or Unitary Authority)</t>
  </si>
  <si>
    <t>County Tops twins (Historic Pre-1974)</t>
  </si>
  <si>
    <t>County Tops (Administrative 1974 to Mid-1990s)</t>
  </si>
  <si>
    <t>County Top twins (Administrative 1974 to Mid-1990s)</t>
  </si>
  <si>
    <t>County Tops (Current London Borough)</t>
  </si>
  <si>
    <t>County Top twins (Current London Borough)</t>
  </si>
  <si>
    <t>Significant Islands of Britain</t>
  </si>
  <si>
    <t>Sub-TuMPs (400m to 499m)</t>
  </si>
  <si>
    <t>Subsidiary summits meeting the height criterion of Munros are designated Munro Tops.</t>
  </si>
  <si>
    <t>The 214 hills listed in volumes 1-7 of Wainwright's A Pictorial Guide to the Lakeland Fells.</t>
  </si>
  <si>
    <t>Subsidiary summits meeting the height criterion of Corbetts are designated Corbetts Tops.</t>
  </si>
  <si>
    <t>DisplayOrder</t>
  </si>
  <si>
    <t>IsActive</t>
  </si>
  <si>
    <t>Subsidiary summits meeting the height criterion of Donalds are designated Donald Tops.</t>
  </si>
  <si>
    <t>Subsidiary summits meeting the height criterion of Grahams are designated Graham 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</si>
</sst>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6">
    <xf numFmtId="0" fontId="0" fillId="0" borderId="0" xfId="0"/>
    <xf numFmtId="0" fontId="4" fillId="0" borderId="0" xfId="0" applyFont="1"/>
    <xf numFmtId="0" fontId="1" fillId="2" borderId="1" xfId="1"/>
    <xf numFmtId="0" fontId="1" fillId="2" borderId="1" xfId="1" quotePrefix="1"/>
    <xf numFmtId="0" fontId="3" fillId="3" borderId="1" xfId="3"/>
    <xf numFmtId="0" fontId="2" fillId="3" borderId="2" xfId="2"/>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AA23-BA41-4384-B7DE-EF387CE76901}">
  <dimension ref="A1:S105"/>
  <sheetViews>
    <sheetView topLeftCell="A37" workbookViewId="0">
      <selection activeCell="L37" sqref="L37"/>
    </sheetView>
  </sheetViews>
  <sheetFormatPr defaultRowHeight="15" outlineLevelRow="1" outlineLevelCol="1" x14ac:dyDescent="0.25"/>
  <cols>
    <col min="1" max="1" width="6" bestFit="1" customWidth="1"/>
    <col min="2" max="2" width="25.7109375" bestFit="1" customWidth="1"/>
    <col min="3" max="4" width="25.7109375" hidden="1" customWidth="1" outlineLevel="1"/>
    <col min="5" max="6" width="25.140625" hidden="1" customWidth="1" outlineLevel="1"/>
    <col min="7" max="7" width="24.85546875" hidden="1" customWidth="1" outlineLevel="1"/>
    <col min="8" max="8" width="24.42578125" hidden="1" customWidth="1" outlineLevel="1"/>
    <col min="9" max="9" width="24.7109375" hidden="1" customWidth="1" outlineLevel="1"/>
    <col min="10" max="10" width="41.28515625" hidden="1" customWidth="1" outlineLevel="1"/>
    <col min="11" max="11" width="45.7109375" hidden="1" customWidth="1" outlineLevel="1"/>
    <col min="12" max="12" width="45.7109375" bestFit="1" customWidth="1" collapsed="1"/>
    <col min="13" max="13" width="9.140625" hidden="1" customWidth="1" outlineLevel="1"/>
    <col min="14" max="14" width="6.28515625" hidden="1" customWidth="1" outlineLevel="1"/>
    <col min="15" max="15" width="11" hidden="1" customWidth="1" outlineLevel="1"/>
    <col min="16" max="16" width="45.42578125" hidden="1" customWidth="1" outlineLevel="1"/>
    <col min="17" max="17" width="41.28515625" hidden="1" customWidth="1" outlineLevel="1"/>
    <col min="18" max="18" width="9.42578125" bestFit="1" customWidth="1" collapsed="1"/>
  </cols>
  <sheetData>
    <row r="1" spans="1:19" x14ac:dyDescent="0.25">
      <c r="A1" s="1" t="s">
        <v>178</v>
      </c>
      <c r="B1" s="1" t="s">
        <v>173</v>
      </c>
      <c r="C1" s="1" t="s">
        <v>179</v>
      </c>
      <c r="D1" s="1" t="s">
        <v>180</v>
      </c>
      <c r="E1" s="1" t="s">
        <v>181</v>
      </c>
      <c r="F1" s="1" t="s">
        <v>182</v>
      </c>
      <c r="G1" s="1" t="s">
        <v>183</v>
      </c>
      <c r="H1" s="1" t="s">
        <v>184</v>
      </c>
      <c r="I1" s="1" t="s">
        <v>185</v>
      </c>
      <c r="L1" s="1" t="s">
        <v>191</v>
      </c>
      <c r="M1" s="1"/>
      <c r="R1" s="1" t="s">
        <v>192</v>
      </c>
      <c r="S1" s="1" t="s">
        <v>199</v>
      </c>
    </row>
    <row r="2" spans="1:19" x14ac:dyDescent="0.25">
      <c r="A2">
        <v>1</v>
      </c>
      <c r="B2" s="2" t="s">
        <v>0</v>
      </c>
      <c r="C2" s="4" t="str">
        <f>SUBSTITUTE(SUBSTITUTE(B2,"(",""),")","")</f>
        <v>Number</v>
      </c>
      <c r="D2" s="4" t="str">
        <f>SUBSTITUTE(C2,":"," to ")</f>
        <v>Number</v>
      </c>
      <c r="E2" s="4" t="str">
        <f>SUBSTITUTE(D2,"/"," ")</f>
        <v>Number</v>
      </c>
      <c r="F2" s="4" t="str">
        <f>SUBSTITUTE(E2,"-"," ")</f>
        <v>Number</v>
      </c>
      <c r="G2" s="4" t="str">
        <f>PROPER(F2)</f>
        <v>Number</v>
      </c>
      <c r="H2" s="4" t="str">
        <f>SUBSTITUTE(G2," ","")</f>
        <v>Number</v>
      </c>
      <c r="I2" s="4" t="str">
        <f>H2</f>
        <v>Number</v>
      </c>
      <c r="L2" s="5" t="str">
        <f>I2</f>
        <v>Number</v>
      </c>
      <c r="R2" s="2" t="s">
        <v>194</v>
      </c>
      <c r="S2" t="str">
        <f>"[Name("""&amp;B2&amp;""")]"&amp;CHAR(10)&amp;"public "&amp;R2&amp;" "&amp;L2&amp;" { get; set; }"&amp;CHAR(10)</f>
        <v xml:space="preserve">[Name("Number")]
public int Number { get; set; }
</v>
      </c>
    </row>
    <row r="3" spans="1:19" x14ac:dyDescent="0.25">
      <c r="A3">
        <v>2</v>
      </c>
      <c r="B3" s="2" t="s">
        <v>1</v>
      </c>
      <c r="C3" s="4" t="str">
        <f t="shared" ref="C3:C41" si="0">SUBSTITUTE(SUBSTITUTE(B3,"(",""),")","")</f>
        <v>Name</v>
      </c>
      <c r="D3" s="4" t="str">
        <f t="shared" ref="D3:D41" si="1">SUBSTITUTE(C3,":"," to ")</f>
        <v>Name</v>
      </c>
      <c r="E3" s="4" t="str">
        <f t="shared" ref="E3:E41" si="2">SUBSTITUTE(D3,"/"," ")</f>
        <v>Name</v>
      </c>
      <c r="F3" s="4" t="str">
        <f t="shared" ref="F3:F41" si="3">SUBSTITUTE(E3,"-"," ")</f>
        <v>Name</v>
      </c>
      <c r="G3" s="4" t="str">
        <f t="shared" ref="G3:G41" si="4">PROPER(F3)</f>
        <v>Name</v>
      </c>
      <c r="H3" s="4" t="str">
        <f t="shared" ref="H3:H41" si="5">SUBSTITUTE(G3," ","")</f>
        <v>Name</v>
      </c>
      <c r="I3" s="4" t="str">
        <f t="shared" ref="I3:I40" si="6">H3</f>
        <v>Name</v>
      </c>
      <c r="L3" s="5" t="str">
        <f t="shared" ref="L3:L41" si="7">I3</f>
        <v>Name</v>
      </c>
      <c r="R3" s="2" t="s">
        <v>195</v>
      </c>
      <c r="S3" t="str">
        <f t="shared" ref="S3:S66" si="8">"[Name("""&amp;B3&amp;""")]"&amp;CHAR(10)&amp;"public "&amp;R3&amp;" "&amp;L3&amp;" { get; set; }"&amp;CHAR(10)</f>
        <v xml:space="preserve">[Name("Name")]
public string Name { get; set; }
</v>
      </c>
    </row>
    <row r="4" spans="1:19" x14ac:dyDescent="0.25">
      <c r="A4">
        <v>3</v>
      </c>
      <c r="B4" s="2" t="s">
        <v>2</v>
      </c>
      <c r="C4" s="4" t="str">
        <f t="shared" si="0"/>
        <v>Parent SMC</v>
      </c>
      <c r="D4" s="4" t="str">
        <f t="shared" si="1"/>
        <v>Parent SMC</v>
      </c>
      <c r="E4" s="4" t="str">
        <f t="shared" si="2"/>
        <v>Parent SMC</v>
      </c>
      <c r="F4" s="4" t="str">
        <f t="shared" si="3"/>
        <v>Parent SMC</v>
      </c>
      <c r="G4" s="4" t="str">
        <f t="shared" si="4"/>
        <v>Parent Smc</v>
      </c>
      <c r="H4" s="4" t="str">
        <f t="shared" si="5"/>
        <v>ParentSmc</v>
      </c>
      <c r="I4" s="4" t="str">
        <f t="shared" si="6"/>
        <v>ParentSmc</v>
      </c>
      <c r="L4" s="5" t="str">
        <f t="shared" si="7"/>
        <v>ParentSmc</v>
      </c>
      <c r="R4" s="2" t="s">
        <v>196</v>
      </c>
      <c r="S4" t="str">
        <f t="shared" si="8"/>
        <v xml:space="preserve">[Name("Parent (SMC)")]
public int? ParentSmc { get; set; }
</v>
      </c>
    </row>
    <row r="5" spans="1:19" x14ac:dyDescent="0.25">
      <c r="A5">
        <v>4</v>
      </c>
      <c r="B5" s="2" t="s">
        <v>3</v>
      </c>
      <c r="C5" s="4" t="str">
        <f t="shared" si="0"/>
        <v>Parent name SMC</v>
      </c>
      <c r="D5" s="4" t="str">
        <f t="shared" si="1"/>
        <v>Parent name SMC</v>
      </c>
      <c r="E5" s="4" t="str">
        <f t="shared" si="2"/>
        <v>Parent name SMC</v>
      </c>
      <c r="F5" s="4" t="str">
        <f t="shared" si="3"/>
        <v>Parent name SMC</v>
      </c>
      <c r="G5" s="4" t="str">
        <f t="shared" si="4"/>
        <v>Parent Name Smc</v>
      </c>
      <c r="H5" s="4" t="str">
        <f t="shared" si="5"/>
        <v>ParentNameSmc</v>
      </c>
      <c r="I5" s="4" t="str">
        <f t="shared" si="6"/>
        <v>ParentNameSmc</v>
      </c>
      <c r="L5" s="5" t="str">
        <f t="shared" si="7"/>
        <v>ParentNameSmc</v>
      </c>
      <c r="R5" s="2" t="s">
        <v>197</v>
      </c>
      <c r="S5" t="str">
        <f t="shared" si="8"/>
        <v xml:space="preserve">[Name("Parent name (SMC)")]
public string? ParentNameSmc { get; set; }
</v>
      </c>
    </row>
    <row r="6" spans="1:19" x14ac:dyDescent="0.25">
      <c r="A6">
        <v>5</v>
      </c>
      <c r="B6" s="2" t="s">
        <v>4</v>
      </c>
      <c r="C6" s="4" t="str">
        <f t="shared" si="0"/>
        <v>Section</v>
      </c>
      <c r="D6" s="4" t="str">
        <f t="shared" si="1"/>
        <v>Section</v>
      </c>
      <c r="E6" s="4" t="str">
        <f t="shared" si="2"/>
        <v>Section</v>
      </c>
      <c r="F6" s="4" t="str">
        <f t="shared" si="3"/>
        <v>Section</v>
      </c>
      <c r="G6" s="4" t="str">
        <f t="shared" si="4"/>
        <v>Section</v>
      </c>
      <c r="H6" s="4" t="str">
        <f t="shared" si="5"/>
        <v>Section</v>
      </c>
      <c r="I6" s="4" t="str">
        <f t="shared" si="6"/>
        <v>Section</v>
      </c>
      <c r="L6" s="5" t="str">
        <f t="shared" si="7"/>
        <v>Section</v>
      </c>
      <c r="R6" s="2" t="s">
        <v>195</v>
      </c>
      <c r="S6" t="str">
        <f t="shared" si="8"/>
        <v xml:space="preserve">[Name("Section")]
public string Section { get; set; }
</v>
      </c>
    </row>
    <row r="7" spans="1:19" x14ac:dyDescent="0.25">
      <c r="A7">
        <v>6</v>
      </c>
      <c r="B7" s="2" t="s">
        <v>5</v>
      </c>
      <c r="C7" s="4" t="str">
        <f t="shared" si="0"/>
        <v>Region</v>
      </c>
      <c r="D7" s="4" t="str">
        <f t="shared" si="1"/>
        <v>Region</v>
      </c>
      <c r="E7" s="4" t="str">
        <f t="shared" si="2"/>
        <v>Region</v>
      </c>
      <c r="F7" s="4" t="str">
        <f t="shared" si="3"/>
        <v>Region</v>
      </c>
      <c r="G7" s="4" t="str">
        <f t="shared" si="4"/>
        <v>Region</v>
      </c>
      <c r="H7" s="4" t="str">
        <f t="shared" si="5"/>
        <v>Region</v>
      </c>
      <c r="I7" s="4" t="str">
        <f t="shared" si="6"/>
        <v>Region</v>
      </c>
      <c r="L7" s="5" t="str">
        <f t="shared" si="7"/>
        <v>Region</v>
      </c>
      <c r="R7" s="2" t="s">
        <v>195</v>
      </c>
      <c r="S7" t="str">
        <f t="shared" si="8"/>
        <v xml:space="preserve">[Name("Region")]
public string Region { get; set; }
</v>
      </c>
    </row>
    <row r="8" spans="1:19" x14ac:dyDescent="0.25">
      <c r="A8">
        <v>7</v>
      </c>
      <c r="B8" s="2" t="s">
        <v>6</v>
      </c>
      <c r="C8" s="4" t="str">
        <f t="shared" si="0"/>
        <v>Area</v>
      </c>
      <c r="D8" s="4" t="str">
        <f t="shared" si="1"/>
        <v>Area</v>
      </c>
      <c r="E8" s="4" t="str">
        <f t="shared" si="2"/>
        <v>Area</v>
      </c>
      <c r="F8" s="4" t="str">
        <f t="shared" si="3"/>
        <v>Area</v>
      </c>
      <c r="G8" s="4" t="str">
        <f t="shared" si="4"/>
        <v>Area</v>
      </c>
      <c r="H8" s="4" t="str">
        <f t="shared" si="5"/>
        <v>Area</v>
      </c>
      <c r="I8" s="4" t="str">
        <f t="shared" si="6"/>
        <v>Area</v>
      </c>
      <c r="L8" s="5" t="str">
        <f t="shared" si="7"/>
        <v>Area</v>
      </c>
      <c r="R8" s="2" t="s">
        <v>197</v>
      </c>
      <c r="S8" t="str">
        <f t="shared" si="8"/>
        <v xml:space="preserve">[Name("Area")]
public string? Area { get; set; }
</v>
      </c>
    </row>
    <row r="9" spans="1:19" x14ac:dyDescent="0.25">
      <c r="A9">
        <v>8</v>
      </c>
      <c r="B9" s="2" t="s">
        <v>7</v>
      </c>
      <c r="C9" s="4" t="str">
        <f t="shared" si="0"/>
        <v>Island</v>
      </c>
      <c r="D9" s="4" t="str">
        <f t="shared" si="1"/>
        <v>Island</v>
      </c>
      <c r="E9" s="4" t="str">
        <f t="shared" si="2"/>
        <v>Island</v>
      </c>
      <c r="F9" s="4" t="str">
        <f t="shared" si="3"/>
        <v>Island</v>
      </c>
      <c r="G9" s="4" t="str">
        <f t="shared" si="4"/>
        <v>Island</v>
      </c>
      <c r="H9" s="4" t="str">
        <f t="shared" si="5"/>
        <v>Island</v>
      </c>
      <c r="I9" s="4" t="str">
        <f t="shared" si="6"/>
        <v>Island</v>
      </c>
      <c r="L9" s="5" t="str">
        <f t="shared" si="7"/>
        <v>Island</v>
      </c>
      <c r="R9" s="2" t="s">
        <v>197</v>
      </c>
      <c r="S9" t="str">
        <f t="shared" si="8"/>
        <v xml:space="preserve">[Name("Island")]
public string? Island { get; set; }
</v>
      </c>
    </row>
    <row r="10" spans="1:19" x14ac:dyDescent="0.25">
      <c r="A10">
        <v>9</v>
      </c>
      <c r="B10" s="2" t="s">
        <v>8</v>
      </c>
      <c r="C10" s="4" t="str">
        <f t="shared" si="0"/>
        <v>Topo Section</v>
      </c>
      <c r="D10" s="4" t="str">
        <f t="shared" si="1"/>
        <v>Topo Section</v>
      </c>
      <c r="E10" s="4" t="str">
        <f t="shared" si="2"/>
        <v>Topo Section</v>
      </c>
      <c r="F10" s="4" t="str">
        <f t="shared" si="3"/>
        <v>Topo Section</v>
      </c>
      <c r="G10" s="4" t="str">
        <f t="shared" si="4"/>
        <v>Topo Section</v>
      </c>
      <c r="H10" s="4" t="str">
        <f t="shared" si="5"/>
        <v>TopoSection</v>
      </c>
      <c r="I10" s="4" t="str">
        <f t="shared" si="6"/>
        <v>TopoSection</v>
      </c>
      <c r="L10" s="5" t="str">
        <f t="shared" si="7"/>
        <v>TopoSection</v>
      </c>
      <c r="R10" s="2" t="s">
        <v>197</v>
      </c>
      <c r="S10" t="str">
        <f t="shared" si="8"/>
        <v xml:space="preserve">[Name("Topo Section")]
public string? TopoSection { get; set; }
</v>
      </c>
    </row>
    <row r="11" spans="1:19" x14ac:dyDescent="0.25">
      <c r="A11">
        <v>10</v>
      </c>
      <c r="B11" s="2" t="s">
        <v>9</v>
      </c>
      <c r="C11" s="4" t="str">
        <f t="shared" si="0"/>
        <v>County</v>
      </c>
      <c r="D11" s="4" t="str">
        <f t="shared" si="1"/>
        <v>County</v>
      </c>
      <c r="E11" s="4" t="str">
        <f t="shared" si="2"/>
        <v>County</v>
      </c>
      <c r="F11" s="4" t="str">
        <f t="shared" si="3"/>
        <v>County</v>
      </c>
      <c r="G11" s="4" t="str">
        <f t="shared" si="4"/>
        <v>County</v>
      </c>
      <c r="H11" s="4" t="str">
        <f t="shared" si="5"/>
        <v>County</v>
      </c>
      <c r="I11" s="4" t="str">
        <f t="shared" si="6"/>
        <v>County</v>
      </c>
      <c r="L11" s="5" t="str">
        <f t="shared" si="7"/>
        <v>County</v>
      </c>
      <c r="R11" s="2" t="s">
        <v>197</v>
      </c>
      <c r="S11" t="str">
        <f t="shared" si="8"/>
        <v xml:space="preserve">[Name("County")]
public string? County { get; set; }
</v>
      </c>
    </row>
    <row r="12" spans="1:19" x14ac:dyDescent="0.25">
      <c r="A12">
        <v>11</v>
      </c>
      <c r="B12" s="2" t="s">
        <v>10</v>
      </c>
      <c r="C12" s="4" t="str">
        <f t="shared" si="0"/>
        <v>Classification</v>
      </c>
      <c r="D12" s="4" t="str">
        <f t="shared" si="1"/>
        <v>Classification</v>
      </c>
      <c r="E12" s="4" t="str">
        <f t="shared" si="2"/>
        <v>Classification</v>
      </c>
      <c r="F12" s="4" t="str">
        <f t="shared" si="3"/>
        <v>Classification</v>
      </c>
      <c r="G12" s="4" t="str">
        <f t="shared" si="4"/>
        <v>Classification</v>
      </c>
      <c r="H12" s="4" t="str">
        <f t="shared" si="5"/>
        <v>Classification</v>
      </c>
      <c r="I12" s="4" t="str">
        <f t="shared" si="6"/>
        <v>Classification</v>
      </c>
      <c r="L12" s="5" t="str">
        <f t="shared" si="7"/>
        <v>Classification</v>
      </c>
      <c r="R12" s="2" t="s">
        <v>195</v>
      </c>
      <c r="S12" t="str">
        <f t="shared" si="8"/>
        <v xml:space="preserve">[Name("Classification")]
public string Classification { get; set; }
</v>
      </c>
    </row>
    <row r="13" spans="1:19" x14ac:dyDescent="0.25">
      <c r="A13">
        <v>12</v>
      </c>
      <c r="B13" s="2" t="s">
        <v>11</v>
      </c>
      <c r="C13" s="4" t="str">
        <f t="shared" si="0"/>
        <v>Map 1:50k</v>
      </c>
      <c r="D13" s="4" t="str">
        <f t="shared" si="1"/>
        <v>Map 1 to 50k</v>
      </c>
      <c r="E13" s="4" t="str">
        <f t="shared" si="2"/>
        <v>Map 1 to 50k</v>
      </c>
      <c r="F13" s="4" t="str">
        <f t="shared" si="3"/>
        <v>Map 1 to 50k</v>
      </c>
      <c r="G13" s="4" t="str">
        <f t="shared" si="4"/>
        <v>Map 1 To 50K</v>
      </c>
      <c r="H13" s="4" t="str">
        <f t="shared" si="5"/>
        <v>Map1To50K</v>
      </c>
      <c r="I13" s="4" t="str">
        <f t="shared" si="6"/>
        <v>Map1To50K</v>
      </c>
      <c r="L13" s="5" t="str">
        <f t="shared" si="7"/>
        <v>Map1To50K</v>
      </c>
      <c r="R13" s="2" t="s">
        <v>197</v>
      </c>
      <c r="S13" t="str">
        <f t="shared" si="8"/>
        <v xml:space="preserve">[Name("Map 1:50k")]
public string? Map1To50K { get; set; }
</v>
      </c>
    </row>
    <row r="14" spans="1:19" x14ac:dyDescent="0.25">
      <c r="A14">
        <v>13</v>
      </c>
      <c r="B14" s="2" t="s">
        <v>12</v>
      </c>
      <c r="C14" s="4" t="str">
        <f t="shared" si="0"/>
        <v>Map 1:25k</v>
      </c>
      <c r="D14" s="4" t="str">
        <f t="shared" si="1"/>
        <v>Map 1 to 25k</v>
      </c>
      <c r="E14" s="4" t="str">
        <f t="shared" si="2"/>
        <v>Map 1 to 25k</v>
      </c>
      <c r="F14" s="4" t="str">
        <f t="shared" si="3"/>
        <v>Map 1 to 25k</v>
      </c>
      <c r="G14" s="4" t="str">
        <f t="shared" si="4"/>
        <v>Map 1 To 25K</v>
      </c>
      <c r="H14" s="4" t="str">
        <f t="shared" si="5"/>
        <v>Map1To25K</v>
      </c>
      <c r="I14" s="4" t="str">
        <f t="shared" si="6"/>
        <v>Map1To25K</v>
      </c>
      <c r="L14" s="5" t="str">
        <f t="shared" si="7"/>
        <v>Map1To25K</v>
      </c>
      <c r="R14" s="2" t="s">
        <v>197</v>
      </c>
      <c r="S14" t="str">
        <f t="shared" si="8"/>
        <v xml:space="preserve">[Name("Map 1:25k")]
public string? Map1To25K { get; set; }
</v>
      </c>
    </row>
    <row r="15" spans="1:19" x14ac:dyDescent="0.25">
      <c r="A15">
        <v>14</v>
      </c>
      <c r="B15" s="2" t="s">
        <v>13</v>
      </c>
      <c r="C15" s="4" t="str">
        <f t="shared" si="0"/>
        <v>Metres</v>
      </c>
      <c r="D15" s="4" t="str">
        <f t="shared" si="1"/>
        <v>Metres</v>
      </c>
      <c r="E15" s="4" t="str">
        <f t="shared" si="2"/>
        <v>Metres</v>
      </c>
      <c r="F15" s="4" t="str">
        <f t="shared" si="3"/>
        <v>Metres</v>
      </c>
      <c r="G15" s="4" t="str">
        <f t="shared" si="4"/>
        <v>Metres</v>
      </c>
      <c r="H15" s="4" t="str">
        <f t="shared" si="5"/>
        <v>Metres</v>
      </c>
      <c r="I15" s="4" t="str">
        <f t="shared" si="6"/>
        <v>Metres</v>
      </c>
      <c r="L15" s="5" t="str">
        <f t="shared" si="7"/>
        <v>Metres</v>
      </c>
      <c r="R15" s="2" t="s">
        <v>198</v>
      </c>
      <c r="S15" t="str">
        <f t="shared" si="8"/>
        <v xml:space="preserve">[Name("Metres")]
public decimal Metres { get; set; }
</v>
      </c>
    </row>
    <row r="16" spans="1:19" x14ac:dyDescent="0.25">
      <c r="A16">
        <v>15</v>
      </c>
      <c r="B16" s="2" t="s">
        <v>14</v>
      </c>
      <c r="C16" s="4" t="str">
        <f t="shared" si="0"/>
        <v>Feet</v>
      </c>
      <c r="D16" s="4" t="str">
        <f t="shared" si="1"/>
        <v>Feet</v>
      </c>
      <c r="E16" s="4" t="str">
        <f t="shared" si="2"/>
        <v>Feet</v>
      </c>
      <c r="F16" s="4" t="str">
        <f t="shared" si="3"/>
        <v>Feet</v>
      </c>
      <c r="G16" s="4" t="str">
        <f t="shared" si="4"/>
        <v>Feet</v>
      </c>
      <c r="H16" s="4" t="str">
        <f t="shared" si="5"/>
        <v>Feet</v>
      </c>
      <c r="I16" s="4" t="str">
        <f t="shared" si="6"/>
        <v>Feet</v>
      </c>
      <c r="L16" s="5" t="str">
        <f t="shared" si="7"/>
        <v>Feet</v>
      </c>
      <c r="R16" s="2" t="s">
        <v>194</v>
      </c>
      <c r="S16" t="str">
        <f t="shared" si="8"/>
        <v xml:space="preserve">[Name("Feet")]
public int Feet { get; set; }
</v>
      </c>
    </row>
    <row r="17" spans="1:19" x14ac:dyDescent="0.25">
      <c r="A17">
        <v>16</v>
      </c>
      <c r="B17" s="2" t="s">
        <v>15</v>
      </c>
      <c r="C17" s="4" t="str">
        <f t="shared" si="0"/>
        <v>Grid ref</v>
      </c>
      <c r="D17" s="4" t="str">
        <f t="shared" si="1"/>
        <v>Grid ref</v>
      </c>
      <c r="E17" s="4" t="str">
        <f t="shared" si="2"/>
        <v>Grid ref</v>
      </c>
      <c r="F17" s="4" t="str">
        <f t="shared" si="3"/>
        <v>Grid ref</v>
      </c>
      <c r="G17" s="4" t="str">
        <f t="shared" si="4"/>
        <v>Grid Ref</v>
      </c>
      <c r="H17" s="4" t="str">
        <f t="shared" si="5"/>
        <v>GridRef</v>
      </c>
      <c r="I17" s="4" t="str">
        <f t="shared" si="6"/>
        <v>GridRef</v>
      </c>
      <c r="L17" s="5" t="str">
        <f t="shared" si="7"/>
        <v>GridRef</v>
      </c>
      <c r="R17" s="2" t="s">
        <v>195</v>
      </c>
      <c r="S17" t="str">
        <f t="shared" si="8"/>
        <v xml:space="preserve">[Name("Grid ref")]
public string GridRef { get; set; }
</v>
      </c>
    </row>
    <row r="18" spans="1:19" x14ac:dyDescent="0.25">
      <c r="A18">
        <v>17</v>
      </c>
      <c r="B18" s="2" t="s">
        <v>16</v>
      </c>
      <c r="C18" s="4" t="str">
        <f t="shared" si="0"/>
        <v>Grid ref 10</v>
      </c>
      <c r="D18" s="4" t="str">
        <f t="shared" si="1"/>
        <v>Grid ref 10</v>
      </c>
      <c r="E18" s="4" t="str">
        <f t="shared" si="2"/>
        <v>Grid ref 10</v>
      </c>
      <c r="F18" s="4" t="str">
        <f t="shared" si="3"/>
        <v>Grid ref 10</v>
      </c>
      <c r="G18" s="4" t="str">
        <f t="shared" si="4"/>
        <v>Grid Ref 10</v>
      </c>
      <c r="H18" s="4" t="str">
        <f t="shared" si="5"/>
        <v>GridRef10</v>
      </c>
      <c r="I18" s="4" t="str">
        <f t="shared" si="6"/>
        <v>GridRef10</v>
      </c>
      <c r="L18" s="5" t="str">
        <f t="shared" si="7"/>
        <v>GridRef10</v>
      </c>
      <c r="R18" s="2" t="s">
        <v>197</v>
      </c>
      <c r="S18" t="str">
        <f t="shared" si="8"/>
        <v xml:space="preserve">[Name("Grid ref 10")]
public string? GridRef10 { get; set; }
</v>
      </c>
    </row>
    <row r="19" spans="1:19" x14ac:dyDescent="0.25">
      <c r="A19">
        <v>18</v>
      </c>
      <c r="B19" s="2" t="s">
        <v>17</v>
      </c>
      <c r="C19" s="4" t="str">
        <f t="shared" si="0"/>
        <v>Drop</v>
      </c>
      <c r="D19" s="4" t="str">
        <f t="shared" si="1"/>
        <v>Drop</v>
      </c>
      <c r="E19" s="4" t="str">
        <f t="shared" si="2"/>
        <v>Drop</v>
      </c>
      <c r="F19" s="4" t="str">
        <f t="shared" si="3"/>
        <v>Drop</v>
      </c>
      <c r="G19" s="4" t="str">
        <f t="shared" si="4"/>
        <v>Drop</v>
      </c>
      <c r="H19" s="4" t="str">
        <f t="shared" si="5"/>
        <v>Drop</v>
      </c>
      <c r="I19" s="4" t="str">
        <f t="shared" si="6"/>
        <v>Drop</v>
      </c>
      <c r="L19" s="5" t="str">
        <f t="shared" si="7"/>
        <v>Drop</v>
      </c>
      <c r="R19" s="2" t="s">
        <v>198</v>
      </c>
      <c r="S19" t="str">
        <f t="shared" si="8"/>
        <v xml:space="preserve">[Name("Drop")]
public decimal Drop { get; set; }
</v>
      </c>
    </row>
    <row r="20" spans="1:19" x14ac:dyDescent="0.25">
      <c r="A20">
        <v>19</v>
      </c>
      <c r="B20" s="2" t="s">
        <v>18</v>
      </c>
      <c r="C20" s="4" t="str">
        <f t="shared" si="0"/>
        <v>Col grid ref</v>
      </c>
      <c r="D20" s="4" t="str">
        <f t="shared" si="1"/>
        <v>Col grid ref</v>
      </c>
      <c r="E20" s="4" t="str">
        <f t="shared" si="2"/>
        <v>Col grid ref</v>
      </c>
      <c r="F20" s="4" t="str">
        <f t="shared" si="3"/>
        <v>Col grid ref</v>
      </c>
      <c r="G20" s="4" t="str">
        <f t="shared" si="4"/>
        <v>Col Grid Ref</v>
      </c>
      <c r="H20" s="4" t="str">
        <f t="shared" si="5"/>
        <v>ColGridRef</v>
      </c>
      <c r="I20" s="4" t="str">
        <f t="shared" si="6"/>
        <v>ColGridRef</v>
      </c>
      <c r="L20" s="5" t="str">
        <f t="shared" si="7"/>
        <v>ColGridRef</v>
      </c>
      <c r="R20" s="2" t="s">
        <v>195</v>
      </c>
      <c r="S20" t="str">
        <f t="shared" si="8"/>
        <v xml:space="preserve">[Name("Col grid ref")]
public string ColGridRef { get; set; }
</v>
      </c>
    </row>
    <row r="21" spans="1:19" x14ac:dyDescent="0.25">
      <c r="A21">
        <v>20</v>
      </c>
      <c r="B21" s="2" t="s">
        <v>19</v>
      </c>
      <c r="C21" s="4" t="str">
        <f t="shared" si="0"/>
        <v>Col height</v>
      </c>
      <c r="D21" s="4" t="str">
        <f t="shared" si="1"/>
        <v>Col height</v>
      </c>
      <c r="E21" s="4" t="str">
        <f t="shared" si="2"/>
        <v>Col height</v>
      </c>
      <c r="F21" s="4" t="str">
        <f t="shared" si="3"/>
        <v>Col height</v>
      </c>
      <c r="G21" s="4" t="str">
        <f t="shared" si="4"/>
        <v>Col Height</v>
      </c>
      <c r="H21" s="4" t="str">
        <f t="shared" si="5"/>
        <v>ColHeight</v>
      </c>
      <c r="I21" s="4" t="str">
        <f t="shared" si="6"/>
        <v>ColHeight</v>
      </c>
      <c r="L21" s="5" t="str">
        <f t="shared" si="7"/>
        <v>ColHeight</v>
      </c>
      <c r="R21" s="2" t="s">
        <v>198</v>
      </c>
      <c r="S21" t="str">
        <f t="shared" si="8"/>
        <v xml:space="preserve">[Name("Col height")]
public decimal ColHeight { get; set; }
</v>
      </c>
    </row>
    <row r="22" spans="1:19" x14ac:dyDescent="0.25">
      <c r="A22">
        <v>21</v>
      </c>
      <c r="B22" s="2" t="s">
        <v>20</v>
      </c>
      <c r="C22" s="4" t="str">
        <f t="shared" si="0"/>
        <v>Feature</v>
      </c>
      <c r="D22" s="4" t="str">
        <f t="shared" si="1"/>
        <v>Feature</v>
      </c>
      <c r="E22" s="4" t="str">
        <f t="shared" si="2"/>
        <v>Feature</v>
      </c>
      <c r="F22" s="4" t="str">
        <f t="shared" si="3"/>
        <v>Feature</v>
      </c>
      <c r="G22" s="4" t="str">
        <f t="shared" si="4"/>
        <v>Feature</v>
      </c>
      <c r="H22" s="4" t="str">
        <f t="shared" si="5"/>
        <v>Feature</v>
      </c>
      <c r="I22" s="4" t="str">
        <f t="shared" si="6"/>
        <v>Feature</v>
      </c>
      <c r="L22" s="5" t="str">
        <f t="shared" si="7"/>
        <v>Feature</v>
      </c>
      <c r="R22" s="2" t="s">
        <v>197</v>
      </c>
      <c r="S22" t="str">
        <f t="shared" si="8"/>
        <v xml:space="preserve">[Name("Feature")]
public string? Feature { get; set; }
</v>
      </c>
    </row>
    <row r="23" spans="1:19" x14ac:dyDescent="0.25">
      <c r="A23">
        <v>22</v>
      </c>
      <c r="B23" s="2" t="s">
        <v>21</v>
      </c>
      <c r="C23" s="4" t="str">
        <f t="shared" si="0"/>
        <v>Observations</v>
      </c>
      <c r="D23" s="4" t="str">
        <f t="shared" si="1"/>
        <v>Observations</v>
      </c>
      <c r="E23" s="4" t="str">
        <f t="shared" si="2"/>
        <v>Observations</v>
      </c>
      <c r="F23" s="4" t="str">
        <f t="shared" si="3"/>
        <v>Observations</v>
      </c>
      <c r="G23" s="4" t="str">
        <f t="shared" si="4"/>
        <v>Observations</v>
      </c>
      <c r="H23" s="4" t="str">
        <f t="shared" si="5"/>
        <v>Observations</v>
      </c>
      <c r="I23" s="4" t="str">
        <f t="shared" si="6"/>
        <v>Observations</v>
      </c>
      <c r="L23" s="5" t="str">
        <f t="shared" si="7"/>
        <v>Observations</v>
      </c>
      <c r="R23" s="2" t="s">
        <v>197</v>
      </c>
      <c r="S23" t="str">
        <f t="shared" si="8"/>
        <v xml:space="preserve">[Name("Observations")]
public string? Observations { get; set; }
</v>
      </c>
    </row>
    <row r="24" spans="1:19" x14ac:dyDescent="0.25">
      <c r="A24">
        <v>23</v>
      </c>
      <c r="B24" s="2" t="s">
        <v>22</v>
      </c>
      <c r="C24" s="4" t="str">
        <f t="shared" si="0"/>
        <v>Survey</v>
      </c>
      <c r="D24" s="4" t="str">
        <f t="shared" si="1"/>
        <v>Survey</v>
      </c>
      <c r="E24" s="4" t="str">
        <f t="shared" si="2"/>
        <v>Survey</v>
      </c>
      <c r="F24" s="4" t="str">
        <f t="shared" si="3"/>
        <v>Survey</v>
      </c>
      <c r="G24" s="4" t="str">
        <f t="shared" si="4"/>
        <v>Survey</v>
      </c>
      <c r="H24" s="4" t="str">
        <f t="shared" si="5"/>
        <v>Survey</v>
      </c>
      <c r="I24" s="4" t="str">
        <f t="shared" si="6"/>
        <v>Survey</v>
      </c>
      <c r="L24" s="5" t="str">
        <f t="shared" si="7"/>
        <v>Survey</v>
      </c>
      <c r="R24" s="2" t="s">
        <v>197</v>
      </c>
      <c r="S24" t="str">
        <f t="shared" si="8"/>
        <v xml:space="preserve">[Name("Survey")]
public string? Survey { get; set; }
</v>
      </c>
    </row>
    <row r="25" spans="1:19" x14ac:dyDescent="0.25">
      <c r="A25">
        <v>24</v>
      </c>
      <c r="B25" s="2" t="s">
        <v>23</v>
      </c>
      <c r="C25" s="4" t="str">
        <f t="shared" si="0"/>
        <v>Climbed</v>
      </c>
      <c r="D25" s="4" t="str">
        <f t="shared" si="1"/>
        <v>Climbed</v>
      </c>
      <c r="E25" s="4" t="str">
        <f t="shared" si="2"/>
        <v>Climbed</v>
      </c>
      <c r="F25" s="4" t="str">
        <f t="shared" si="3"/>
        <v>Climbed</v>
      </c>
      <c r="G25" s="4" t="str">
        <f t="shared" si="4"/>
        <v>Climbed</v>
      </c>
      <c r="H25" s="4" t="str">
        <f t="shared" si="5"/>
        <v>Climbed</v>
      </c>
      <c r="I25" s="4" t="str">
        <f t="shared" si="6"/>
        <v>Climbed</v>
      </c>
      <c r="L25" s="5" t="str">
        <f t="shared" si="7"/>
        <v>Climbed</v>
      </c>
      <c r="R25" s="2" t="s">
        <v>193</v>
      </c>
      <c r="S25" t="str">
        <f t="shared" si="8"/>
        <v xml:space="preserve">[Name("Climbed")]
public bool Climbed { get; set; }
</v>
      </c>
    </row>
    <row r="26" spans="1:19" x14ac:dyDescent="0.25">
      <c r="A26">
        <v>25</v>
      </c>
      <c r="B26" s="2" t="s">
        <v>24</v>
      </c>
      <c r="C26" s="4" t="str">
        <f t="shared" si="0"/>
        <v>Country</v>
      </c>
      <c r="D26" s="4" t="str">
        <f t="shared" si="1"/>
        <v>Country</v>
      </c>
      <c r="E26" s="4" t="str">
        <f t="shared" si="2"/>
        <v>Country</v>
      </c>
      <c r="F26" s="4" t="str">
        <f t="shared" si="3"/>
        <v>Country</v>
      </c>
      <c r="G26" s="4" t="str">
        <f t="shared" si="4"/>
        <v>Country</v>
      </c>
      <c r="H26" s="4" t="str">
        <f t="shared" si="5"/>
        <v>Country</v>
      </c>
      <c r="I26" s="4" t="str">
        <f t="shared" si="6"/>
        <v>Country</v>
      </c>
      <c r="L26" s="5" t="str">
        <f t="shared" si="7"/>
        <v>Country</v>
      </c>
      <c r="R26" s="2" t="s">
        <v>195</v>
      </c>
      <c r="S26" t="str">
        <f t="shared" si="8"/>
        <v xml:space="preserve">[Name("Country")]
public string Country { get; set; }
</v>
      </c>
    </row>
    <row r="27" spans="1:19" x14ac:dyDescent="0.25">
      <c r="A27">
        <v>26</v>
      </c>
      <c r="B27" s="2" t="s">
        <v>25</v>
      </c>
      <c r="C27" s="4" t="str">
        <f t="shared" si="0"/>
        <v>County Top</v>
      </c>
      <c r="D27" s="4" t="str">
        <f t="shared" si="1"/>
        <v>County Top</v>
      </c>
      <c r="E27" s="4" t="str">
        <f t="shared" si="2"/>
        <v>County Top</v>
      </c>
      <c r="F27" s="4" t="str">
        <f t="shared" si="3"/>
        <v>County Top</v>
      </c>
      <c r="G27" s="4" t="str">
        <f t="shared" si="4"/>
        <v>County Top</v>
      </c>
      <c r="H27" s="4" t="str">
        <f t="shared" si="5"/>
        <v>CountyTop</v>
      </c>
      <c r="I27" s="4" t="str">
        <f t="shared" si="6"/>
        <v>CountyTop</v>
      </c>
      <c r="L27" s="5" t="str">
        <f t="shared" si="7"/>
        <v>CountyTop</v>
      </c>
      <c r="R27" s="2" t="s">
        <v>197</v>
      </c>
      <c r="S27" t="str">
        <f t="shared" si="8"/>
        <v xml:space="preserve">[Name("County Top")]
public string? CountyTop { get; set; }
</v>
      </c>
    </row>
    <row r="28" spans="1:19" x14ac:dyDescent="0.25">
      <c r="A28">
        <v>27</v>
      </c>
      <c r="B28" s="2" t="s">
        <v>26</v>
      </c>
      <c r="C28" s="4" t="str">
        <f t="shared" si="0"/>
        <v>Revision</v>
      </c>
      <c r="D28" s="4" t="str">
        <f t="shared" si="1"/>
        <v>Revision</v>
      </c>
      <c r="E28" s="4" t="str">
        <f t="shared" si="2"/>
        <v>Revision</v>
      </c>
      <c r="F28" s="4" t="str">
        <f t="shared" si="3"/>
        <v>Revision</v>
      </c>
      <c r="G28" s="4" t="str">
        <f t="shared" si="4"/>
        <v>Revision</v>
      </c>
      <c r="H28" s="4" t="str">
        <f t="shared" si="5"/>
        <v>Revision</v>
      </c>
      <c r="I28" s="4" t="str">
        <f t="shared" si="6"/>
        <v>Revision</v>
      </c>
      <c r="L28" s="5" t="str">
        <f t="shared" si="7"/>
        <v>Revision</v>
      </c>
      <c r="R28" s="2" t="s">
        <v>195</v>
      </c>
      <c r="S28" t="str">
        <f t="shared" si="8"/>
        <v xml:space="preserve">[Name("Revision")]
public string Revision { get; set; }
</v>
      </c>
    </row>
    <row r="29" spans="1:19" x14ac:dyDescent="0.25">
      <c r="A29">
        <v>28</v>
      </c>
      <c r="B29" s="2" t="s">
        <v>27</v>
      </c>
      <c r="C29" s="4" t="str">
        <f t="shared" si="0"/>
        <v>Comments</v>
      </c>
      <c r="D29" s="4" t="str">
        <f t="shared" si="1"/>
        <v>Comments</v>
      </c>
      <c r="E29" s="4" t="str">
        <f t="shared" si="2"/>
        <v>Comments</v>
      </c>
      <c r="F29" s="4" t="str">
        <f t="shared" si="3"/>
        <v>Comments</v>
      </c>
      <c r="G29" s="4" t="str">
        <f t="shared" si="4"/>
        <v>Comments</v>
      </c>
      <c r="H29" s="4" t="str">
        <f t="shared" si="5"/>
        <v>Comments</v>
      </c>
      <c r="I29" s="4" t="str">
        <f t="shared" si="6"/>
        <v>Comments</v>
      </c>
      <c r="L29" s="5" t="str">
        <f t="shared" si="7"/>
        <v>Comments</v>
      </c>
      <c r="R29" s="2" t="s">
        <v>197</v>
      </c>
      <c r="S29" t="str">
        <f t="shared" si="8"/>
        <v xml:space="preserve">[Name("Comments")]
public string? Comments { get; set; }
</v>
      </c>
    </row>
    <row r="30" spans="1:19" x14ac:dyDescent="0.25">
      <c r="A30">
        <v>29</v>
      </c>
      <c r="B30" s="2" t="s">
        <v>28</v>
      </c>
      <c r="C30" s="4" t="str">
        <f t="shared" si="0"/>
        <v>Streetmap/MountainViews</v>
      </c>
      <c r="D30" s="4" t="str">
        <f t="shared" si="1"/>
        <v>Streetmap/MountainViews</v>
      </c>
      <c r="E30" s="4" t="str">
        <f t="shared" si="2"/>
        <v>Streetmap MountainViews</v>
      </c>
      <c r="F30" s="4" t="str">
        <f t="shared" si="3"/>
        <v>Streetmap MountainViews</v>
      </c>
      <c r="G30" s="4" t="str">
        <f t="shared" si="4"/>
        <v>Streetmap Mountainviews</v>
      </c>
      <c r="H30" s="4" t="str">
        <f t="shared" si="5"/>
        <v>StreetmapMountainviews</v>
      </c>
      <c r="I30" s="4" t="s">
        <v>190</v>
      </c>
      <c r="L30" s="5" t="str">
        <f t="shared" si="7"/>
        <v>StreetmapMountainViews</v>
      </c>
      <c r="R30" s="2" t="s">
        <v>197</v>
      </c>
      <c r="S30" t="str">
        <f t="shared" si="8"/>
        <v xml:space="preserve">[Name("Streetmap/MountainViews")]
public string? StreetmapMountainViews { get; set; }
</v>
      </c>
    </row>
    <row r="31" spans="1:19" x14ac:dyDescent="0.25">
      <c r="A31">
        <v>30</v>
      </c>
      <c r="B31" s="2" t="s">
        <v>29</v>
      </c>
      <c r="C31" s="4" t="str">
        <f t="shared" si="0"/>
        <v>Geograph</v>
      </c>
      <c r="D31" s="4" t="str">
        <f t="shared" si="1"/>
        <v>Geograph</v>
      </c>
      <c r="E31" s="4" t="str">
        <f t="shared" si="2"/>
        <v>Geograph</v>
      </c>
      <c r="F31" s="4" t="str">
        <f t="shared" si="3"/>
        <v>Geograph</v>
      </c>
      <c r="G31" s="4" t="str">
        <f t="shared" si="4"/>
        <v>Geograph</v>
      </c>
      <c r="H31" s="4" t="str">
        <f t="shared" si="5"/>
        <v>Geograph</v>
      </c>
      <c r="I31" s="4" t="str">
        <f t="shared" si="6"/>
        <v>Geograph</v>
      </c>
      <c r="L31" s="5" t="str">
        <f t="shared" si="7"/>
        <v>Geograph</v>
      </c>
      <c r="R31" s="2" t="s">
        <v>195</v>
      </c>
      <c r="S31" t="str">
        <f t="shared" si="8"/>
        <v xml:space="preserve">[Name("Geograph")]
public string Geograph { get; set; }
</v>
      </c>
    </row>
    <row r="32" spans="1:19" x14ac:dyDescent="0.25">
      <c r="A32">
        <v>31</v>
      </c>
      <c r="B32" s="2" t="s">
        <v>30</v>
      </c>
      <c r="C32" s="4" t="str">
        <f t="shared" si="0"/>
        <v>Hill-bagging</v>
      </c>
      <c r="D32" s="4" t="str">
        <f t="shared" si="1"/>
        <v>Hill-bagging</v>
      </c>
      <c r="E32" s="4" t="str">
        <f t="shared" si="2"/>
        <v>Hill-bagging</v>
      </c>
      <c r="F32" s="4" t="str">
        <f t="shared" si="3"/>
        <v>Hill bagging</v>
      </c>
      <c r="G32" s="4" t="str">
        <f t="shared" si="4"/>
        <v>Hill Bagging</v>
      </c>
      <c r="H32" s="4" t="str">
        <f t="shared" si="5"/>
        <v>HillBagging</v>
      </c>
      <c r="I32" s="4" t="str">
        <f t="shared" si="6"/>
        <v>HillBagging</v>
      </c>
      <c r="L32" s="5" t="str">
        <f t="shared" si="7"/>
        <v>HillBagging</v>
      </c>
      <c r="R32" s="2" t="s">
        <v>195</v>
      </c>
      <c r="S32" t="str">
        <f t="shared" si="8"/>
        <v xml:space="preserve">[Name("Hill-bagging")]
public string HillBagging { get; set; }
</v>
      </c>
    </row>
    <row r="33" spans="1:19" x14ac:dyDescent="0.25">
      <c r="A33">
        <v>32</v>
      </c>
      <c r="B33" s="2" t="s">
        <v>31</v>
      </c>
      <c r="C33" s="4" t="str">
        <f t="shared" si="0"/>
        <v>Xcoord</v>
      </c>
      <c r="D33" s="4" t="str">
        <f t="shared" si="1"/>
        <v>Xcoord</v>
      </c>
      <c r="E33" s="4" t="str">
        <f t="shared" si="2"/>
        <v>Xcoord</v>
      </c>
      <c r="F33" s="4" t="str">
        <f t="shared" si="3"/>
        <v>Xcoord</v>
      </c>
      <c r="G33" s="4" t="str">
        <f t="shared" si="4"/>
        <v>Xcoord</v>
      </c>
      <c r="H33" s="4" t="str">
        <f t="shared" si="5"/>
        <v>Xcoord</v>
      </c>
      <c r="I33" s="4" t="s">
        <v>188</v>
      </c>
      <c r="L33" s="5" t="str">
        <f t="shared" si="7"/>
        <v>XCoord</v>
      </c>
      <c r="R33" s="2" t="s">
        <v>194</v>
      </c>
      <c r="S33" t="str">
        <f t="shared" si="8"/>
        <v xml:space="preserve">[Name("Xcoord")]
public int XCoord { get; set; }
</v>
      </c>
    </row>
    <row r="34" spans="1:19" x14ac:dyDescent="0.25">
      <c r="A34">
        <v>33</v>
      </c>
      <c r="B34" s="2" t="s">
        <v>32</v>
      </c>
      <c r="C34" s="4" t="str">
        <f t="shared" si="0"/>
        <v>Ycoord</v>
      </c>
      <c r="D34" s="4" t="str">
        <f t="shared" si="1"/>
        <v>Ycoord</v>
      </c>
      <c r="E34" s="4" t="str">
        <f t="shared" si="2"/>
        <v>Ycoord</v>
      </c>
      <c r="F34" s="4" t="str">
        <f t="shared" si="3"/>
        <v>Ycoord</v>
      </c>
      <c r="G34" s="4" t="str">
        <f t="shared" si="4"/>
        <v>Ycoord</v>
      </c>
      <c r="H34" s="4" t="str">
        <f t="shared" si="5"/>
        <v>Ycoord</v>
      </c>
      <c r="I34" s="4" t="s">
        <v>189</v>
      </c>
      <c r="L34" s="5" t="str">
        <f t="shared" si="7"/>
        <v>YCoord</v>
      </c>
      <c r="R34" s="2" t="s">
        <v>194</v>
      </c>
      <c r="S34" t="str">
        <f t="shared" si="8"/>
        <v xml:space="preserve">[Name("Ycoord")]
public int YCoord { get; set; }
</v>
      </c>
    </row>
    <row r="35" spans="1:19" x14ac:dyDescent="0.25">
      <c r="A35">
        <v>34</v>
      </c>
      <c r="B35" s="2" t="s">
        <v>33</v>
      </c>
      <c r="C35" s="4" t="str">
        <f t="shared" si="0"/>
        <v>Latitude</v>
      </c>
      <c r="D35" s="4" t="str">
        <f t="shared" si="1"/>
        <v>Latitude</v>
      </c>
      <c r="E35" s="4" t="str">
        <f t="shared" si="2"/>
        <v>Latitude</v>
      </c>
      <c r="F35" s="4" t="str">
        <f t="shared" si="3"/>
        <v>Latitude</v>
      </c>
      <c r="G35" s="4" t="str">
        <f t="shared" si="4"/>
        <v>Latitude</v>
      </c>
      <c r="H35" s="4" t="str">
        <f t="shared" si="5"/>
        <v>Latitude</v>
      </c>
      <c r="I35" s="4" t="str">
        <f t="shared" si="6"/>
        <v>Latitude</v>
      </c>
      <c r="L35" s="5" t="str">
        <f t="shared" si="7"/>
        <v>Latitude</v>
      </c>
      <c r="R35" s="2" t="s">
        <v>198</v>
      </c>
      <c r="S35" t="str">
        <f t="shared" si="8"/>
        <v xml:space="preserve">[Name("Latitude")]
public decimal Latitude { get; set; }
</v>
      </c>
    </row>
    <row r="36" spans="1:19" x14ac:dyDescent="0.25">
      <c r="A36">
        <v>35</v>
      </c>
      <c r="B36" s="2" t="s">
        <v>34</v>
      </c>
      <c r="C36" s="4" t="str">
        <f t="shared" si="0"/>
        <v>Longitude</v>
      </c>
      <c r="D36" s="4" t="str">
        <f t="shared" si="1"/>
        <v>Longitude</v>
      </c>
      <c r="E36" s="4" t="str">
        <f t="shared" si="2"/>
        <v>Longitude</v>
      </c>
      <c r="F36" s="4" t="str">
        <f t="shared" si="3"/>
        <v>Longitude</v>
      </c>
      <c r="G36" s="4" t="str">
        <f t="shared" si="4"/>
        <v>Longitude</v>
      </c>
      <c r="H36" s="4" t="str">
        <f t="shared" si="5"/>
        <v>Longitude</v>
      </c>
      <c r="I36" s="4" t="str">
        <f t="shared" si="6"/>
        <v>Longitude</v>
      </c>
      <c r="L36" s="5" t="str">
        <f t="shared" si="7"/>
        <v>Longitude</v>
      </c>
      <c r="R36" s="2" t="s">
        <v>198</v>
      </c>
      <c r="S36" t="str">
        <f t="shared" si="8"/>
        <v xml:space="preserve">[Name("Longitude")]
public decimal Longitude { get; set; }
</v>
      </c>
    </row>
    <row r="37" spans="1:19" x14ac:dyDescent="0.25">
      <c r="A37">
        <v>36</v>
      </c>
      <c r="B37" s="2" t="s">
        <v>35</v>
      </c>
      <c r="C37" s="4" t="str">
        <f t="shared" si="0"/>
        <v>GridrefXY</v>
      </c>
      <c r="D37" s="4" t="str">
        <f t="shared" si="1"/>
        <v>GridrefXY</v>
      </c>
      <c r="E37" s="4" t="str">
        <f t="shared" si="2"/>
        <v>GridrefXY</v>
      </c>
      <c r="F37" s="4" t="str">
        <f t="shared" si="3"/>
        <v>GridrefXY</v>
      </c>
      <c r="G37" s="4" t="str">
        <f t="shared" si="4"/>
        <v>Gridrefxy</v>
      </c>
      <c r="H37" s="4" t="str">
        <f t="shared" si="5"/>
        <v>Gridrefxy</v>
      </c>
      <c r="I37" s="4" t="s">
        <v>187</v>
      </c>
      <c r="L37" s="5" t="str">
        <f t="shared" si="7"/>
        <v>GridRefXY</v>
      </c>
      <c r="R37" s="2" t="s">
        <v>195</v>
      </c>
      <c r="S37" t="str">
        <f t="shared" si="8"/>
        <v xml:space="preserve">[Name("GridrefXY")]
public string GridRefXY { get; set; }
</v>
      </c>
    </row>
    <row r="38" spans="1:19" x14ac:dyDescent="0.25">
      <c r="A38">
        <v>37</v>
      </c>
      <c r="B38" s="2" t="s">
        <v>36</v>
      </c>
      <c r="C38" s="4" t="str">
        <f t="shared" si="0"/>
        <v>_Section</v>
      </c>
      <c r="D38" s="4" t="str">
        <f t="shared" si="1"/>
        <v>_Section</v>
      </c>
      <c r="E38" s="4" t="str">
        <f t="shared" si="2"/>
        <v>_Section</v>
      </c>
      <c r="F38" s="4" t="str">
        <f t="shared" si="3"/>
        <v>_Section</v>
      </c>
      <c r="G38" s="4" t="str">
        <f t="shared" si="4"/>
        <v>_Section</v>
      </c>
      <c r="H38" s="4" t="str">
        <f t="shared" si="5"/>
        <v>_Section</v>
      </c>
      <c r="I38" s="4" t="str">
        <f t="shared" si="6"/>
        <v>_Section</v>
      </c>
      <c r="L38" s="5" t="str">
        <f t="shared" si="7"/>
        <v>_Section</v>
      </c>
      <c r="R38" s="2" t="s">
        <v>198</v>
      </c>
      <c r="S38" t="str">
        <f t="shared" si="8"/>
        <v xml:space="preserve">[Name("_Section")]
public decimal _Section { get; set; }
</v>
      </c>
    </row>
    <row r="39" spans="1:19" x14ac:dyDescent="0.25">
      <c r="A39">
        <v>38</v>
      </c>
      <c r="B39" s="2" t="s">
        <v>37</v>
      </c>
      <c r="C39" s="4" t="str">
        <f t="shared" si="0"/>
        <v>Parent Ma</v>
      </c>
      <c r="D39" s="4" t="str">
        <f t="shared" si="1"/>
        <v>Parent Ma</v>
      </c>
      <c r="E39" s="4" t="str">
        <f t="shared" si="2"/>
        <v>Parent Ma</v>
      </c>
      <c r="F39" s="4" t="str">
        <f t="shared" si="3"/>
        <v>Parent Ma</v>
      </c>
      <c r="G39" s="4" t="str">
        <f t="shared" si="4"/>
        <v>Parent Ma</v>
      </c>
      <c r="H39" s="4" t="str">
        <f t="shared" si="5"/>
        <v>ParentMa</v>
      </c>
      <c r="I39" s="4" t="str">
        <f t="shared" si="6"/>
        <v>ParentMa</v>
      </c>
      <c r="L39" s="5" t="str">
        <f t="shared" si="7"/>
        <v>ParentMa</v>
      </c>
      <c r="R39" s="2" t="s">
        <v>194</v>
      </c>
      <c r="S39" t="str">
        <f t="shared" si="8"/>
        <v xml:space="preserve">[Name("Parent (Ma)")]
public int ParentMa { get; set; }
</v>
      </c>
    </row>
    <row r="40" spans="1:19" x14ac:dyDescent="0.25">
      <c r="A40">
        <v>39</v>
      </c>
      <c r="B40" s="2" t="s">
        <v>38</v>
      </c>
      <c r="C40" s="4" t="str">
        <f t="shared" si="0"/>
        <v>Parent name Ma</v>
      </c>
      <c r="D40" s="4" t="str">
        <f t="shared" si="1"/>
        <v>Parent name Ma</v>
      </c>
      <c r="E40" s="4" t="str">
        <f t="shared" si="2"/>
        <v>Parent name Ma</v>
      </c>
      <c r="F40" s="4" t="str">
        <f t="shared" si="3"/>
        <v>Parent name Ma</v>
      </c>
      <c r="G40" s="4" t="str">
        <f t="shared" si="4"/>
        <v>Parent Name Ma</v>
      </c>
      <c r="H40" s="4" t="str">
        <f t="shared" si="5"/>
        <v>ParentNameMa</v>
      </c>
      <c r="I40" s="4" t="str">
        <f t="shared" si="6"/>
        <v>ParentNameMa</v>
      </c>
      <c r="L40" s="5" t="str">
        <f t="shared" si="7"/>
        <v>ParentNameMa</v>
      </c>
      <c r="R40" s="2" t="s">
        <v>197</v>
      </c>
      <c r="S40" t="str">
        <f t="shared" si="8"/>
        <v xml:space="preserve">[Name("Parent name (Ma)")]
public string? ParentNameMa { get; set; }
</v>
      </c>
    </row>
    <row r="41" spans="1:19" x14ac:dyDescent="0.25">
      <c r="A41">
        <v>40</v>
      </c>
      <c r="B41" s="2" t="s">
        <v>39</v>
      </c>
      <c r="C41" s="4" t="str">
        <f t="shared" si="0"/>
        <v>MVNumber</v>
      </c>
      <c r="D41" s="4" t="str">
        <f t="shared" si="1"/>
        <v>MVNumber</v>
      </c>
      <c r="E41" s="4" t="str">
        <f t="shared" si="2"/>
        <v>MVNumber</v>
      </c>
      <c r="F41" s="4" t="str">
        <f t="shared" si="3"/>
        <v>MVNumber</v>
      </c>
      <c r="G41" s="4" t="str">
        <f t="shared" si="4"/>
        <v>Mvnumber</v>
      </c>
      <c r="H41" s="4" t="str">
        <f t="shared" si="5"/>
        <v>Mvnumber</v>
      </c>
      <c r="I41" s="4" t="s">
        <v>39</v>
      </c>
      <c r="L41" s="5" t="str">
        <f t="shared" si="7"/>
        <v>MVNumber</v>
      </c>
      <c r="R41" s="2" t="s">
        <v>196</v>
      </c>
      <c r="S41" t="str">
        <f t="shared" si="8"/>
        <v xml:space="preserve">[Name("MVNumber")]
public int? MVNumber { get; set; }
</v>
      </c>
    </row>
    <row r="42" spans="1:19" hidden="1" outlineLevel="1" x14ac:dyDescent="0.25">
      <c r="C42" s="1" t="s">
        <v>166</v>
      </c>
      <c r="D42" s="1" t="s">
        <v>167</v>
      </c>
      <c r="E42" s="1" t="s">
        <v>168</v>
      </c>
      <c r="F42" s="1" t="s">
        <v>170</v>
      </c>
      <c r="G42" s="1" t="s">
        <v>171</v>
      </c>
      <c r="H42" s="1" t="s">
        <v>169</v>
      </c>
      <c r="I42" s="1" t="s">
        <v>186</v>
      </c>
      <c r="J42" s="1" t="s">
        <v>175</v>
      </c>
      <c r="K42" s="1" t="s">
        <v>177</v>
      </c>
      <c r="N42" s="1" t="s">
        <v>172</v>
      </c>
      <c r="O42" s="1" t="s">
        <v>176</v>
      </c>
      <c r="P42" s="1" t="s">
        <v>173</v>
      </c>
      <c r="Q42" s="1" t="s">
        <v>174</v>
      </c>
      <c r="S42" t="str">
        <f t="shared" si="8"/>
        <v xml:space="preserve">[Name("")]
public   { get; set; }
</v>
      </c>
    </row>
    <row r="43" spans="1:19" collapsed="1" x14ac:dyDescent="0.25">
      <c r="A43">
        <v>41</v>
      </c>
      <c r="B43" s="2" t="s">
        <v>40</v>
      </c>
      <c r="C43" s="4" t="str">
        <f>IF(EXACT(LEFT(B43,1),"s"),"Sub","")</f>
        <v/>
      </c>
      <c r="D43" s="4" t="str">
        <f>IF(EXACT(LEFT(B43,1),"x"),"Deleted","")</f>
        <v/>
      </c>
      <c r="E43" s="4" t="str">
        <f>IF(EXACT(RIGHT(B43,1),"="),"Twin","")</f>
        <v/>
      </c>
      <c r="F43" s="4" t="str">
        <f>IF(EXACT(LEFT(B43,1),"s"),MID(B43,2,LEN(B43)-1),B43)</f>
        <v>Ma</v>
      </c>
      <c r="G43" s="4" t="str">
        <f>IF(EXACT(LEFT(F43,1),"x"),MID(F43,2,LEN(F43)-1),F43)</f>
        <v>Ma</v>
      </c>
      <c r="H43" s="4" t="str">
        <f>IF(EXACT(RIGHT(G43,1),"="),LEFT(G43,LEN(G43)-1),G43)</f>
        <v>Ma</v>
      </c>
      <c r="I43" s="4" t="str">
        <f>TEXT(H43,"#")</f>
        <v>Ma</v>
      </c>
      <c r="J43" s="4" t="str">
        <f t="shared" ref="J43:J74" si="9">VLOOKUP(I43,$O$43:$Q$89,3,FALSE)</f>
        <v>Marilyn</v>
      </c>
      <c r="K43" s="4" t="str">
        <f>C43&amp;D43&amp;J43&amp;E43</f>
        <v>Marilyn</v>
      </c>
      <c r="L43" s="5" t="str">
        <f>K43</f>
        <v>Marilyn</v>
      </c>
      <c r="N43" s="2" t="s">
        <v>40</v>
      </c>
      <c r="O43" s="2" t="str">
        <f>TEXT(N43,"#")</f>
        <v>Ma</v>
      </c>
      <c r="P43" s="2" t="s">
        <v>97</v>
      </c>
      <c r="Q43" s="2" t="s">
        <v>97</v>
      </c>
      <c r="R43" s="2" t="s">
        <v>193</v>
      </c>
      <c r="S43" t="str">
        <f t="shared" si="8"/>
        <v xml:space="preserve">[Name("Ma")]
public bool Marilyn { get; set; }
</v>
      </c>
    </row>
    <row r="44" spans="1:19" x14ac:dyDescent="0.25">
      <c r="A44">
        <v>42</v>
      </c>
      <c r="B44" s="2" t="s">
        <v>41</v>
      </c>
      <c r="C44" s="4" t="str">
        <f t="shared" ref="C44:C105" si="10">IF(EXACT(LEFT(B44,1),"s"),"Sub","")</f>
        <v/>
      </c>
      <c r="D44" s="4" t="str">
        <f t="shared" ref="D44:D105" si="11">IF(EXACT(LEFT(B44,1),"x"),"Deleted","")</f>
        <v/>
      </c>
      <c r="E44" s="4" t="str">
        <f t="shared" ref="E44:E105" si="12">IF(EXACT(RIGHT(B44,1),"="),"Twin","")</f>
        <v>Twin</v>
      </c>
      <c r="F44" s="4" t="str">
        <f t="shared" ref="F44:F105" si="13">IF(EXACT(LEFT(B44,1),"s"),MID(B44,2,LEN(B44)-1),B44)</f>
        <v>Ma=</v>
      </c>
      <c r="G44" s="4" t="str">
        <f t="shared" ref="G44:G105" si="14">IF(EXACT(LEFT(F44,1),"x"),MID(F44,2,LEN(F44)-1),F44)</f>
        <v>Ma=</v>
      </c>
      <c r="H44" s="4" t="str">
        <f t="shared" ref="H44:H105" si="15">IF(EXACT(RIGHT(G44,1),"="),LEFT(G44,LEN(G44)-1),G44)</f>
        <v>Ma</v>
      </c>
      <c r="I44" s="4" t="str">
        <f t="shared" ref="I44:I105" si="16">TEXT(H44,"#")</f>
        <v>Ma</v>
      </c>
      <c r="J44" s="4" t="str">
        <f t="shared" si="9"/>
        <v>Marilyn</v>
      </c>
      <c r="K44" s="4" t="str">
        <f t="shared" ref="K44:K105" si="17">C44&amp;D44&amp;J44&amp;E44</f>
        <v>MarilynTwin</v>
      </c>
      <c r="L44" s="5" t="str">
        <f t="shared" ref="L44:L105" si="18">K44</f>
        <v>MarilynTwin</v>
      </c>
      <c r="N44" s="2" t="s">
        <v>42</v>
      </c>
      <c r="O44" s="2" t="str">
        <f t="shared" ref="O44:O89" si="19">TEXT(N44,"#")</f>
        <v>Hu</v>
      </c>
      <c r="P44" s="2" t="s">
        <v>98</v>
      </c>
      <c r="Q44" s="2" t="s">
        <v>98</v>
      </c>
      <c r="R44" s="2" t="s">
        <v>193</v>
      </c>
      <c r="S44" t="str">
        <f t="shared" si="8"/>
        <v xml:space="preserve">[Name("Ma=")]
public bool MarilynTwin { get; set; }
</v>
      </c>
    </row>
    <row r="45" spans="1:19" x14ac:dyDescent="0.25">
      <c r="A45">
        <v>43</v>
      </c>
      <c r="B45" s="2" t="s">
        <v>42</v>
      </c>
      <c r="C45" s="4" t="str">
        <f t="shared" si="10"/>
        <v/>
      </c>
      <c r="D45" s="4" t="str">
        <f t="shared" si="11"/>
        <v/>
      </c>
      <c r="E45" s="4" t="str">
        <f t="shared" si="12"/>
        <v/>
      </c>
      <c r="F45" s="4" t="str">
        <f t="shared" si="13"/>
        <v>Hu</v>
      </c>
      <c r="G45" s="4" t="str">
        <f t="shared" si="14"/>
        <v>Hu</v>
      </c>
      <c r="H45" s="4" t="str">
        <f t="shared" si="15"/>
        <v>Hu</v>
      </c>
      <c r="I45" s="4" t="str">
        <f t="shared" si="16"/>
        <v>Hu</v>
      </c>
      <c r="J45" s="4" t="str">
        <f t="shared" si="9"/>
        <v>Hump</v>
      </c>
      <c r="K45" s="4" t="str">
        <f t="shared" si="17"/>
        <v>Hump</v>
      </c>
      <c r="L45" s="5" t="str">
        <f t="shared" si="18"/>
        <v>Hump</v>
      </c>
      <c r="N45" s="2" t="s">
        <v>45</v>
      </c>
      <c r="O45" s="2" t="str">
        <f t="shared" si="19"/>
        <v>Sim</v>
      </c>
      <c r="P45" s="2" t="s">
        <v>99</v>
      </c>
      <c r="Q45" s="2" t="s">
        <v>99</v>
      </c>
      <c r="R45" s="2" t="s">
        <v>193</v>
      </c>
      <c r="S45" t="str">
        <f t="shared" si="8"/>
        <v xml:space="preserve">[Name("Hu")]
public bool Hump { get; set; }
</v>
      </c>
    </row>
    <row r="46" spans="1:19" x14ac:dyDescent="0.25">
      <c r="A46">
        <v>44</v>
      </c>
      <c r="B46" s="2" t="s">
        <v>43</v>
      </c>
      <c r="C46" s="4" t="str">
        <f t="shared" si="10"/>
        <v/>
      </c>
      <c r="D46" s="4" t="str">
        <f t="shared" si="11"/>
        <v/>
      </c>
      <c r="E46" s="4" t="str">
        <f t="shared" si="12"/>
        <v>Twin</v>
      </c>
      <c r="F46" s="4" t="str">
        <f t="shared" si="13"/>
        <v>Hu=</v>
      </c>
      <c r="G46" s="4" t="str">
        <f t="shared" si="14"/>
        <v>Hu=</v>
      </c>
      <c r="H46" s="4" t="str">
        <f t="shared" si="15"/>
        <v>Hu</v>
      </c>
      <c r="I46" s="4" t="str">
        <f t="shared" si="16"/>
        <v>Hu</v>
      </c>
      <c r="J46" s="4" t="str">
        <f t="shared" si="9"/>
        <v>Hump</v>
      </c>
      <c r="K46" s="4" t="str">
        <f t="shared" si="17"/>
        <v>HumpTwin</v>
      </c>
      <c r="L46" s="5" t="str">
        <f t="shared" si="18"/>
        <v>HumpTwin</v>
      </c>
      <c r="N46" s="3">
        <v>5</v>
      </c>
      <c r="O46" s="2" t="str">
        <f t="shared" si="19"/>
        <v>5</v>
      </c>
      <c r="P46" s="2" t="s">
        <v>100</v>
      </c>
      <c r="Q46" s="2" t="s">
        <v>100</v>
      </c>
      <c r="R46" s="2" t="s">
        <v>193</v>
      </c>
      <c r="S46" t="str">
        <f t="shared" si="8"/>
        <v xml:space="preserve">[Name("Hu=")]
public bool HumpTwin { get; set; }
</v>
      </c>
    </row>
    <row r="47" spans="1:19" x14ac:dyDescent="0.25">
      <c r="A47">
        <v>45</v>
      </c>
      <c r="B47" s="2" t="s">
        <v>44</v>
      </c>
      <c r="C47" s="4" t="str">
        <f t="shared" si="10"/>
        <v/>
      </c>
      <c r="D47" s="4" t="str">
        <f t="shared" si="11"/>
        <v/>
      </c>
      <c r="E47" s="4" t="str">
        <f t="shared" si="12"/>
        <v/>
      </c>
      <c r="F47" s="4" t="str">
        <f t="shared" si="13"/>
        <v>Tu</v>
      </c>
      <c r="G47" s="4" t="str">
        <f t="shared" si="14"/>
        <v>Tu</v>
      </c>
      <c r="H47" s="4" t="str">
        <f t="shared" si="15"/>
        <v>Tu</v>
      </c>
      <c r="I47" s="4" t="str">
        <f t="shared" si="16"/>
        <v>Tu</v>
      </c>
      <c r="J47" s="4" t="str">
        <f t="shared" si="9"/>
        <v>Tump</v>
      </c>
      <c r="K47" s="4" t="str">
        <f t="shared" si="17"/>
        <v>Tump</v>
      </c>
      <c r="L47" s="5" t="str">
        <f t="shared" si="18"/>
        <v>Tump</v>
      </c>
      <c r="N47" s="2" t="s">
        <v>46</v>
      </c>
      <c r="O47" s="2" t="str">
        <f t="shared" si="19"/>
        <v>M</v>
      </c>
      <c r="P47" s="2" t="s">
        <v>101</v>
      </c>
      <c r="Q47" s="2" t="s">
        <v>101</v>
      </c>
      <c r="R47" s="2" t="s">
        <v>193</v>
      </c>
      <c r="S47" t="str">
        <f t="shared" si="8"/>
        <v xml:space="preserve">[Name("Tu")]
public bool Tump { get; set; }
</v>
      </c>
    </row>
    <row r="48" spans="1:19" x14ac:dyDescent="0.25">
      <c r="A48">
        <v>46</v>
      </c>
      <c r="B48" s="2" t="s">
        <v>45</v>
      </c>
      <c r="C48" s="4" t="str">
        <f t="shared" si="10"/>
        <v/>
      </c>
      <c r="D48" s="4" t="str">
        <f t="shared" si="11"/>
        <v/>
      </c>
      <c r="E48" s="4" t="str">
        <f t="shared" si="12"/>
        <v/>
      </c>
      <c r="F48" s="4" t="str">
        <f t="shared" si="13"/>
        <v>Sim</v>
      </c>
      <c r="G48" s="4" t="str">
        <f t="shared" si="14"/>
        <v>Sim</v>
      </c>
      <c r="H48" s="4" t="str">
        <f t="shared" si="15"/>
        <v>Sim</v>
      </c>
      <c r="I48" s="4" t="str">
        <f t="shared" si="16"/>
        <v>Sim</v>
      </c>
      <c r="J48" s="4" t="str">
        <f t="shared" si="9"/>
        <v>Simm</v>
      </c>
      <c r="K48" s="4" t="str">
        <f t="shared" si="17"/>
        <v>Simm</v>
      </c>
      <c r="L48" s="5" t="str">
        <f t="shared" si="18"/>
        <v>Simm</v>
      </c>
      <c r="N48" s="2" t="s">
        <v>47</v>
      </c>
      <c r="O48" s="2" t="str">
        <f t="shared" si="19"/>
        <v>MT</v>
      </c>
      <c r="P48" s="2" t="s">
        <v>102</v>
      </c>
      <c r="Q48" s="2" t="s">
        <v>145</v>
      </c>
      <c r="R48" s="2" t="s">
        <v>193</v>
      </c>
      <c r="S48" t="str">
        <f t="shared" si="8"/>
        <v xml:space="preserve">[Name("Sim")]
public bool Simm { get; set; }
</v>
      </c>
    </row>
    <row r="49" spans="1:19" x14ac:dyDescent="0.25">
      <c r="A49">
        <v>47</v>
      </c>
      <c r="B49" s="2">
        <v>5</v>
      </c>
      <c r="C49" s="4" t="str">
        <f t="shared" si="10"/>
        <v/>
      </c>
      <c r="D49" s="4" t="str">
        <f t="shared" si="11"/>
        <v/>
      </c>
      <c r="E49" s="4" t="str">
        <f t="shared" si="12"/>
        <v/>
      </c>
      <c r="F49" s="4">
        <f t="shared" si="13"/>
        <v>5</v>
      </c>
      <c r="G49" s="4">
        <f t="shared" si="14"/>
        <v>5</v>
      </c>
      <c r="H49" s="4">
        <f t="shared" si="15"/>
        <v>5</v>
      </c>
      <c r="I49" s="4" t="str">
        <f t="shared" si="16"/>
        <v>5</v>
      </c>
      <c r="J49" s="4" t="str">
        <f t="shared" si="9"/>
        <v>Dodd</v>
      </c>
      <c r="K49" s="4" t="str">
        <f t="shared" si="17"/>
        <v>Dodd</v>
      </c>
      <c r="L49" s="5" t="str">
        <f t="shared" si="18"/>
        <v>Dodd</v>
      </c>
      <c r="N49" s="2" t="s">
        <v>48</v>
      </c>
      <c r="O49" s="2" t="str">
        <f t="shared" si="19"/>
        <v>F</v>
      </c>
      <c r="P49" s="2" t="s">
        <v>103</v>
      </c>
      <c r="Q49" s="2" t="s">
        <v>103</v>
      </c>
      <c r="R49" s="2" t="s">
        <v>193</v>
      </c>
      <c r="S49" t="str">
        <f t="shared" si="8"/>
        <v xml:space="preserve">[Name("5")]
public bool Dodd { get; set; }
</v>
      </c>
    </row>
    <row r="50" spans="1:19" x14ac:dyDescent="0.25">
      <c r="A50">
        <v>48</v>
      </c>
      <c r="B50" s="2" t="s">
        <v>46</v>
      </c>
      <c r="C50" s="4" t="str">
        <f t="shared" si="10"/>
        <v/>
      </c>
      <c r="D50" s="4" t="str">
        <f t="shared" si="11"/>
        <v/>
      </c>
      <c r="E50" s="4" t="str">
        <f t="shared" si="12"/>
        <v/>
      </c>
      <c r="F50" s="4" t="str">
        <f t="shared" si="13"/>
        <v>M</v>
      </c>
      <c r="G50" s="4" t="str">
        <f t="shared" si="14"/>
        <v>M</v>
      </c>
      <c r="H50" s="4" t="str">
        <f t="shared" si="15"/>
        <v>M</v>
      </c>
      <c r="I50" s="4" t="str">
        <f t="shared" si="16"/>
        <v>M</v>
      </c>
      <c r="J50" s="4" t="str">
        <f t="shared" si="9"/>
        <v>Munro</v>
      </c>
      <c r="K50" s="4" t="str">
        <f t="shared" si="17"/>
        <v>Munro</v>
      </c>
      <c r="L50" s="5" t="str">
        <f t="shared" si="18"/>
        <v>Munro</v>
      </c>
      <c r="N50" s="2" t="s">
        <v>49</v>
      </c>
      <c r="O50" s="2" t="str">
        <f t="shared" si="19"/>
        <v>C</v>
      </c>
      <c r="P50" s="2" t="s">
        <v>104</v>
      </c>
      <c r="Q50" s="2" t="s">
        <v>104</v>
      </c>
      <c r="R50" s="2" t="s">
        <v>193</v>
      </c>
      <c r="S50" t="str">
        <f t="shared" si="8"/>
        <v xml:space="preserve">[Name("M")]
public bool Munro { get; set; }
</v>
      </c>
    </row>
    <row r="51" spans="1:19" x14ac:dyDescent="0.25">
      <c r="A51">
        <v>49</v>
      </c>
      <c r="B51" s="2" t="s">
        <v>47</v>
      </c>
      <c r="C51" s="4" t="str">
        <f t="shared" si="10"/>
        <v/>
      </c>
      <c r="D51" s="4" t="str">
        <f t="shared" si="11"/>
        <v/>
      </c>
      <c r="E51" s="4" t="str">
        <f t="shared" si="12"/>
        <v/>
      </c>
      <c r="F51" s="4" t="str">
        <f t="shared" si="13"/>
        <v>MT</v>
      </c>
      <c r="G51" s="4" t="str">
        <f t="shared" si="14"/>
        <v>MT</v>
      </c>
      <c r="H51" s="4" t="str">
        <f t="shared" si="15"/>
        <v>MT</v>
      </c>
      <c r="I51" s="4" t="str">
        <f t="shared" si="16"/>
        <v>MT</v>
      </c>
      <c r="J51" s="4" t="str">
        <f t="shared" si="9"/>
        <v>MunroTop</v>
      </c>
      <c r="K51" s="4" t="str">
        <f t="shared" si="17"/>
        <v>MunroTop</v>
      </c>
      <c r="L51" s="5" t="str">
        <f t="shared" si="18"/>
        <v>MunroTop</v>
      </c>
      <c r="N51" s="2" t="s">
        <v>50</v>
      </c>
      <c r="O51" s="2" t="str">
        <f t="shared" si="19"/>
        <v>G</v>
      </c>
      <c r="P51" s="2" t="s">
        <v>105</v>
      </c>
      <c r="Q51" s="2" t="s">
        <v>105</v>
      </c>
      <c r="R51" s="2" t="s">
        <v>193</v>
      </c>
      <c r="S51" t="str">
        <f t="shared" si="8"/>
        <v xml:space="preserve">[Name("MT")]
public bool MunroTop { get; set; }
</v>
      </c>
    </row>
    <row r="52" spans="1:19" x14ac:dyDescent="0.25">
      <c r="A52">
        <v>50</v>
      </c>
      <c r="B52" s="2" t="s">
        <v>48</v>
      </c>
      <c r="C52" s="4" t="str">
        <f t="shared" si="10"/>
        <v/>
      </c>
      <c r="D52" s="4" t="str">
        <f t="shared" si="11"/>
        <v/>
      </c>
      <c r="E52" s="4" t="str">
        <f t="shared" si="12"/>
        <v/>
      </c>
      <c r="F52" s="4" t="str">
        <f t="shared" si="13"/>
        <v>F</v>
      </c>
      <c r="G52" s="4" t="str">
        <f t="shared" si="14"/>
        <v>F</v>
      </c>
      <c r="H52" s="4" t="str">
        <f t="shared" si="15"/>
        <v>F</v>
      </c>
      <c r="I52" s="4" t="str">
        <f t="shared" si="16"/>
        <v>F</v>
      </c>
      <c r="J52" s="4" t="str">
        <f t="shared" si="9"/>
        <v>Furth</v>
      </c>
      <c r="K52" s="4" t="str">
        <f t="shared" si="17"/>
        <v>Furth</v>
      </c>
      <c r="L52" s="5" t="str">
        <f t="shared" si="18"/>
        <v>Furth</v>
      </c>
      <c r="N52" s="2" t="s">
        <v>51</v>
      </c>
      <c r="O52" s="2" t="str">
        <f t="shared" si="19"/>
        <v>D</v>
      </c>
      <c r="P52" s="2" t="s">
        <v>106</v>
      </c>
      <c r="Q52" s="2" t="s">
        <v>106</v>
      </c>
      <c r="R52" s="2" t="s">
        <v>193</v>
      </c>
      <c r="S52" t="str">
        <f t="shared" si="8"/>
        <v xml:space="preserve">[Name("F")]
public bool Furth { get; set; }
</v>
      </c>
    </row>
    <row r="53" spans="1:19" x14ac:dyDescent="0.25">
      <c r="A53">
        <v>51</v>
      </c>
      <c r="B53" s="2" t="s">
        <v>49</v>
      </c>
      <c r="C53" s="4" t="str">
        <f t="shared" si="10"/>
        <v/>
      </c>
      <c r="D53" s="4" t="str">
        <f t="shared" si="11"/>
        <v/>
      </c>
      <c r="E53" s="4" t="str">
        <f t="shared" si="12"/>
        <v/>
      </c>
      <c r="F53" s="4" t="str">
        <f t="shared" si="13"/>
        <v>C</v>
      </c>
      <c r="G53" s="4" t="str">
        <f t="shared" si="14"/>
        <v>C</v>
      </c>
      <c r="H53" s="4" t="str">
        <f t="shared" si="15"/>
        <v>C</v>
      </c>
      <c r="I53" s="4" t="str">
        <f t="shared" si="16"/>
        <v>C</v>
      </c>
      <c r="J53" s="4" t="str">
        <f t="shared" si="9"/>
        <v>Corbett</v>
      </c>
      <c r="K53" s="4" t="str">
        <f t="shared" si="17"/>
        <v>Corbett</v>
      </c>
      <c r="L53" s="5" t="str">
        <f t="shared" si="18"/>
        <v>Corbett</v>
      </c>
      <c r="N53" s="2" t="s">
        <v>52</v>
      </c>
      <c r="O53" s="2" t="str">
        <f t="shared" si="19"/>
        <v>DT</v>
      </c>
      <c r="P53" s="2" t="s">
        <v>107</v>
      </c>
      <c r="Q53" s="2" t="s">
        <v>146</v>
      </c>
      <c r="R53" s="2" t="s">
        <v>193</v>
      </c>
      <c r="S53" t="str">
        <f t="shared" si="8"/>
        <v xml:space="preserve">[Name("C")]
public bool Corbett { get; set; }
</v>
      </c>
    </row>
    <row r="54" spans="1:19" x14ac:dyDescent="0.25">
      <c r="A54">
        <v>52</v>
      </c>
      <c r="B54" s="2" t="s">
        <v>50</v>
      </c>
      <c r="C54" s="4" t="str">
        <f t="shared" si="10"/>
        <v/>
      </c>
      <c r="D54" s="4" t="str">
        <f t="shared" si="11"/>
        <v/>
      </c>
      <c r="E54" s="4" t="str">
        <f t="shared" si="12"/>
        <v/>
      </c>
      <c r="F54" s="4" t="str">
        <f t="shared" si="13"/>
        <v>G</v>
      </c>
      <c r="G54" s="4" t="str">
        <f t="shared" si="14"/>
        <v>G</v>
      </c>
      <c r="H54" s="4" t="str">
        <f t="shared" si="15"/>
        <v>G</v>
      </c>
      <c r="I54" s="4" t="str">
        <f t="shared" si="16"/>
        <v>G</v>
      </c>
      <c r="J54" s="4" t="str">
        <f t="shared" si="9"/>
        <v>Graham</v>
      </c>
      <c r="K54" s="4" t="str">
        <f t="shared" si="17"/>
        <v>Graham</v>
      </c>
      <c r="L54" s="5" t="str">
        <f t="shared" si="18"/>
        <v>Graham</v>
      </c>
      <c r="N54" s="2" t="s">
        <v>53</v>
      </c>
      <c r="O54" s="2" t="str">
        <f t="shared" si="19"/>
        <v>Hew</v>
      </c>
      <c r="P54" s="2" t="s">
        <v>108</v>
      </c>
      <c r="Q54" s="2" t="s">
        <v>108</v>
      </c>
      <c r="R54" s="2" t="s">
        <v>193</v>
      </c>
      <c r="S54" t="str">
        <f t="shared" si="8"/>
        <v xml:space="preserve">[Name("G")]
public bool Graham { get; set; }
</v>
      </c>
    </row>
    <row r="55" spans="1:19" x14ac:dyDescent="0.25">
      <c r="A55">
        <v>53</v>
      </c>
      <c r="B55" s="2" t="s">
        <v>51</v>
      </c>
      <c r="C55" s="4" t="str">
        <f t="shared" si="10"/>
        <v/>
      </c>
      <c r="D55" s="4" t="str">
        <f t="shared" si="11"/>
        <v/>
      </c>
      <c r="E55" s="4" t="str">
        <f t="shared" si="12"/>
        <v/>
      </c>
      <c r="F55" s="4" t="str">
        <f t="shared" si="13"/>
        <v>D</v>
      </c>
      <c r="G55" s="4" t="str">
        <f t="shared" si="14"/>
        <v>D</v>
      </c>
      <c r="H55" s="4" t="str">
        <f t="shared" si="15"/>
        <v>D</v>
      </c>
      <c r="I55" s="4" t="str">
        <f t="shared" si="16"/>
        <v>D</v>
      </c>
      <c r="J55" s="4" t="str">
        <f t="shared" si="9"/>
        <v>Donald</v>
      </c>
      <c r="K55" s="4" t="str">
        <f t="shared" si="17"/>
        <v>Donald</v>
      </c>
      <c r="L55" s="5" t="str">
        <f t="shared" si="18"/>
        <v>Donald</v>
      </c>
      <c r="N55" s="2" t="s">
        <v>54</v>
      </c>
      <c r="O55" s="2" t="str">
        <f t="shared" si="19"/>
        <v>N</v>
      </c>
      <c r="P55" s="2" t="s">
        <v>109</v>
      </c>
      <c r="Q55" s="2" t="s">
        <v>109</v>
      </c>
      <c r="R55" s="2" t="s">
        <v>193</v>
      </c>
      <c r="S55" t="str">
        <f t="shared" si="8"/>
        <v xml:space="preserve">[Name("D")]
public bool Donald { get; set; }
</v>
      </c>
    </row>
    <row r="56" spans="1:19" x14ac:dyDescent="0.25">
      <c r="A56">
        <v>54</v>
      </c>
      <c r="B56" s="2" t="s">
        <v>52</v>
      </c>
      <c r="C56" s="4" t="str">
        <f t="shared" si="10"/>
        <v/>
      </c>
      <c r="D56" s="4" t="str">
        <f t="shared" si="11"/>
        <v/>
      </c>
      <c r="E56" s="4" t="str">
        <f t="shared" si="12"/>
        <v/>
      </c>
      <c r="F56" s="4" t="str">
        <f t="shared" si="13"/>
        <v>DT</v>
      </c>
      <c r="G56" s="4" t="str">
        <f t="shared" si="14"/>
        <v>DT</v>
      </c>
      <c r="H56" s="4" t="str">
        <f t="shared" si="15"/>
        <v>DT</v>
      </c>
      <c r="I56" s="4" t="str">
        <f t="shared" si="16"/>
        <v>DT</v>
      </c>
      <c r="J56" s="4" t="str">
        <f t="shared" si="9"/>
        <v>DonaldTop</v>
      </c>
      <c r="K56" s="4" t="str">
        <f t="shared" si="17"/>
        <v>DonaldTop</v>
      </c>
      <c r="L56" s="5" t="str">
        <f t="shared" si="18"/>
        <v>DonaldTop</v>
      </c>
      <c r="N56" s="2" t="s">
        <v>55</v>
      </c>
      <c r="O56" s="2" t="str">
        <f t="shared" si="19"/>
        <v>Dew</v>
      </c>
      <c r="P56" s="2" t="s">
        <v>110</v>
      </c>
      <c r="Q56" s="2" t="s">
        <v>110</v>
      </c>
      <c r="R56" s="2" t="s">
        <v>193</v>
      </c>
      <c r="S56" t="str">
        <f t="shared" si="8"/>
        <v xml:space="preserve">[Name("DT")]
public bool DonaldTop { get; set; }
</v>
      </c>
    </row>
    <row r="57" spans="1:19" x14ac:dyDescent="0.25">
      <c r="A57">
        <v>55</v>
      </c>
      <c r="B57" s="2" t="s">
        <v>53</v>
      </c>
      <c r="C57" s="4" t="str">
        <f t="shared" si="10"/>
        <v/>
      </c>
      <c r="D57" s="4" t="str">
        <f t="shared" si="11"/>
        <v/>
      </c>
      <c r="E57" s="4" t="str">
        <f t="shared" si="12"/>
        <v/>
      </c>
      <c r="F57" s="4" t="str">
        <f t="shared" si="13"/>
        <v>Hew</v>
      </c>
      <c r="G57" s="4" t="str">
        <f t="shared" si="14"/>
        <v>Hew</v>
      </c>
      <c r="H57" s="4" t="str">
        <f t="shared" si="15"/>
        <v>Hew</v>
      </c>
      <c r="I57" s="4" t="str">
        <f t="shared" si="16"/>
        <v>Hew</v>
      </c>
      <c r="J57" s="4" t="str">
        <f t="shared" si="9"/>
        <v>Hewitt</v>
      </c>
      <c r="K57" s="4" t="str">
        <f t="shared" si="17"/>
        <v>Hewitt</v>
      </c>
      <c r="L57" s="5" t="str">
        <f t="shared" si="18"/>
        <v>Hewitt</v>
      </c>
      <c r="N57" s="2" t="s">
        <v>56</v>
      </c>
      <c r="O57" s="2" t="str">
        <f t="shared" si="19"/>
        <v>DDew</v>
      </c>
      <c r="P57" s="2" t="s">
        <v>111</v>
      </c>
      <c r="Q57" s="2" t="s">
        <v>147</v>
      </c>
      <c r="R57" s="2" t="s">
        <v>193</v>
      </c>
      <c r="S57" t="str">
        <f t="shared" si="8"/>
        <v xml:space="preserve">[Name("Hew")]
public bool Hewitt { get; set; }
</v>
      </c>
    </row>
    <row r="58" spans="1:19" x14ac:dyDescent="0.25">
      <c r="A58">
        <v>56</v>
      </c>
      <c r="B58" s="2" t="s">
        <v>54</v>
      </c>
      <c r="C58" s="4" t="str">
        <f t="shared" si="10"/>
        <v/>
      </c>
      <c r="D58" s="4" t="str">
        <f t="shared" si="11"/>
        <v/>
      </c>
      <c r="E58" s="4" t="str">
        <f t="shared" si="12"/>
        <v/>
      </c>
      <c r="F58" s="4" t="str">
        <f t="shared" si="13"/>
        <v>N</v>
      </c>
      <c r="G58" s="4" t="str">
        <f t="shared" si="14"/>
        <v>N</v>
      </c>
      <c r="H58" s="4" t="str">
        <f t="shared" si="15"/>
        <v>N</v>
      </c>
      <c r="I58" s="4" t="str">
        <f t="shared" si="16"/>
        <v>N</v>
      </c>
      <c r="J58" s="4" t="str">
        <f t="shared" si="9"/>
        <v>Nuttall</v>
      </c>
      <c r="K58" s="4" t="str">
        <f t="shared" si="17"/>
        <v>Nuttall</v>
      </c>
      <c r="L58" s="5" t="str">
        <f t="shared" si="18"/>
        <v>Nuttall</v>
      </c>
      <c r="N58" s="2" t="s">
        <v>57</v>
      </c>
      <c r="O58" s="2" t="str">
        <f t="shared" si="19"/>
        <v>HF</v>
      </c>
      <c r="P58" s="2" t="s">
        <v>112</v>
      </c>
      <c r="Q58" s="2" t="s">
        <v>148</v>
      </c>
      <c r="R58" s="2" t="s">
        <v>193</v>
      </c>
      <c r="S58" t="str">
        <f t="shared" si="8"/>
        <v xml:space="preserve">[Name("N")]
public bool Nuttall { get; set; }
</v>
      </c>
    </row>
    <row r="59" spans="1:19" x14ac:dyDescent="0.25">
      <c r="A59">
        <v>57</v>
      </c>
      <c r="B59" s="2" t="s">
        <v>55</v>
      </c>
      <c r="C59" s="4" t="str">
        <f t="shared" si="10"/>
        <v/>
      </c>
      <c r="D59" s="4" t="str">
        <f t="shared" si="11"/>
        <v/>
      </c>
      <c r="E59" s="4" t="str">
        <f t="shared" si="12"/>
        <v/>
      </c>
      <c r="F59" s="4" t="str">
        <f t="shared" si="13"/>
        <v>Dew</v>
      </c>
      <c r="G59" s="4" t="str">
        <f t="shared" si="14"/>
        <v>Dew</v>
      </c>
      <c r="H59" s="4" t="str">
        <f t="shared" si="15"/>
        <v>Dew</v>
      </c>
      <c r="I59" s="4" t="str">
        <f t="shared" si="16"/>
        <v>Dew</v>
      </c>
      <c r="J59" s="4" t="str">
        <f t="shared" si="9"/>
        <v>Dewey</v>
      </c>
      <c r="K59" s="4" t="str">
        <f t="shared" si="17"/>
        <v>Dewey</v>
      </c>
      <c r="L59" s="5" t="str">
        <f t="shared" si="18"/>
        <v>Dewey</v>
      </c>
      <c r="N59" s="2">
        <v>4</v>
      </c>
      <c r="O59" s="2" t="str">
        <f t="shared" si="19"/>
        <v>4</v>
      </c>
      <c r="P59" s="2" t="s">
        <v>113</v>
      </c>
      <c r="Q59" s="2" t="s">
        <v>155</v>
      </c>
      <c r="R59" s="2" t="s">
        <v>193</v>
      </c>
      <c r="S59" t="str">
        <f t="shared" si="8"/>
        <v xml:space="preserve">[Name("Dew")]
public bool Dewey { get; set; }
</v>
      </c>
    </row>
    <row r="60" spans="1:19" x14ac:dyDescent="0.25">
      <c r="A60">
        <v>58</v>
      </c>
      <c r="B60" s="2" t="s">
        <v>56</v>
      </c>
      <c r="C60" s="4" t="str">
        <f t="shared" si="10"/>
        <v/>
      </c>
      <c r="D60" s="4" t="str">
        <f t="shared" si="11"/>
        <v/>
      </c>
      <c r="E60" s="4" t="str">
        <f t="shared" si="12"/>
        <v/>
      </c>
      <c r="F60" s="4" t="str">
        <f t="shared" si="13"/>
        <v>DDew</v>
      </c>
      <c r="G60" s="4" t="str">
        <f t="shared" si="14"/>
        <v>DDew</v>
      </c>
      <c r="H60" s="4" t="str">
        <f t="shared" si="15"/>
        <v>DDew</v>
      </c>
      <c r="I60" s="4" t="str">
        <f t="shared" si="16"/>
        <v>DDew</v>
      </c>
      <c r="J60" s="4" t="str">
        <f t="shared" si="9"/>
        <v>DonaldDewey</v>
      </c>
      <c r="K60" s="4" t="str">
        <f t="shared" si="17"/>
        <v>DonaldDewey</v>
      </c>
      <c r="L60" s="5" t="str">
        <f t="shared" si="18"/>
        <v>DonaldDewey</v>
      </c>
      <c r="N60" s="2">
        <v>3</v>
      </c>
      <c r="O60" s="2" t="str">
        <f t="shared" si="19"/>
        <v>3</v>
      </c>
      <c r="P60" s="2" t="s">
        <v>114</v>
      </c>
      <c r="Q60" s="2" t="s">
        <v>154</v>
      </c>
      <c r="R60" s="2" t="s">
        <v>193</v>
      </c>
      <c r="S60" t="str">
        <f t="shared" si="8"/>
        <v xml:space="preserve">[Name("DDew")]
public bool DonaldDewey { get; set; }
</v>
      </c>
    </row>
    <row r="61" spans="1:19" x14ac:dyDescent="0.25">
      <c r="A61">
        <v>59</v>
      </c>
      <c r="B61" s="2" t="s">
        <v>57</v>
      </c>
      <c r="C61" s="4" t="str">
        <f t="shared" si="10"/>
        <v/>
      </c>
      <c r="D61" s="4" t="str">
        <f t="shared" si="11"/>
        <v/>
      </c>
      <c r="E61" s="4" t="str">
        <f t="shared" si="12"/>
        <v/>
      </c>
      <c r="F61" s="4" t="str">
        <f t="shared" si="13"/>
        <v>HF</v>
      </c>
      <c r="G61" s="4" t="str">
        <f t="shared" si="14"/>
        <v>HF</v>
      </c>
      <c r="H61" s="4" t="str">
        <f t="shared" si="15"/>
        <v>HF</v>
      </c>
      <c r="I61" s="4" t="str">
        <f t="shared" si="16"/>
        <v>HF</v>
      </c>
      <c r="J61" s="4" t="str">
        <f t="shared" si="9"/>
        <v>HighlandFive</v>
      </c>
      <c r="K61" s="4" t="str">
        <f t="shared" si="17"/>
        <v>HighlandFive</v>
      </c>
      <c r="L61" s="5" t="str">
        <f t="shared" si="18"/>
        <v>HighlandFive</v>
      </c>
      <c r="N61" s="2">
        <v>2</v>
      </c>
      <c r="O61" s="2" t="str">
        <f t="shared" si="19"/>
        <v>2</v>
      </c>
      <c r="P61" s="2" t="s">
        <v>115</v>
      </c>
      <c r="Q61" s="2" t="s">
        <v>156</v>
      </c>
      <c r="R61" s="2" t="s">
        <v>193</v>
      </c>
      <c r="S61" t="str">
        <f t="shared" si="8"/>
        <v xml:space="preserve">[Name("HF")]
public bool HighlandFive { get; set; }
</v>
      </c>
    </row>
    <row r="62" spans="1:19" x14ac:dyDescent="0.25">
      <c r="A62">
        <v>60</v>
      </c>
      <c r="B62" s="2">
        <v>4</v>
      </c>
      <c r="C62" s="4" t="str">
        <f t="shared" si="10"/>
        <v/>
      </c>
      <c r="D62" s="4" t="str">
        <f t="shared" si="11"/>
        <v/>
      </c>
      <c r="E62" s="4" t="str">
        <f t="shared" si="12"/>
        <v/>
      </c>
      <c r="F62" s="4">
        <f t="shared" si="13"/>
        <v>4</v>
      </c>
      <c r="G62" s="4">
        <f t="shared" si="14"/>
        <v>4</v>
      </c>
      <c r="H62" s="4">
        <f t="shared" si="15"/>
        <v>4</v>
      </c>
      <c r="I62" s="4" t="str">
        <f t="shared" si="16"/>
        <v>4</v>
      </c>
      <c r="J62" s="4" t="str">
        <f t="shared" si="9"/>
        <v>Tump400To499M</v>
      </c>
      <c r="K62" s="4" t="str">
        <f t="shared" si="17"/>
        <v>Tump400To499M</v>
      </c>
      <c r="L62" s="5" t="str">
        <f t="shared" si="18"/>
        <v>Tump400To499M</v>
      </c>
      <c r="N62" s="2">
        <v>1</v>
      </c>
      <c r="O62" s="2" t="str">
        <f t="shared" si="19"/>
        <v>1</v>
      </c>
      <c r="P62" s="2" t="s">
        <v>116</v>
      </c>
      <c r="Q62" s="2" t="s">
        <v>157</v>
      </c>
      <c r="R62" s="2" t="s">
        <v>193</v>
      </c>
      <c r="S62" t="str">
        <f t="shared" si="8"/>
        <v xml:space="preserve">[Name("4")]
public bool Tump400To499M { get; set; }
</v>
      </c>
    </row>
    <row r="63" spans="1:19" x14ac:dyDescent="0.25">
      <c r="A63">
        <v>61</v>
      </c>
      <c r="B63" s="2">
        <v>3</v>
      </c>
      <c r="C63" s="4" t="str">
        <f t="shared" si="10"/>
        <v/>
      </c>
      <c r="D63" s="4" t="str">
        <f t="shared" si="11"/>
        <v/>
      </c>
      <c r="E63" s="4" t="str">
        <f t="shared" si="12"/>
        <v/>
      </c>
      <c r="F63" s="4">
        <f t="shared" si="13"/>
        <v>3</v>
      </c>
      <c r="G63" s="4">
        <f t="shared" si="14"/>
        <v>3</v>
      </c>
      <c r="H63" s="4">
        <f t="shared" si="15"/>
        <v>3</v>
      </c>
      <c r="I63" s="4" t="str">
        <f t="shared" si="16"/>
        <v>3</v>
      </c>
      <c r="J63" s="4" t="str">
        <f t="shared" si="9"/>
        <v>Tump300To399M</v>
      </c>
      <c r="K63" s="4" t="str">
        <f t="shared" si="17"/>
        <v>Tump300To399M</v>
      </c>
      <c r="L63" s="5" t="str">
        <f t="shared" si="18"/>
        <v>Tump300To399M</v>
      </c>
      <c r="N63" s="2">
        <v>0</v>
      </c>
      <c r="O63" s="2" t="str">
        <f t="shared" si="19"/>
        <v/>
      </c>
      <c r="P63" s="2" t="s">
        <v>117</v>
      </c>
      <c r="Q63" s="2" t="s">
        <v>200</v>
      </c>
      <c r="R63" s="2" t="s">
        <v>193</v>
      </c>
      <c r="S63" t="str">
        <f t="shared" si="8"/>
        <v xml:space="preserve">[Name("3")]
public bool Tump300To399M { get; set; }
</v>
      </c>
    </row>
    <row r="64" spans="1:19" x14ac:dyDescent="0.25">
      <c r="A64">
        <v>62</v>
      </c>
      <c r="B64" s="2">
        <v>2</v>
      </c>
      <c r="C64" s="4" t="str">
        <f t="shared" si="10"/>
        <v/>
      </c>
      <c r="D64" s="4" t="str">
        <f t="shared" si="11"/>
        <v/>
      </c>
      <c r="E64" s="4" t="str">
        <f t="shared" si="12"/>
        <v/>
      </c>
      <c r="F64" s="4">
        <f t="shared" si="13"/>
        <v>2</v>
      </c>
      <c r="G64" s="4">
        <f t="shared" si="14"/>
        <v>2</v>
      </c>
      <c r="H64" s="4">
        <f t="shared" si="15"/>
        <v>2</v>
      </c>
      <c r="I64" s="4" t="str">
        <f t="shared" si="16"/>
        <v>2</v>
      </c>
      <c r="J64" s="4" t="str">
        <f t="shared" si="9"/>
        <v>Tump200To299M</v>
      </c>
      <c r="K64" s="4" t="str">
        <f t="shared" si="17"/>
        <v>Tump200To299M</v>
      </c>
      <c r="L64" s="5" t="str">
        <f t="shared" si="18"/>
        <v>Tump200To299M</v>
      </c>
      <c r="N64" s="2" t="s">
        <v>58</v>
      </c>
      <c r="O64" s="2" t="str">
        <f t="shared" si="19"/>
        <v>W</v>
      </c>
      <c r="P64" s="2" t="s">
        <v>118</v>
      </c>
      <c r="Q64" s="2" t="s">
        <v>118</v>
      </c>
      <c r="R64" s="2" t="s">
        <v>193</v>
      </c>
      <c r="S64" t="str">
        <f t="shared" si="8"/>
        <v xml:space="preserve">[Name("2")]
public bool Tump200To299M { get; set; }
</v>
      </c>
    </row>
    <row r="65" spans="1:19" x14ac:dyDescent="0.25">
      <c r="A65">
        <v>63</v>
      </c>
      <c r="B65" s="2">
        <v>1</v>
      </c>
      <c r="C65" s="4" t="str">
        <f t="shared" si="10"/>
        <v/>
      </c>
      <c r="D65" s="4" t="str">
        <f t="shared" si="11"/>
        <v/>
      </c>
      <c r="E65" s="4" t="str">
        <f t="shared" si="12"/>
        <v/>
      </c>
      <c r="F65" s="4">
        <f t="shared" si="13"/>
        <v>1</v>
      </c>
      <c r="G65" s="4">
        <f t="shared" si="14"/>
        <v>1</v>
      </c>
      <c r="H65" s="4">
        <f t="shared" si="15"/>
        <v>1</v>
      </c>
      <c r="I65" s="4" t="str">
        <f t="shared" si="16"/>
        <v>1</v>
      </c>
      <c r="J65" s="4" t="str">
        <f t="shared" si="9"/>
        <v>Tump100To199M</v>
      </c>
      <c r="K65" s="4" t="str">
        <f t="shared" si="17"/>
        <v>Tump100To199M</v>
      </c>
      <c r="L65" s="5" t="str">
        <f t="shared" si="18"/>
        <v>Tump100To199M</v>
      </c>
      <c r="N65" s="2" t="s">
        <v>59</v>
      </c>
      <c r="O65" s="2" t="str">
        <f t="shared" si="19"/>
        <v>WO</v>
      </c>
      <c r="P65" s="2" t="s">
        <v>119</v>
      </c>
      <c r="Q65" s="2" t="s">
        <v>149</v>
      </c>
      <c r="R65" s="2" t="s">
        <v>193</v>
      </c>
      <c r="S65" t="str">
        <f t="shared" si="8"/>
        <v xml:space="preserve">[Name("1")]
public bool Tump100To199M { get; set; }
</v>
      </c>
    </row>
    <row r="66" spans="1:19" x14ac:dyDescent="0.25">
      <c r="A66">
        <v>64</v>
      </c>
      <c r="B66" s="2">
        <v>0</v>
      </c>
      <c r="C66" s="4" t="str">
        <f t="shared" si="10"/>
        <v/>
      </c>
      <c r="D66" s="4" t="str">
        <f t="shared" si="11"/>
        <v/>
      </c>
      <c r="E66" s="4" t="str">
        <f t="shared" si="12"/>
        <v/>
      </c>
      <c r="F66" s="4">
        <f t="shared" si="13"/>
        <v>0</v>
      </c>
      <c r="G66" s="4">
        <f t="shared" si="14"/>
        <v>0</v>
      </c>
      <c r="H66" s="4">
        <f t="shared" si="15"/>
        <v>0</v>
      </c>
      <c r="I66" s="4" t="str">
        <f t="shared" si="16"/>
        <v/>
      </c>
      <c r="J66" s="4" t="str">
        <f t="shared" si="9"/>
        <v>Tump0To99M</v>
      </c>
      <c r="K66" s="4" t="str">
        <f t="shared" si="17"/>
        <v>Tump0To99M</v>
      </c>
      <c r="L66" s="5" t="str">
        <f t="shared" si="18"/>
        <v>Tump0To99M</v>
      </c>
      <c r="N66" s="2" t="s">
        <v>60</v>
      </c>
      <c r="O66" s="2" t="str">
        <f t="shared" si="19"/>
        <v>B</v>
      </c>
      <c r="P66" s="2" t="s">
        <v>120</v>
      </c>
      <c r="Q66" s="2" t="s">
        <v>120</v>
      </c>
      <c r="R66" s="2" t="s">
        <v>193</v>
      </c>
      <c r="S66" t="str">
        <f t="shared" si="8"/>
        <v xml:space="preserve">[Name("0")]
public bool Tump0To99M { get; set; }
</v>
      </c>
    </row>
    <row r="67" spans="1:19" x14ac:dyDescent="0.25">
      <c r="A67">
        <v>65</v>
      </c>
      <c r="B67" s="2" t="s">
        <v>58</v>
      </c>
      <c r="C67" s="4" t="str">
        <f t="shared" si="10"/>
        <v/>
      </c>
      <c r="D67" s="4" t="str">
        <f t="shared" si="11"/>
        <v/>
      </c>
      <c r="E67" s="4" t="str">
        <f t="shared" si="12"/>
        <v/>
      </c>
      <c r="F67" s="4" t="str">
        <f t="shared" si="13"/>
        <v>W</v>
      </c>
      <c r="G67" s="4" t="str">
        <f t="shared" si="14"/>
        <v>W</v>
      </c>
      <c r="H67" s="4" t="str">
        <f t="shared" si="15"/>
        <v>W</v>
      </c>
      <c r="I67" s="4" t="str">
        <f t="shared" si="16"/>
        <v>W</v>
      </c>
      <c r="J67" s="4" t="str">
        <f t="shared" si="9"/>
        <v>Wainwright</v>
      </c>
      <c r="K67" s="4" t="str">
        <f t="shared" si="17"/>
        <v>Wainwright</v>
      </c>
      <c r="L67" s="5" t="str">
        <f t="shared" si="18"/>
        <v>Wainwright</v>
      </c>
      <c r="N67" s="2" t="s">
        <v>61</v>
      </c>
      <c r="O67" s="2" t="str">
        <f t="shared" si="19"/>
        <v>Sy</v>
      </c>
      <c r="P67" s="2" t="s">
        <v>121</v>
      </c>
      <c r="Q67" s="2" t="s">
        <v>121</v>
      </c>
      <c r="R67" s="2" t="s">
        <v>193</v>
      </c>
      <c r="S67" t="str">
        <f t="shared" ref="S67:S105" si="20">"[Name("""&amp;B67&amp;""")]"&amp;CHAR(10)&amp;"public "&amp;R67&amp;" "&amp;L67&amp;" { get; set; }"&amp;CHAR(10)</f>
        <v xml:space="preserve">[Name("W")]
public bool Wainwright { get; set; }
</v>
      </c>
    </row>
    <row r="68" spans="1:19" x14ac:dyDescent="0.25">
      <c r="A68">
        <v>66</v>
      </c>
      <c r="B68" s="2" t="s">
        <v>59</v>
      </c>
      <c r="C68" s="4" t="str">
        <f t="shared" si="10"/>
        <v/>
      </c>
      <c r="D68" s="4" t="str">
        <f t="shared" si="11"/>
        <v/>
      </c>
      <c r="E68" s="4" t="str">
        <f t="shared" si="12"/>
        <v/>
      </c>
      <c r="F68" s="4" t="str">
        <f t="shared" si="13"/>
        <v>WO</v>
      </c>
      <c r="G68" s="4" t="str">
        <f t="shared" si="14"/>
        <v>WO</v>
      </c>
      <c r="H68" s="4" t="str">
        <f t="shared" si="15"/>
        <v>WO</v>
      </c>
      <c r="I68" s="4" t="str">
        <f t="shared" si="16"/>
        <v>WO</v>
      </c>
      <c r="J68" s="4" t="str">
        <f t="shared" si="9"/>
        <v>WainwrightOutlyingFell</v>
      </c>
      <c r="K68" s="4" t="str">
        <f t="shared" si="17"/>
        <v>WainwrightOutlyingFell</v>
      </c>
      <c r="L68" s="5" t="str">
        <f t="shared" si="18"/>
        <v>WainwrightOutlyingFell</v>
      </c>
      <c r="N68" s="2" t="s">
        <v>62</v>
      </c>
      <c r="O68" s="2" t="str">
        <f t="shared" si="19"/>
        <v>Fel</v>
      </c>
      <c r="P68" s="2" t="s">
        <v>122</v>
      </c>
      <c r="Q68" s="2" t="s">
        <v>122</v>
      </c>
      <c r="R68" s="2" t="s">
        <v>193</v>
      </c>
      <c r="S68" t="str">
        <f t="shared" si="20"/>
        <v xml:space="preserve">[Name("WO")]
public bool WainwrightOutlyingFell { get; set; }
</v>
      </c>
    </row>
    <row r="69" spans="1:19" x14ac:dyDescent="0.25">
      <c r="A69">
        <v>67</v>
      </c>
      <c r="B69" s="2" t="s">
        <v>60</v>
      </c>
      <c r="C69" s="4" t="str">
        <f t="shared" si="10"/>
        <v/>
      </c>
      <c r="D69" s="4" t="str">
        <f t="shared" si="11"/>
        <v/>
      </c>
      <c r="E69" s="4" t="str">
        <f t="shared" si="12"/>
        <v/>
      </c>
      <c r="F69" s="4" t="str">
        <f t="shared" si="13"/>
        <v>B</v>
      </c>
      <c r="G69" s="4" t="str">
        <f t="shared" si="14"/>
        <v>B</v>
      </c>
      <c r="H69" s="4" t="str">
        <f t="shared" si="15"/>
        <v>B</v>
      </c>
      <c r="I69" s="4" t="str">
        <f t="shared" si="16"/>
        <v>B</v>
      </c>
      <c r="J69" s="4" t="str">
        <f t="shared" si="9"/>
        <v>Birkett</v>
      </c>
      <c r="K69" s="4" t="str">
        <f t="shared" si="17"/>
        <v>Birkett</v>
      </c>
      <c r="L69" s="5" t="str">
        <f t="shared" si="18"/>
        <v>Birkett</v>
      </c>
      <c r="N69" s="2" t="s">
        <v>63</v>
      </c>
      <c r="O69" s="2" t="str">
        <f t="shared" si="19"/>
        <v>CoH</v>
      </c>
      <c r="P69" s="2" t="s">
        <v>123</v>
      </c>
      <c r="Q69" s="2" t="s">
        <v>158</v>
      </c>
      <c r="R69" s="2" t="s">
        <v>193</v>
      </c>
      <c r="S69" t="str">
        <f t="shared" si="20"/>
        <v xml:space="preserve">[Name("B")]
public bool Birkett { get; set; }
</v>
      </c>
    </row>
    <row r="70" spans="1:19" x14ac:dyDescent="0.25">
      <c r="A70">
        <v>68</v>
      </c>
      <c r="B70" s="2" t="s">
        <v>61</v>
      </c>
      <c r="C70" s="4" t="str">
        <f t="shared" si="10"/>
        <v/>
      </c>
      <c r="D70" s="4" t="str">
        <f t="shared" si="11"/>
        <v/>
      </c>
      <c r="E70" s="4" t="str">
        <f t="shared" si="12"/>
        <v/>
      </c>
      <c r="F70" s="4" t="str">
        <f t="shared" si="13"/>
        <v>Sy</v>
      </c>
      <c r="G70" s="4" t="str">
        <f t="shared" si="14"/>
        <v>Sy</v>
      </c>
      <c r="H70" s="4" t="str">
        <f t="shared" si="15"/>
        <v>Sy</v>
      </c>
      <c r="I70" s="4" t="str">
        <f t="shared" si="16"/>
        <v>Sy</v>
      </c>
      <c r="J70" s="4" t="str">
        <f t="shared" si="9"/>
        <v>Synge</v>
      </c>
      <c r="K70" s="4" t="str">
        <f t="shared" si="17"/>
        <v>Synge</v>
      </c>
      <c r="L70" s="5" t="str">
        <f t="shared" si="18"/>
        <v>Synge</v>
      </c>
      <c r="N70" s="2" t="s">
        <v>67</v>
      </c>
      <c r="O70" s="2" t="str">
        <f t="shared" si="19"/>
        <v>CoA</v>
      </c>
      <c r="P70" s="2" t="s">
        <v>124</v>
      </c>
      <c r="Q70" s="2" t="s">
        <v>159</v>
      </c>
      <c r="R70" s="2" t="s">
        <v>193</v>
      </c>
      <c r="S70" t="str">
        <f t="shared" si="20"/>
        <v xml:space="preserve">[Name("Sy")]
public bool Synge { get; set; }
</v>
      </c>
    </row>
    <row r="71" spans="1:19" x14ac:dyDescent="0.25">
      <c r="A71">
        <v>69</v>
      </c>
      <c r="B71" s="2" t="s">
        <v>62</v>
      </c>
      <c r="C71" s="4" t="str">
        <f t="shared" si="10"/>
        <v/>
      </c>
      <c r="D71" s="4" t="str">
        <f t="shared" si="11"/>
        <v/>
      </c>
      <c r="E71" s="4" t="str">
        <f t="shared" si="12"/>
        <v/>
      </c>
      <c r="F71" s="4" t="str">
        <f t="shared" si="13"/>
        <v>Fel</v>
      </c>
      <c r="G71" s="4" t="str">
        <f t="shared" si="14"/>
        <v>Fel</v>
      </c>
      <c r="H71" s="4" t="str">
        <f t="shared" si="15"/>
        <v>Fel</v>
      </c>
      <c r="I71" s="4" t="str">
        <f t="shared" si="16"/>
        <v>Fel</v>
      </c>
      <c r="J71" s="4" t="str">
        <f t="shared" si="9"/>
        <v>Fellranger</v>
      </c>
      <c r="K71" s="4" t="str">
        <f t="shared" si="17"/>
        <v>Fellranger</v>
      </c>
      <c r="L71" s="5" t="str">
        <f t="shared" si="18"/>
        <v>Fellranger</v>
      </c>
      <c r="N71" s="2" t="s">
        <v>65</v>
      </c>
      <c r="O71" s="2" t="str">
        <f t="shared" si="19"/>
        <v>CoU</v>
      </c>
      <c r="P71" s="2" t="s">
        <v>125</v>
      </c>
      <c r="Q71" s="2" t="s">
        <v>160</v>
      </c>
      <c r="R71" s="2" t="s">
        <v>193</v>
      </c>
      <c r="S71" t="str">
        <f t="shared" si="20"/>
        <v xml:space="preserve">[Name("Fel")]
public bool Fellranger { get; set; }
</v>
      </c>
    </row>
    <row r="72" spans="1:19" x14ac:dyDescent="0.25">
      <c r="A72">
        <v>70</v>
      </c>
      <c r="B72" s="2" t="s">
        <v>63</v>
      </c>
      <c r="C72" s="4" t="str">
        <f t="shared" si="10"/>
        <v/>
      </c>
      <c r="D72" s="4" t="str">
        <f t="shared" si="11"/>
        <v/>
      </c>
      <c r="E72" s="4" t="str">
        <f t="shared" si="12"/>
        <v/>
      </c>
      <c r="F72" s="4" t="str">
        <f t="shared" si="13"/>
        <v>CoH</v>
      </c>
      <c r="G72" s="4" t="str">
        <f t="shared" si="14"/>
        <v>CoH</v>
      </c>
      <c r="H72" s="4" t="str">
        <f t="shared" si="15"/>
        <v>CoH</v>
      </c>
      <c r="I72" s="4" t="str">
        <f t="shared" si="16"/>
        <v>CoH</v>
      </c>
      <c r="J72" s="4" t="str">
        <f t="shared" si="9"/>
        <v>CountyTopHistoricPre1974</v>
      </c>
      <c r="K72" s="4" t="str">
        <f t="shared" si="17"/>
        <v>CountyTopHistoricPre1974</v>
      </c>
      <c r="L72" s="5" t="str">
        <f t="shared" si="18"/>
        <v>CountyTopHistoricPre1974</v>
      </c>
      <c r="N72" s="2" t="s">
        <v>69</v>
      </c>
      <c r="O72" s="2" t="str">
        <f t="shared" si="19"/>
        <v>CoL</v>
      </c>
      <c r="P72" s="2" t="s">
        <v>126</v>
      </c>
      <c r="Q72" s="2" t="s">
        <v>161</v>
      </c>
      <c r="R72" s="2" t="s">
        <v>193</v>
      </c>
      <c r="S72" t="str">
        <f t="shared" si="20"/>
        <v xml:space="preserve">[Name("CoH")]
public bool CountyTopHistoricPre1974 { get; set; }
</v>
      </c>
    </row>
    <row r="73" spans="1:19" x14ac:dyDescent="0.25">
      <c r="A73">
        <v>71</v>
      </c>
      <c r="B73" s="2" t="s">
        <v>64</v>
      </c>
      <c r="C73" s="4" t="str">
        <f t="shared" si="10"/>
        <v/>
      </c>
      <c r="D73" s="4" t="str">
        <f t="shared" si="11"/>
        <v/>
      </c>
      <c r="E73" s="4" t="str">
        <f t="shared" si="12"/>
        <v>Twin</v>
      </c>
      <c r="F73" s="4" t="str">
        <f t="shared" si="13"/>
        <v>CoH=</v>
      </c>
      <c r="G73" s="4" t="str">
        <f t="shared" si="14"/>
        <v>CoH=</v>
      </c>
      <c r="H73" s="4" t="str">
        <f t="shared" si="15"/>
        <v>CoH</v>
      </c>
      <c r="I73" s="4" t="str">
        <f t="shared" si="16"/>
        <v>CoH</v>
      </c>
      <c r="J73" s="4" t="str">
        <f t="shared" si="9"/>
        <v>CountyTopHistoricPre1974</v>
      </c>
      <c r="K73" s="4" t="str">
        <f t="shared" si="17"/>
        <v>CountyTopHistoricPre1974Twin</v>
      </c>
      <c r="L73" s="5" t="str">
        <f t="shared" si="18"/>
        <v>CountyTopHistoricPre1974Twin</v>
      </c>
      <c r="N73" s="2" t="s">
        <v>71</v>
      </c>
      <c r="O73" s="2" t="str">
        <f t="shared" si="19"/>
        <v>SIB</v>
      </c>
      <c r="P73" s="2" t="s">
        <v>127</v>
      </c>
      <c r="Q73" s="2" t="s">
        <v>150</v>
      </c>
      <c r="R73" s="2" t="s">
        <v>193</v>
      </c>
      <c r="S73" t="str">
        <f t="shared" si="20"/>
        <v xml:space="preserve">[Name("CoH=")]
public bool CountyTopHistoricPre1974Twin { get; set; }
</v>
      </c>
    </row>
    <row r="74" spans="1:19" x14ac:dyDescent="0.25">
      <c r="A74">
        <v>72</v>
      </c>
      <c r="B74" s="2" t="s">
        <v>65</v>
      </c>
      <c r="C74" s="4" t="str">
        <f t="shared" si="10"/>
        <v/>
      </c>
      <c r="D74" s="4" t="str">
        <f t="shared" si="11"/>
        <v/>
      </c>
      <c r="E74" s="4" t="str">
        <f t="shared" si="12"/>
        <v/>
      </c>
      <c r="F74" s="4" t="str">
        <f t="shared" si="13"/>
        <v>CoU</v>
      </c>
      <c r="G74" s="4" t="str">
        <f t="shared" si="14"/>
        <v>CoU</v>
      </c>
      <c r="H74" s="4" t="str">
        <f t="shared" si="15"/>
        <v>CoU</v>
      </c>
      <c r="I74" s="4" t="str">
        <f t="shared" si="16"/>
        <v>CoU</v>
      </c>
      <c r="J74" s="4" t="str">
        <f t="shared" si="9"/>
        <v>CountyTopCurrentCountyorUnitaryAuthority</v>
      </c>
      <c r="K74" s="4" t="str">
        <f t="shared" si="17"/>
        <v>CountyTopCurrentCountyorUnitaryAuthority</v>
      </c>
      <c r="L74" s="5" t="str">
        <f t="shared" si="18"/>
        <v>CountyTopCurrentCountyorUnitaryAuthority</v>
      </c>
      <c r="N74" s="2" t="s">
        <v>90</v>
      </c>
      <c r="O74" s="2" t="str">
        <f t="shared" si="19"/>
        <v>Dil</v>
      </c>
      <c r="P74" s="2" t="s">
        <v>128</v>
      </c>
      <c r="Q74" s="2" t="s">
        <v>128</v>
      </c>
      <c r="R74" s="2" t="s">
        <v>193</v>
      </c>
      <c r="S74" t="str">
        <f t="shared" si="20"/>
        <v xml:space="preserve">[Name("CoU")]
public bool CountyTopCurrentCountyorUnitaryAuthority { get; set; }
</v>
      </c>
    </row>
    <row r="75" spans="1:19" x14ac:dyDescent="0.25">
      <c r="A75">
        <v>73</v>
      </c>
      <c r="B75" s="2" t="s">
        <v>66</v>
      </c>
      <c r="C75" s="4" t="str">
        <f t="shared" si="10"/>
        <v/>
      </c>
      <c r="D75" s="4" t="str">
        <f t="shared" si="11"/>
        <v/>
      </c>
      <c r="E75" s="4" t="str">
        <f t="shared" si="12"/>
        <v>Twin</v>
      </c>
      <c r="F75" s="4" t="str">
        <f t="shared" si="13"/>
        <v>CoU=</v>
      </c>
      <c r="G75" s="4" t="str">
        <f t="shared" si="14"/>
        <v>CoU=</v>
      </c>
      <c r="H75" s="4" t="str">
        <f t="shared" si="15"/>
        <v>CoU</v>
      </c>
      <c r="I75" s="4" t="str">
        <f t="shared" si="16"/>
        <v>CoU</v>
      </c>
      <c r="J75" s="4" t="str">
        <f t="shared" ref="J75:J105" si="21">VLOOKUP(I75,$O$43:$Q$89,3,FALSE)</f>
        <v>CountyTopCurrentCountyorUnitaryAuthority</v>
      </c>
      <c r="K75" s="4" t="str">
        <f t="shared" si="17"/>
        <v>CountyTopCurrentCountyorUnitaryAuthorityTwin</v>
      </c>
      <c r="L75" s="5" t="str">
        <f t="shared" si="18"/>
        <v>CountyTopCurrentCountyorUnitaryAuthorityTwin</v>
      </c>
      <c r="N75" s="2" t="s">
        <v>92</v>
      </c>
      <c r="O75" s="2" t="str">
        <f t="shared" si="19"/>
        <v>A</v>
      </c>
      <c r="P75" s="2" t="s">
        <v>129</v>
      </c>
      <c r="Q75" s="2" t="s">
        <v>129</v>
      </c>
      <c r="R75" s="2" t="s">
        <v>193</v>
      </c>
      <c r="S75" t="str">
        <f t="shared" si="20"/>
        <v xml:space="preserve">[Name("CoU=")]
public bool CountyTopCurrentCountyorUnitaryAuthorityTwin { get; set; }
</v>
      </c>
    </row>
    <row r="76" spans="1:19" x14ac:dyDescent="0.25">
      <c r="A76">
        <v>74</v>
      </c>
      <c r="B76" s="2" t="s">
        <v>67</v>
      </c>
      <c r="C76" s="4" t="str">
        <f t="shared" si="10"/>
        <v/>
      </c>
      <c r="D76" s="4" t="str">
        <f t="shared" si="11"/>
        <v/>
      </c>
      <c r="E76" s="4" t="str">
        <f t="shared" si="12"/>
        <v/>
      </c>
      <c r="F76" s="4" t="str">
        <f t="shared" si="13"/>
        <v>CoA</v>
      </c>
      <c r="G76" s="4" t="str">
        <f t="shared" si="14"/>
        <v>CoA</v>
      </c>
      <c r="H76" s="4" t="str">
        <f t="shared" si="15"/>
        <v>CoA</v>
      </c>
      <c r="I76" s="4" t="str">
        <f t="shared" si="16"/>
        <v>CoA</v>
      </c>
      <c r="J76" s="4" t="str">
        <f t="shared" si="21"/>
        <v>CountyTopAdministrative1974ToMid1990s</v>
      </c>
      <c r="K76" s="4" t="str">
        <f t="shared" si="17"/>
        <v>CountyTopAdministrative1974ToMid1990s</v>
      </c>
      <c r="L76" s="5" t="str">
        <f t="shared" si="18"/>
        <v>CountyTopAdministrative1974ToMid1990s</v>
      </c>
      <c r="N76" s="2" t="s">
        <v>91</v>
      </c>
      <c r="O76" s="2" t="str">
        <f t="shared" si="19"/>
        <v>VL</v>
      </c>
      <c r="P76" s="2" t="s">
        <v>130</v>
      </c>
      <c r="Q76" s="2" t="s">
        <v>162</v>
      </c>
      <c r="R76" s="2" t="s">
        <v>193</v>
      </c>
      <c r="S76" t="str">
        <f t="shared" si="20"/>
        <v xml:space="preserve">[Name("CoA")]
public bool CountyTopAdministrative1974ToMid1990s { get; set; }
</v>
      </c>
    </row>
    <row r="77" spans="1:19" x14ac:dyDescent="0.25">
      <c r="A77">
        <v>75</v>
      </c>
      <c r="B77" s="2" t="s">
        <v>68</v>
      </c>
      <c r="C77" s="4" t="str">
        <f t="shared" si="10"/>
        <v/>
      </c>
      <c r="D77" s="4" t="str">
        <f t="shared" si="11"/>
        <v/>
      </c>
      <c r="E77" s="4" t="str">
        <f t="shared" si="12"/>
        <v>Twin</v>
      </c>
      <c r="F77" s="4" t="str">
        <f t="shared" si="13"/>
        <v>CoA=</v>
      </c>
      <c r="G77" s="4" t="str">
        <f t="shared" si="14"/>
        <v>CoA=</v>
      </c>
      <c r="H77" s="4" t="str">
        <f t="shared" si="15"/>
        <v>CoA</v>
      </c>
      <c r="I77" s="4" t="str">
        <f t="shared" si="16"/>
        <v>CoA</v>
      </c>
      <c r="J77" s="4" t="str">
        <f t="shared" si="21"/>
        <v>CountyTopAdministrative1974ToMid1990s</v>
      </c>
      <c r="K77" s="4" t="str">
        <f t="shared" si="17"/>
        <v>CountyTopAdministrative1974ToMid1990sTwin</v>
      </c>
      <c r="L77" s="5" t="str">
        <f t="shared" si="18"/>
        <v>CountyTopAdministrative1974ToMid1990sTwin</v>
      </c>
      <c r="N77" s="2" t="s">
        <v>95</v>
      </c>
      <c r="O77" s="2" t="str">
        <f t="shared" si="19"/>
        <v>O</v>
      </c>
      <c r="P77" s="2" t="s">
        <v>131</v>
      </c>
      <c r="Q77" s="2" t="s">
        <v>163</v>
      </c>
      <c r="R77" s="2" t="s">
        <v>193</v>
      </c>
      <c r="S77" t="str">
        <f t="shared" si="20"/>
        <v xml:space="preserve">[Name("CoA=")]
public bool CountyTopAdministrative1974ToMid1990sTwin { get; set; }
</v>
      </c>
    </row>
    <row r="78" spans="1:19" x14ac:dyDescent="0.25">
      <c r="A78">
        <v>76</v>
      </c>
      <c r="B78" s="2" t="s">
        <v>69</v>
      </c>
      <c r="C78" s="4" t="str">
        <f t="shared" si="10"/>
        <v/>
      </c>
      <c r="D78" s="4" t="str">
        <f t="shared" si="11"/>
        <v/>
      </c>
      <c r="E78" s="4" t="str">
        <f t="shared" si="12"/>
        <v/>
      </c>
      <c r="F78" s="4" t="str">
        <f t="shared" si="13"/>
        <v>CoL</v>
      </c>
      <c r="G78" s="4" t="str">
        <f t="shared" si="14"/>
        <v>CoL</v>
      </c>
      <c r="H78" s="4" t="str">
        <f t="shared" si="15"/>
        <v>CoL</v>
      </c>
      <c r="I78" s="4" t="str">
        <f t="shared" si="16"/>
        <v>CoL</v>
      </c>
      <c r="J78" s="4" t="str">
        <f t="shared" si="21"/>
        <v>CountyTopCurrentLondonBorough</v>
      </c>
      <c r="K78" s="4" t="str">
        <f t="shared" si="17"/>
        <v>CountyTopCurrentLondonBorough</v>
      </c>
      <c r="L78" s="5" t="str">
        <f t="shared" si="18"/>
        <v>CountyTopCurrentLondonBorough</v>
      </c>
      <c r="N78" s="2" t="s">
        <v>96</v>
      </c>
      <c r="O78" s="2" t="str">
        <f t="shared" si="19"/>
        <v>Un</v>
      </c>
      <c r="P78" s="2" t="s">
        <v>132</v>
      </c>
      <c r="Q78" s="2" t="s">
        <v>164</v>
      </c>
      <c r="R78" s="2" t="s">
        <v>193</v>
      </c>
      <c r="S78" t="str">
        <f t="shared" si="20"/>
        <v xml:space="preserve">[Name("CoL")]
public bool CountyTopCurrentLondonBorough { get; set; }
</v>
      </c>
    </row>
    <row r="79" spans="1:19" x14ac:dyDescent="0.25">
      <c r="A79">
        <v>77</v>
      </c>
      <c r="B79" s="2" t="s">
        <v>70</v>
      </c>
      <c r="C79" s="4" t="str">
        <f t="shared" si="10"/>
        <v/>
      </c>
      <c r="D79" s="4" t="str">
        <f t="shared" si="11"/>
        <v/>
      </c>
      <c r="E79" s="4" t="str">
        <f t="shared" si="12"/>
        <v>Twin</v>
      </c>
      <c r="F79" s="4" t="str">
        <f t="shared" si="13"/>
        <v>CoL=</v>
      </c>
      <c r="G79" s="4" t="str">
        <f t="shared" si="14"/>
        <v>CoL=</v>
      </c>
      <c r="H79" s="4" t="str">
        <f t="shared" si="15"/>
        <v>CoL</v>
      </c>
      <c r="I79" s="4" t="str">
        <f t="shared" si="16"/>
        <v>CoL</v>
      </c>
      <c r="J79" s="4" t="str">
        <f t="shared" si="21"/>
        <v>CountyTopCurrentLondonBorough</v>
      </c>
      <c r="K79" s="4" t="str">
        <f t="shared" si="17"/>
        <v>CountyTopCurrentLondonBoroughTwin</v>
      </c>
      <c r="L79" s="5" t="str">
        <f t="shared" si="18"/>
        <v>CountyTopCurrentLondonBoroughTwin</v>
      </c>
      <c r="N79" s="2" t="s">
        <v>44</v>
      </c>
      <c r="O79" s="2" t="str">
        <f t="shared" si="19"/>
        <v>Tu</v>
      </c>
      <c r="P79" s="2" t="s">
        <v>133</v>
      </c>
      <c r="Q79" s="2" t="s">
        <v>133</v>
      </c>
      <c r="R79" s="2" t="s">
        <v>193</v>
      </c>
      <c r="S79" t="str">
        <f t="shared" si="20"/>
        <v xml:space="preserve">[Name("CoL=")]
public bool CountyTopCurrentLondonBoroughTwin { get; set; }
</v>
      </c>
    </row>
    <row r="80" spans="1:19" x14ac:dyDescent="0.25">
      <c r="A80">
        <v>78</v>
      </c>
      <c r="B80" s="2" t="s">
        <v>71</v>
      </c>
      <c r="C80" s="4" t="str">
        <f t="shared" si="10"/>
        <v/>
      </c>
      <c r="D80" s="4" t="str">
        <f t="shared" si="11"/>
        <v/>
      </c>
      <c r="E80" s="4" t="str">
        <f t="shared" si="12"/>
        <v/>
      </c>
      <c r="F80" s="4" t="str">
        <f t="shared" si="13"/>
        <v>SIB</v>
      </c>
      <c r="G80" s="4" t="str">
        <f t="shared" si="14"/>
        <v>SIB</v>
      </c>
      <c r="H80" s="4" t="str">
        <f t="shared" si="15"/>
        <v>SIB</v>
      </c>
      <c r="I80" s="4" t="str">
        <f t="shared" si="16"/>
        <v>SIB</v>
      </c>
      <c r="J80" s="4" t="str">
        <f t="shared" si="21"/>
        <v>SignificantIslandofBritain</v>
      </c>
      <c r="K80" s="4" t="str">
        <f t="shared" si="17"/>
        <v>SignificantIslandofBritain</v>
      </c>
      <c r="L80" s="5" t="str">
        <f t="shared" si="18"/>
        <v>SignificantIslandofBritain</v>
      </c>
      <c r="N80" s="2" t="s">
        <v>77</v>
      </c>
      <c r="O80" s="2" t="str">
        <f t="shared" si="19"/>
        <v>Mur</v>
      </c>
      <c r="P80" s="2" t="s">
        <v>134</v>
      </c>
      <c r="Q80" s="2" t="s">
        <v>134</v>
      </c>
      <c r="R80" s="2" t="s">
        <v>193</v>
      </c>
      <c r="S80" t="str">
        <f t="shared" si="20"/>
        <v xml:space="preserve">[Name("SIB")]
public bool SignificantIslandofBritain { get; set; }
</v>
      </c>
    </row>
    <row r="81" spans="1:19" x14ac:dyDescent="0.25">
      <c r="A81">
        <v>79</v>
      </c>
      <c r="B81" s="2" t="s">
        <v>72</v>
      </c>
      <c r="C81" s="4" t="str">
        <f t="shared" si="10"/>
        <v>Sub</v>
      </c>
      <c r="D81" s="4" t="str">
        <f t="shared" si="11"/>
        <v/>
      </c>
      <c r="E81" s="4" t="str">
        <f t="shared" si="12"/>
        <v/>
      </c>
      <c r="F81" s="4" t="str">
        <f t="shared" si="13"/>
        <v>Ma</v>
      </c>
      <c r="G81" s="4" t="str">
        <f t="shared" si="14"/>
        <v>Ma</v>
      </c>
      <c r="H81" s="4" t="str">
        <f t="shared" si="15"/>
        <v>Ma</v>
      </c>
      <c r="I81" s="4" t="str">
        <f t="shared" si="16"/>
        <v>Ma</v>
      </c>
      <c r="J81" s="4" t="str">
        <f t="shared" si="21"/>
        <v>Marilyn</v>
      </c>
      <c r="K81" s="4" t="str">
        <f t="shared" si="17"/>
        <v>SubMarilyn</v>
      </c>
      <c r="L81" s="5" t="str">
        <f t="shared" si="18"/>
        <v>SubMarilyn</v>
      </c>
      <c r="N81" s="2" t="s">
        <v>78</v>
      </c>
      <c r="O81" s="2" t="str">
        <f t="shared" si="19"/>
        <v>CT</v>
      </c>
      <c r="P81" s="2" t="s">
        <v>135</v>
      </c>
      <c r="Q81" s="2" t="s">
        <v>151</v>
      </c>
      <c r="R81" s="2" t="s">
        <v>193</v>
      </c>
      <c r="S81" t="str">
        <f t="shared" si="20"/>
        <v xml:space="preserve">[Name("sMa")]
public bool SubMarilyn { get; set; }
</v>
      </c>
    </row>
    <row r="82" spans="1:19" x14ac:dyDescent="0.25">
      <c r="A82">
        <v>80</v>
      </c>
      <c r="B82" s="2" t="s">
        <v>73</v>
      </c>
      <c r="C82" s="4" t="str">
        <f t="shared" si="10"/>
        <v>Sub</v>
      </c>
      <c r="D82" s="4" t="str">
        <f t="shared" si="11"/>
        <v/>
      </c>
      <c r="E82" s="4" t="str">
        <f t="shared" si="12"/>
        <v/>
      </c>
      <c r="F82" s="4" t="str">
        <f t="shared" si="13"/>
        <v>Hu</v>
      </c>
      <c r="G82" s="4" t="str">
        <f t="shared" si="14"/>
        <v>Hu</v>
      </c>
      <c r="H82" s="4" t="str">
        <f t="shared" si="15"/>
        <v>Hu</v>
      </c>
      <c r="I82" s="4" t="str">
        <f t="shared" si="16"/>
        <v>Hu</v>
      </c>
      <c r="J82" s="4" t="str">
        <f t="shared" si="21"/>
        <v>Hump</v>
      </c>
      <c r="K82" s="4" t="str">
        <f t="shared" si="17"/>
        <v>SubHump</v>
      </c>
      <c r="L82" s="5" t="str">
        <f t="shared" si="18"/>
        <v>SubHump</v>
      </c>
      <c r="N82" s="2" t="s">
        <v>79</v>
      </c>
      <c r="O82" s="2" t="str">
        <f t="shared" si="19"/>
        <v>GT</v>
      </c>
      <c r="P82" s="2" t="s">
        <v>136</v>
      </c>
      <c r="Q82" s="2" t="s">
        <v>152</v>
      </c>
      <c r="R82" s="2" t="s">
        <v>193</v>
      </c>
      <c r="S82" t="str">
        <f t="shared" si="20"/>
        <v xml:space="preserve">[Name("sHu")]
public bool SubHump { get; set; }
</v>
      </c>
    </row>
    <row r="83" spans="1:19" x14ac:dyDescent="0.25">
      <c r="A83">
        <v>81</v>
      </c>
      <c r="B83" s="2" t="s">
        <v>74</v>
      </c>
      <c r="C83" s="4" t="str">
        <f t="shared" si="10"/>
        <v>Sub</v>
      </c>
      <c r="D83" s="4" t="str">
        <f t="shared" si="11"/>
        <v/>
      </c>
      <c r="E83" s="4" t="str">
        <f t="shared" si="12"/>
        <v/>
      </c>
      <c r="F83" s="4" t="str">
        <f t="shared" si="13"/>
        <v>Sim</v>
      </c>
      <c r="G83" s="4" t="str">
        <f t="shared" si="14"/>
        <v>Sim</v>
      </c>
      <c r="H83" s="4" t="str">
        <f t="shared" si="15"/>
        <v>Sim</v>
      </c>
      <c r="I83" s="4" t="str">
        <f t="shared" si="16"/>
        <v>Sim</v>
      </c>
      <c r="J83" s="4" t="str">
        <f t="shared" si="21"/>
        <v>Simm</v>
      </c>
      <c r="K83" s="4" t="str">
        <f t="shared" si="17"/>
        <v>SubSimm</v>
      </c>
      <c r="L83" s="5" t="str">
        <f t="shared" si="18"/>
        <v>SubSimm</v>
      </c>
      <c r="N83" s="2" t="s">
        <v>137</v>
      </c>
      <c r="O83" s="2" t="s">
        <v>80</v>
      </c>
      <c r="P83" s="2" t="s">
        <v>138</v>
      </c>
      <c r="Q83" s="2" t="s">
        <v>165</v>
      </c>
      <c r="R83" s="2" t="s">
        <v>193</v>
      </c>
      <c r="S83" t="str">
        <f t="shared" si="20"/>
        <v xml:space="preserve">[Name("sSim")]
public bool SubSimm { get; set; }
</v>
      </c>
    </row>
    <row r="84" spans="1:19" x14ac:dyDescent="0.25">
      <c r="A84">
        <v>82</v>
      </c>
      <c r="B84" s="2" t="s">
        <v>75</v>
      </c>
      <c r="C84" s="4" t="str">
        <f t="shared" si="10"/>
        <v>Sub</v>
      </c>
      <c r="D84" s="4" t="str">
        <f t="shared" si="11"/>
        <v/>
      </c>
      <c r="E84" s="4" t="str">
        <f t="shared" si="12"/>
        <v/>
      </c>
      <c r="F84" s="4" t="str">
        <f t="shared" si="13"/>
        <v>5</v>
      </c>
      <c r="G84" s="4" t="str">
        <f t="shared" si="14"/>
        <v>5</v>
      </c>
      <c r="H84" s="4" t="str">
        <f t="shared" si="15"/>
        <v>5</v>
      </c>
      <c r="I84" s="4" t="str">
        <f t="shared" si="16"/>
        <v>5</v>
      </c>
      <c r="J84" s="4" t="str">
        <f t="shared" si="21"/>
        <v>Dodd</v>
      </c>
      <c r="K84" s="4" t="str">
        <f t="shared" si="17"/>
        <v>SubDodd</v>
      </c>
      <c r="L84" s="5" t="str">
        <f t="shared" si="18"/>
        <v>SubDodd</v>
      </c>
      <c r="N84" s="2" t="s">
        <v>81</v>
      </c>
      <c r="O84" s="2" t="str">
        <f t="shared" si="19"/>
        <v>Bg</v>
      </c>
      <c r="P84" s="2" t="s">
        <v>139</v>
      </c>
      <c r="Q84" s="2" t="s">
        <v>139</v>
      </c>
      <c r="R84" s="2" t="s">
        <v>193</v>
      </c>
      <c r="S84" t="str">
        <f t="shared" si="20"/>
        <v xml:space="preserve">[Name("s5")]
public bool SubDodd { get; set; }
</v>
      </c>
    </row>
    <row r="85" spans="1:19" x14ac:dyDescent="0.25">
      <c r="A85">
        <v>83</v>
      </c>
      <c r="B85" s="2" t="s">
        <v>76</v>
      </c>
      <c r="C85" s="4" t="str">
        <f t="shared" si="10"/>
        <v>Sub</v>
      </c>
      <c r="D85" s="4" t="str">
        <f t="shared" si="11"/>
        <v/>
      </c>
      <c r="E85" s="4" t="str">
        <f t="shared" si="12"/>
        <v/>
      </c>
      <c r="F85" s="4" t="str">
        <f t="shared" si="13"/>
        <v>4</v>
      </c>
      <c r="G85" s="4" t="str">
        <f t="shared" si="14"/>
        <v>4</v>
      </c>
      <c r="H85" s="4" t="str">
        <f t="shared" si="15"/>
        <v>4</v>
      </c>
      <c r="I85" s="4" t="str">
        <f t="shared" si="16"/>
        <v>4</v>
      </c>
      <c r="J85" s="4" t="str">
        <f t="shared" si="21"/>
        <v>Tump400To499M</v>
      </c>
      <c r="K85" s="4" t="str">
        <f t="shared" si="17"/>
        <v>SubTump400To499M</v>
      </c>
      <c r="L85" s="5" t="str">
        <f t="shared" si="18"/>
        <v>SubTump400To499M</v>
      </c>
      <c r="N85" s="2" t="s">
        <v>84</v>
      </c>
      <c r="O85" s="2" t="str">
        <f t="shared" si="19"/>
        <v>T100</v>
      </c>
      <c r="P85" s="2" t="s">
        <v>140</v>
      </c>
      <c r="Q85" s="2" t="s">
        <v>153</v>
      </c>
      <c r="R85" s="2" t="s">
        <v>193</v>
      </c>
      <c r="S85" t="str">
        <f t="shared" si="20"/>
        <v xml:space="preserve">[Name("s4")]
public bool SubTump400To499M { get; set; }
</v>
      </c>
    </row>
    <row r="86" spans="1:19" x14ac:dyDescent="0.25">
      <c r="A86">
        <v>84</v>
      </c>
      <c r="B86" s="2" t="s">
        <v>77</v>
      </c>
      <c r="C86" s="4" t="str">
        <f t="shared" si="10"/>
        <v/>
      </c>
      <c r="D86" s="4" t="str">
        <f t="shared" si="11"/>
        <v/>
      </c>
      <c r="E86" s="4" t="str">
        <f t="shared" si="12"/>
        <v/>
      </c>
      <c r="F86" s="4" t="str">
        <f t="shared" si="13"/>
        <v>Mur</v>
      </c>
      <c r="G86" s="4" t="str">
        <f t="shared" si="14"/>
        <v>Mur</v>
      </c>
      <c r="H86" s="4" t="str">
        <f t="shared" si="15"/>
        <v>Mur</v>
      </c>
      <c r="I86" s="4" t="str">
        <f t="shared" si="16"/>
        <v>Mur</v>
      </c>
      <c r="J86" s="4" t="str">
        <f t="shared" si="21"/>
        <v>Murdo</v>
      </c>
      <c r="K86" s="4" t="str">
        <f t="shared" si="17"/>
        <v>Murdo</v>
      </c>
      <c r="L86" s="5" t="str">
        <f t="shared" si="18"/>
        <v>Murdo</v>
      </c>
      <c r="N86" s="2" t="s">
        <v>82</v>
      </c>
      <c r="O86" s="2" t="str">
        <f t="shared" si="19"/>
        <v>Y</v>
      </c>
      <c r="P86" s="2" t="s">
        <v>141</v>
      </c>
      <c r="Q86" s="2" t="s">
        <v>141</v>
      </c>
      <c r="R86" s="2" t="s">
        <v>193</v>
      </c>
      <c r="S86" t="str">
        <f t="shared" si="20"/>
        <v xml:space="preserve">[Name("Mur")]
public bool Murdo { get; set; }
</v>
      </c>
    </row>
    <row r="87" spans="1:19" x14ac:dyDescent="0.25">
      <c r="A87">
        <v>85</v>
      </c>
      <c r="B87" s="2" t="s">
        <v>78</v>
      </c>
      <c r="C87" s="4" t="str">
        <f t="shared" si="10"/>
        <v/>
      </c>
      <c r="D87" s="4" t="str">
        <f t="shared" si="11"/>
        <v/>
      </c>
      <c r="E87" s="4" t="str">
        <f t="shared" si="12"/>
        <v/>
      </c>
      <c r="F87" s="4" t="str">
        <f t="shared" si="13"/>
        <v>CT</v>
      </c>
      <c r="G87" s="4" t="str">
        <f t="shared" si="14"/>
        <v>CT</v>
      </c>
      <c r="H87" s="4" t="str">
        <f t="shared" si="15"/>
        <v>CT</v>
      </c>
      <c r="I87" s="4" t="str">
        <f t="shared" si="16"/>
        <v>CT</v>
      </c>
      <c r="J87" s="4" t="str">
        <f t="shared" si="21"/>
        <v>CorbettTop</v>
      </c>
      <c r="K87" s="4" t="str">
        <f t="shared" si="17"/>
        <v>CorbettTop</v>
      </c>
      <c r="L87" s="5" t="str">
        <f t="shared" si="18"/>
        <v>CorbettTop</v>
      </c>
      <c r="N87" s="2" t="s">
        <v>83</v>
      </c>
      <c r="O87" s="2" t="str">
        <f t="shared" si="19"/>
        <v>Cm</v>
      </c>
      <c r="P87" s="2" t="s">
        <v>142</v>
      </c>
      <c r="Q87" s="2" t="s">
        <v>142</v>
      </c>
      <c r="R87" s="2" t="s">
        <v>193</v>
      </c>
      <c r="S87" t="str">
        <f t="shared" si="20"/>
        <v xml:space="preserve">[Name("CT")]
public bool CorbettTop { get; set; }
</v>
      </c>
    </row>
    <row r="88" spans="1:19" x14ac:dyDescent="0.25">
      <c r="A88">
        <v>86</v>
      </c>
      <c r="B88" s="2" t="s">
        <v>79</v>
      </c>
      <c r="C88" s="4" t="str">
        <f t="shared" si="10"/>
        <v/>
      </c>
      <c r="D88" s="4" t="str">
        <f t="shared" si="11"/>
        <v/>
      </c>
      <c r="E88" s="4" t="str">
        <f t="shared" si="12"/>
        <v/>
      </c>
      <c r="F88" s="4" t="str">
        <f t="shared" si="13"/>
        <v>GT</v>
      </c>
      <c r="G88" s="4" t="str">
        <f t="shared" si="14"/>
        <v>GT</v>
      </c>
      <c r="H88" s="4" t="str">
        <f t="shared" si="15"/>
        <v>GT</v>
      </c>
      <c r="I88" s="4" t="str">
        <f t="shared" si="16"/>
        <v>GT</v>
      </c>
      <c r="J88" s="4" t="str">
        <f t="shared" si="21"/>
        <v>GrahamTop</v>
      </c>
      <c r="K88" s="4" t="str">
        <f t="shared" si="17"/>
        <v>GrahamTop</v>
      </c>
      <c r="L88" s="5" t="str">
        <f t="shared" si="18"/>
        <v>GrahamTop</v>
      </c>
      <c r="N88" s="2" t="s">
        <v>93</v>
      </c>
      <c r="O88" s="2" t="str">
        <f t="shared" si="19"/>
        <v>Ca</v>
      </c>
      <c r="P88" s="2" t="s">
        <v>143</v>
      </c>
      <c r="Q88" s="2" t="s">
        <v>143</v>
      </c>
      <c r="R88" s="2" t="s">
        <v>193</v>
      </c>
      <c r="S88" t="str">
        <f t="shared" si="20"/>
        <v xml:space="preserve">[Name("GT")]
public bool GrahamTop { get; set; }
</v>
      </c>
    </row>
    <row r="89" spans="1:19" x14ac:dyDescent="0.25">
      <c r="A89">
        <v>87</v>
      </c>
      <c r="B89" s="2" t="s">
        <v>80</v>
      </c>
      <c r="C89" s="4" t="str">
        <f t="shared" si="10"/>
        <v/>
      </c>
      <c r="D89" s="4" t="str">
        <f t="shared" si="11"/>
        <v/>
      </c>
      <c r="E89" s="4" t="str">
        <f t="shared" si="12"/>
        <v/>
      </c>
      <c r="F89" s="4" t="str">
        <f t="shared" si="13"/>
        <v>BL</v>
      </c>
      <c r="G89" s="4" t="str">
        <f t="shared" si="14"/>
        <v>BL</v>
      </c>
      <c r="H89" s="4" t="str">
        <f t="shared" si="15"/>
        <v>BL</v>
      </c>
      <c r="I89" s="4" t="str">
        <f t="shared" si="16"/>
        <v>BL</v>
      </c>
      <c r="J89" s="4" t="str">
        <f t="shared" si="21"/>
        <v>BuxtonAndLewis</v>
      </c>
      <c r="K89" s="4" t="str">
        <f t="shared" si="17"/>
        <v>BuxtonAndLewis</v>
      </c>
      <c r="L89" s="5" t="str">
        <f t="shared" si="18"/>
        <v>BuxtonAndLewis</v>
      </c>
      <c r="N89" s="2" t="s">
        <v>94</v>
      </c>
      <c r="O89" s="2" t="str">
        <f t="shared" si="19"/>
        <v>Bin</v>
      </c>
      <c r="P89" s="2" t="s">
        <v>144</v>
      </c>
      <c r="Q89" s="2" t="s">
        <v>144</v>
      </c>
      <c r="R89" s="2" t="s">
        <v>193</v>
      </c>
      <c r="S89" t="str">
        <f t="shared" si="20"/>
        <v xml:space="preserve">[Name("BL")]
public bool BuxtonAndLewis { get; set; }
</v>
      </c>
    </row>
    <row r="90" spans="1:19" x14ac:dyDescent="0.25">
      <c r="A90">
        <v>88</v>
      </c>
      <c r="B90" s="2" t="s">
        <v>81</v>
      </c>
      <c r="C90" s="4" t="str">
        <f t="shared" si="10"/>
        <v/>
      </c>
      <c r="D90" s="4" t="str">
        <f t="shared" si="11"/>
        <v/>
      </c>
      <c r="E90" s="4" t="str">
        <f t="shared" si="12"/>
        <v/>
      </c>
      <c r="F90" s="4" t="str">
        <f t="shared" si="13"/>
        <v>Bg</v>
      </c>
      <c r="G90" s="4" t="str">
        <f t="shared" si="14"/>
        <v>Bg</v>
      </c>
      <c r="H90" s="4" t="str">
        <f t="shared" si="15"/>
        <v>Bg</v>
      </c>
      <c r="I90" s="4" t="str">
        <f t="shared" si="16"/>
        <v>Bg</v>
      </c>
      <c r="J90" s="4" t="str">
        <f t="shared" si="21"/>
        <v>Bridge</v>
      </c>
      <c r="K90" s="4" t="str">
        <f t="shared" si="17"/>
        <v>Bridge</v>
      </c>
      <c r="L90" s="5" t="str">
        <f t="shared" si="18"/>
        <v>Bridge</v>
      </c>
      <c r="R90" s="2" t="s">
        <v>193</v>
      </c>
      <c r="S90" t="str">
        <f t="shared" si="20"/>
        <v xml:space="preserve">[Name("Bg")]
public bool Bridge { get; set; }
</v>
      </c>
    </row>
    <row r="91" spans="1:19" x14ac:dyDescent="0.25">
      <c r="A91">
        <v>89</v>
      </c>
      <c r="B91" s="2" t="s">
        <v>82</v>
      </c>
      <c r="C91" s="4" t="str">
        <f t="shared" si="10"/>
        <v/>
      </c>
      <c r="D91" s="4" t="str">
        <f t="shared" si="11"/>
        <v/>
      </c>
      <c r="E91" s="4" t="str">
        <f t="shared" si="12"/>
        <v/>
      </c>
      <c r="F91" s="4" t="str">
        <f t="shared" si="13"/>
        <v>Y</v>
      </c>
      <c r="G91" s="4" t="str">
        <f t="shared" si="14"/>
        <v>Y</v>
      </c>
      <c r="H91" s="4" t="str">
        <f t="shared" si="15"/>
        <v>Y</v>
      </c>
      <c r="I91" s="4" t="str">
        <f t="shared" si="16"/>
        <v>Y</v>
      </c>
      <c r="J91" s="4" t="str">
        <f t="shared" si="21"/>
        <v>Yeaman</v>
      </c>
      <c r="K91" s="4" t="str">
        <f t="shared" si="17"/>
        <v>Yeaman</v>
      </c>
      <c r="L91" s="5" t="str">
        <f t="shared" si="18"/>
        <v>Yeaman</v>
      </c>
      <c r="R91" s="2" t="s">
        <v>193</v>
      </c>
      <c r="S91" t="str">
        <f t="shared" si="20"/>
        <v xml:space="preserve">[Name("Y")]
public bool Yeaman { get; set; }
</v>
      </c>
    </row>
    <row r="92" spans="1:19" x14ac:dyDescent="0.25">
      <c r="A92">
        <v>90</v>
      </c>
      <c r="B92" s="2" t="s">
        <v>83</v>
      </c>
      <c r="C92" s="4" t="str">
        <f t="shared" si="10"/>
        <v/>
      </c>
      <c r="D92" s="4" t="str">
        <f t="shared" si="11"/>
        <v/>
      </c>
      <c r="E92" s="4" t="str">
        <f t="shared" si="12"/>
        <v/>
      </c>
      <c r="F92" s="4" t="str">
        <f t="shared" si="13"/>
        <v>Cm</v>
      </c>
      <c r="G92" s="4" t="str">
        <f t="shared" si="14"/>
        <v>Cm</v>
      </c>
      <c r="H92" s="4" t="str">
        <f t="shared" si="15"/>
        <v>Cm</v>
      </c>
      <c r="I92" s="4" t="str">
        <f t="shared" si="16"/>
        <v>Cm</v>
      </c>
      <c r="J92" s="4" t="str">
        <f t="shared" si="21"/>
        <v>Clem</v>
      </c>
      <c r="K92" s="4" t="str">
        <f t="shared" si="17"/>
        <v>Clem</v>
      </c>
      <c r="L92" s="5" t="str">
        <f t="shared" si="18"/>
        <v>Clem</v>
      </c>
      <c r="R92" s="2" t="s">
        <v>193</v>
      </c>
      <c r="S92" t="str">
        <f t="shared" si="20"/>
        <v xml:space="preserve">[Name("Cm")]
public bool Clem { get; set; }
</v>
      </c>
    </row>
    <row r="93" spans="1:19" x14ac:dyDescent="0.25">
      <c r="A93">
        <v>91</v>
      </c>
      <c r="B93" s="2" t="s">
        <v>84</v>
      </c>
      <c r="C93" s="4" t="str">
        <f t="shared" si="10"/>
        <v/>
      </c>
      <c r="D93" s="4" t="str">
        <f t="shared" si="11"/>
        <v/>
      </c>
      <c r="E93" s="4" t="str">
        <f t="shared" si="12"/>
        <v/>
      </c>
      <c r="F93" s="4" t="str">
        <f t="shared" si="13"/>
        <v>T100</v>
      </c>
      <c r="G93" s="4" t="str">
        <f t="shared" si="14"/>
        <v>T100</v>
      </c>
      <c r="H93" s="4" t="str">
        <f t="shared" si="15"/>
        <v>T100</v>
      </c>
      <c r="I93" s="4" t="str">
        <f t="shared" si="16"/>
        <v>T100</v>
      </c>
      <c r="J93" s="4" t="str">
        <f t="shared" si="21"/>
        <v>Trail100</v>
      </c>
      <c r="K93" s="4" t="str">
        <f t="shared" si="17"/>
        <v>Trail100</v>
      </c>
      <c r="L93" s="5" t="str">
        <f t="shared" si="18"/>
        <v>Trail100</v>
      </c>
      <c r="R93" s="2" t="s">
        <v>193</v>
      </c>
      <c r="S93" t="str">
        <f t="shared" si="20"/>
        <v xml:space="preserve">[Name("T100")]
public bool Trail100 { get; set; }
</v>
      </c>
    </row>
    <row r="94" spans="1:19" x14ac:dyDescent="0.25">
      <c r="A94">
        <v>92</v>
      </c>
      <c r="B94" s="2" t="s">
        <v>85</v>
      </c>
      <c r="C94" s="4" t="str">
        <f t="shared" si="10"/>
        <v/>
      </c>
      <c r="D94" s="4" t="str">
        <f t="shared" si="11"/>
        <v>Deleted</v>
      </c>
      <c r="E94" s="4" t="str">
        <f t="shared" si="12"/>
        <v/>
      </c>
      <c r="F94" s="4" t="str">
        <f t="shared" si="13"/>
        <v>xMT</v>
      </c>
      <c r="G94" s="4" t="str">
        <f t="shared" si="14"/>
        <v>MT</v>
      </c>
      <c r="H94" s="4" t="str">
        <f t="shared" si="15"/>
        <v>MT</v>
      </c>
      <c r="I94" s="4" t="str">
        <f t="shared" si="16"/>
        <v>MT</v>
      </c>
      <c r="J94" s="4" t="str">
        <f t="shared" si="21"/>
        <v>MunroTop</v>
      </c>
      <c r="K94" s="4" t="str">
        <f t="shared" si="17"/>
        <v>DeletedMunroTop</v>
      </c>
      <c r="L94" s="5" t="str">
        <f t="shared" si="18"/>
        <v>DeletedMunroTop</v>
      </c>
      <c r="R94" s="2" t="s">
        <v>193</v>
      </c>
      <c r="S94" t="str">
        <f t="shared" si="20"/>
        <v xml:space="preserve">[Name("xMT")]
public bool DeletedMunroTop { get; set; }
</v>
      </c>
    </row>
    <row r="95" spans="1:19" x14ac:dyDescent="0.25">
      <c r="A95">
        <v>93</v>
      </c>
      <c r="B95" s="2" t="s">
        <v>86</v>
      </c>
      <c r="C95" s="4" t="str">
        <f t="shared" si="10"/>
        <v/>
      </c>
      <c r="D95" s="4" t="str">
        <f t="shared" si="11"/>
        <v>Deleted</v>
      </c>
      <c r="E95" s="4" t="str">
        <f t="shared" si="12"/>
        <v/>
      </c>
      <c r="F95" s="4" t="str">
        <f t="shared" si="13"/>
        <v>xC</v>
      </c>
      <c r="G95" s="4" t="str">
        <f t="shared" si="14"/>
        <v>C</v>
      </c>
      <c r="H95" s="4" t="str">
        <f t="shared" si="15"/>
        <v>C</v>
      </c>
      <c r="I95" s="4" t="str">
        <f t="shared" si="16"/>
        <v>C</v>
      </c>
      <c r="J95" s="4" t="str">
        <f t="shared" si="21"/>
        <v>Corbett</v>
      </c>
      <c r="K95" s="4" t="str">
        <f t="shared" si="17"/>
        <v>DeletedCorbett</v>
      </c>
      <c r="L95" s="5" t="str">
        <f t="shared" si="18"/>
        <v>DeletedCorbett</v>
      </c>
      <c r="R95" s="2" t="s">
        <v>193</v>
      </c>
      <c r="S95" t="str">
        <f t="shared" si="20"/>
        <v xml:space="preserve">[Name("xC")]
public bool DeletedCorbett { get; set; }
</v>
      </c>
    </row>
    <row r="96" spans="1:19" x14ac:dyDescent="0.25">
      <c r="A96">
        <v>94</v>
      </c>
      <c r="B96" s="2" t="s">
        <v>87</v>
      </c>
      <c r="C96" s="4" t="str">
        <f t="shared" si="10"/>
        <v/>
      </c>
      <c r="D96" s="4" t="str">
        <f t="shared" si="11"/>
        <v>Deleted</v>
      </c>
      <c r="E96" s="4" t="str">
        <f t="shared" si="12"/>
        <v/>
      </c>
      <c r="F96" s="4" t="str">
        <f t="shared" si="13"/>
        <v>xG</v>
      </c>
      <c r="G96" s="4" t="str">
        <f t="shared" si="14"/>
        <v>G</v>
      </c>
      <c r="H96" s="4" t="str">
        <f t="shared" si="15"/>
        <v>G</v>
      </c>
      <c r="I96" s="4" t="str">
        <f t="shared" si="16"/>
        <v>G</v>
      </c>
      <c r="J96" s="4" t="str">
        <f t="shared" si="21"/>
        <v>Graham</v>
      </c>
      <c r="K96" s="4" t="str">
        <f t="shared" si="17"/>
        <v>DeletedGraham</v>
      </c>
      <c r="L96" s="5" t="str">
        <f t="shared" si="18"/>
        <v>DeletedGraham</v>
      </c>
      <c r="R96" s="2" t="s">
        <v>193</v>
      </c>
      <c r="S96" t="str">
        <f t="shared" si="20"/>
        <v xml:space="preserve">[Name("xG")]
public bool DeletedGraham { get; set; }
</v>
      </c>
    </row>
    <row r="97" spans="1:19" x14ac:dyDescent="0.25">
      <c r="A97">
        <v>95</v>
      </c>
      <c r="B97" s="2" t="s">
        <v>88</v>
      </c>
      <c r="C97" s="4" t="str">
        <f t="shared" si="10"/>
        <v/>
      </c>
      <c r="D97" s="4" t="str">
        <f t="shared" si="11"/>
        <v>Deleted</v>
      </c>
      <c r="E97" s="4" t="str">
        <f t="shared" si="12"/>
        <v/>
      </c>
      <c r="F97" s="4" t="str">
        <f t="shared" si="13"/>
        <v>xN</v>
      </c>
      <c r="G97" s="4" t="str">
        <f t="shared" si="14"/>
        <v>N</v>
      </c>
      <c r="H97" s="4" t="str">
        <f t="shared" si="15"/>
        <v>N</v>
      </c>
      <c r="I97" s="4" t="str">
        <f t="shared" si="16"/>
        <v>N</v>
      </c>
      <c r="J97" s="4" t="str">
        <f t="shared" si="21"/>
        <v>Nuttall</v>
      </c>
      <c r="K97" s="4" t="str">
        <f t="shared" si="17"/>
        <v>DeletedNuttall</v>
      </c>
      <c r="L97" s="5" t="str">
        <f t="shared" si="18"/>
        <v>DeletedNuttall</v>
      </c>
      <c r="R97" s="2" t="s">
        <v>193</v>
      </c>
      <c r="S97" t="str">
        <f t="shared" si="20"/>
        <v xml:space="preserve">[Name("xN")]
public bool DeletedNuttall { get; set; }
</v>
      </c>
    </row>
    <row r="98" spans="1:19" x14ac:dyDescent="0.25">
      <c r="A98">
        <v>96</v>
      </c>
      <c r="B98" s="2" t="s">
        <v>89</v>
      </c>
      <c r="C98" s="4" t="str">
        <f t="shared" si="10"/>
        <v/>
      </c>
      <c r="D98" s="4" t="str">
        <f t="shared" si="11"/>
        <v>Deleted</v>
      </c>
      <c r="E98" s="4" t="str">
        <f t="shared" si="12"/>
        <v/>
      </c>
      <c r="F98" s="4" t="str">
        <f t="shared" si="13"/>
        <v>xDT</v>
      </c>
      <c r="G98" s="4" t="str">
        <f t="shared" si="14"/>
        <v>DT</v>
      </c>
      <c r="H98" s="4" t="str">
        <f t="shared" si="15"/>
        <v>DT</v>
      </c>
      <c r="I98" s="4" t="str">
        <f t="shared" si="16"/>
        <v>DT</v>
      </c>
      <c r="J98" s="4" t="str">
        <f t="shared" si="21"/>
        <v>DonaldTop</v>
      </c>
      <c r="K98" s="4" t="str">
        <f t="shared" si="17"/>
        <v>DeletedDonaldTop</v>
      </c>
      <c r="L98" s="5" t="str">
        <f t="shared" si="18"/>
        <v>DeletedDonaldTop</v>
      </c>
      <c r="R98" s="2" t="s">
        <v>193</v>
      </c>
      <c r="S98" t="str">
        <f t="shared" si="20"/>
        <v xml:space="preserve">[Name("xDT")]
public bool DeletedDonaldTop { get; set; }
</v>
      </c>
    </row>
    <row r="99" spans="1:19" x14ac:dyDescent="0.25">
      <c r="A99">
        <v>97</v>
      </c>
      <c r="B99" s="2" t="s">
        <v>90</v>
      </c>
      <c r="C99" s="4" t="str">
        <f t="shared" si="10"/>
        <v/>
      </c>
      <c r="D99" s="4" t="str">
        <f t="shared" si="11"/>
        <v/>
      </c>
      <c r="E99" s="4" t="str">
        <f t="shared" si="12"/>
        <v/>
      </c>
      <c r="F99" s="4" t="str">
        <f t="shared" si="13"/>
        <v>Dil</v>
      </c>
      <c r="G99" s="4" t="str">
        <f t="shared" si="14"/>
        <v>Dil</v>
      </c>
      <c r="H99" s="4" t="str">
        <f t="shared" si="15"/>
        <v>Dil</v>
      </c>
      <c r="I99" s="4" t="str">
        <f t="shared" si="16"/>
        <v>Dil</v>
      </c>
      <c r="J99" s="4" t="str">
        <f t="shared" si="21"/>
        <v>Dillon</v>
      </c>
      <c r="K99" s="4" t="str">
        <f t="shared" si="17"/>
        <v>Dillon</v>
      </c>
      <c r="L99" s="5" t="str">
        <f t="shared" si="18"/>
        <v>Dillon</v>
      </c>
      <c r="R99" s="2" t="s">
        <v>193</v>
      </c>
      <c r="S99" t="str">
        <f t="shared" si="20"/>
        <v xml:space="preserve">[Name("Dil")]
public bool Dillon { get; set; }
</v>
      </c>
    </row>
    <row r="100" spans="1:19" x14ac:dyDescent="0.25">
      <c r="A100">
        <v>98</v>
      </c>
      <c r="B100" s="2" t="s">
        <v>91</v>
      </c>
      <c r="C100" s="4" t="str">
        <f t="shared" si="10"/>
        <v/>
      </c>
      <c r="D100" s="4" t="str">
        <f t="shared" si="11"/>
        <v/>
      </c>
      <c r="E100" s="4" t="str">
        <f t="shared" si="12"/>
        <v/>
      </c>
      <c r="F100" s="4" t="str">
        <f t="shared" si="13"/>
        <v>VL</v>
      </c>
      <c r="G100" s="4" t="str">
        <f t="shared" si="14"/>
        <v>VL</v>
      </c>
      <c r="H100" s="4" t="str">
        <f t="shared" si="15"/>
        <v>VL</v>
      </c>
      <c r="I100" s="4" t="str">
        <f t="shared" si="16"/>
        <v>VL</v>
      </c>
      <c r="J100" s="4" t="str">
        <f t="shared" si="21"/>
        <v>VandeleurLynam</v>
      </c>
      <c r="K100" s="4" t="str">
        <f t="shared" si="17"/>
        <v>VandeleurLynam</v>
      </c>
      <c r="L100" s="5" t="str">
        <f t="shared" si="18"/>
        <v>VandeleurLynam</v>
      </c>
      <c r="R100" s="2" t="s">
        <v>193</v>
      </c>
      <c r="S100" t="str">
        <f t="shared" si="20"/>
        <v xml:space="preserve">[Name("VL")]
public bool VandeleurLynam { get; set; }
</v>
      </c>
    </row>
    <row r="101" spans="1:19" x14ac:dyDescent="0.25">
      <c r="A101">
        <v>99</v>
      </c>
      <c r="B101" s="2" t="s">
        <v>92</v>
      </c>
      <c r="C101" s="4" t="str">
        <f t="shared" si="10"/>
        <v/>
      </c>
      <c r="D101" s="4" t="str">
        <f t="shared" si="11"/>
        <v/>
      </c>
      <c r="E101" s="4" t="str">
        <f t="shared" si="12"/>
        <v/>
      </c>
      <c r="F101" s="4" t="str">
        <f t="shared" si="13"/>
        <v>A</v>
      </c>
      <c r="G101" s="4" t="str">
        <f t="shared" si="14"/>
        <v>A</v>
      </c>
      <c r="H101" s="4" t="str">
        <f t="shared" si="15"/>
        <v>A</v>
      </c>
      <c r="I101" s="4" t="str">
        <f t="shared" si="16"/>
        <v>A</v>
      </c>
      <c r="J101" s="4" t="str">
        <f t="shared" si="21"/>
        <v>Arderin</v>
      </c>
      <c r="K101" s="4" t="str">
        <f t="shared" si="17"/>
        <v>Arderin</v>
      </c>
      <c r="L101" s="5" t="str">
        <f t="shared" si="18"/>
        <v>Arderin</v>
      </c>
      <c r="R101" s="2" t="s">
        <v>193</v>
      </c>
      <c r="S101" t="str">
        <f t="shared" si="20"/>
        <v xml:space="preserve">[Name("A")]
public bool Arderin { get; set; }
</v>
      </c>
    </row>
    <row r="102" spans="1:19" x14ac:dyDescent="0.25">
      <c r="A102">
        <v>100</v>
      </c>
      <c r="B102" s="2" t="s">
        <v>93</v>
      </c>
      <c r="C102" s="4" t="str">
        <f t="shared" si="10"/>
        <v/>
      </c>
      <c r="D102" s="4" t="str">
        <f t="shared" si="11"/>
        <v/>
      </c>
      <c r="E102" s="4" t="str">
        <f t="shared" si="12"/>
        <v/>
      </c>
      <c r="F102" s="4" t="str">
        <f t="shared" si="13"/>
        <v>Ca</v>
      </c>
      <c r="G102" s="4" t="str">
        <f t="shared" si="14"/>
        <v>Ca</v>
      </c>
      <c r="H102" s="4" t="str">
        <f t="shared" si="15"/>
        <v>Ca</v>
      </c>
      <c r="I102" s="4" t="str">
        <f t="shared" si="16"/>
        <v>Ca</v>
      </c>
      <c r="J102" s="4" t="str">
        <f t="shared" si="21"/>
        <v>Carn</v>
      </c>
      <c r="K102" s="4" t="str">
        <f t="shared" si="17"/>
        <v>Carn</v>
      </c>
      <c r="L102" s="5" t="str">
        <f t="shared" si="18"/>
        <v>Carn</v>
      </c>
      <c r="R102" s="2" t="s">
        <v>193</v>
      </c>
      <c r="S102" t="str">
        <f t="shared" si="20"/>
        <v xml:space="preserve">[Name("Ca")]
public bool Carn { get; set; }
</v>
      </c>
    </row>
    <row r="103" spans="1:19" x14ac:dyDescent="0.25">
      <c r="A103">
        <v>101</v>
      </c>
      <c r="B103" s="2" t="s">
        <v>94</v>
      </c>
      <c r="C103" s="4" t="str">
        <f t="shared" si="10"/>
        <v/>
      </c>
      <c r="D103" s="4" t="str">
        <f t="shared" si="11"/>
        <v/>
      </c>
      <c r="E103" s="4" t="str">
        <f t="shared" si="12"/>
        <v/>
      </c>
      <c r="F103" s="4" t="str">
        <f t="shared" si="13"/>
        <v>Bin</v>
      </c>
      <c r="G103" s="4" t="str">
        <f t="shared" si="14"/>
        <v>Bin</v>
      </c>
      <c r="H103" s="4" t="str">
        <f t="shared" si="15"/>
        <v>Bin</v>
      </c>
      <c r="I103" s="4" t="str">
        <f t="shared" si="16"/>
        <v>Bin</v>
      </c>
      <c r="J103" s="4" t="str">
        <f t="shared" si="21"/>
        <v>Binnion</v>
      </c>
      <c r="K103" s="4" t="str">
        <f t="shared" si="17"/>
        <v>Binnion</v>
      </c>
      <c r="L103" s="5" t="str">
        <f t="shared" si="18"/>
        <v>Binnion</v>
      </c>
      <c r="R103" s="2" t="s">
        <v>193</v>
      </c>
      <c r="S103" t="str">
        <f t="shared" si="20"/>
        <v xml:space="preserve">[Name("Bin")]
public bool Binnion { get; set; }
</v>
      </c>
    </row>
    <row r="104" spans="1:19" x14ac:dyDescent="0.25">
      <c r="A104">
        <v>102</v>
      </c>
      <c r="B104" s="2" t="s">
        <v>95</v>
      </c>
      <c r="C104" s="4" t="str">
        <f t="shared" si="10"/>
        <v/>
      </c>
      <c r="D104" s="4" t="str">
        <f t="shared" si="11"/>
        <v/>
      </c>
      <c r="E104" s="4" t="str">
        <f t="shared" si="12"/>
        <v/>
      </c>
      <c r="F104" s="4" t="str">
        <f t="shared" si="13"/>
        <v>O</v>
      </c>
      <c r="G104" s="4" t="str">
        <f t="shared" si="14"/>
        <v>O</v>
      </c>
      <c r="H104" s="4" t="str">
        <f t="shared" si="15"/>
        <v>O</v>
      </c>
      <c r="I104" s="4" t="str">
        <f t="shared" si="16"/>
        <v>O</v>
      </c>
      <c r="J104" s="4" t="str">
        <f t="shared" si="21"/>
        <v>OtherList</v>
      </c>
      <c r="K104" s="4" t="str">
        <f t="shared" si="17"/>
        <v>OtherList</v>
      </c>
      <c r="L104" s="5" t="str">
        <f t="shared" si="18"/>
        <v>OtherList</v>
      </c>
      <c r="R104" s="2" t="s">
        <v>193</v>
      </c>
      <c r="S104" t="str">
        <f t="shared" si="20"/>
        <v xml:space="preserve">[Name("O")]
public bool OtherList { get; set; }
</v>
      </c>
    </row>
    <row r="105" spans="1:19" x14ac:dyDescent="0.25">
      <c r="A105">
        <v>103</v>
      </c>
      <c r="B105" s="2" t="s">
        <v>96</v>
      </c>
      <c r="C105" s="4" t="str">
        <f t="shared" si="10"/>
        <v/>
      </c>
      <c r="D105" s="4" t="str">
        <f t="shared" si="11"/>
        <v/>
      </c>
      <c r="E105" s="4" t="str">
        <f t="shared" si="12"/>
        <v/>
      </c>
      <c r="F105" s="4" t="str">
        <f t="shared" si="13"/>
        <v>Un</v>
      </c>
      <c r="G105" s="4" t="str">
        <f t="shared" si="14"/>
        <v>Un</v>
      </c>
      <c r="H105" s="4" t="str">
        <f t="shared" si="15"/>
        <v>Un</v>
      </c>
      <c r="I105" s="4" t="str">
        <f t="shared" si="16"/>
        <v>Un</v>
      </c>
      <c r="J105" s="4" t="str">
        <f t="shared" si="21"/>
        <v>Unclassified</v>
      </c>
      <c r="K105" s="4" t="str">
        <f t="shared" si="17"/>
        <v>Unclassified</v>
      </c>
      <c r="L105" s="5" t="str">
        <f t="shared" si="18"/>
        <v>Unclassified</v>
      </c>
      <c r="R105" s="2" t="s">
        <v>193</v>
      </c>
      <c r="S105" t="str">
        <f t="shared" si="20"/>
        <v xml:space="preserve">[Name("Un")]
public bool Unclassified { get; set; }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06681-04E7-442F-B5D9-FAC6AE6C4952}">
  <dimension ref="A1:H64"/>
  <sheetViews>
    <sheetView tabSelected="1" topLeftCell="B27" workbookViewId="0">
      <selection activeCell="F48" sqref="F48"/>
    </sheetView>
  </sheetViews>
  <sheetFormatPr defaultRowHeight="15" x14ac:dyDescent="0.25"/>
  <cols>
    <col min="1" max="1" width="45.85546875" bestFit="1" customWidth="1"/>
    <col min="2" max="2" width="50" customWidth="1"/>
    <col min="3" max="3" width="50" bestFit="1" customWidth="1"/>
    <col min="4" max="5" width="9.140625" customWidth="1"/>
    <col min="6" max="6" width="11.140625" bestFit="1" customWidth="1"/>
    <col min="7" max="7" width="51.5703125" bestFit="1" customWidth="1"/>
    <col min="8" max="8" width="255.7109375" bestFit="1" customWidth="1"/>
  </cols>
  <sheetData>
    <row r="1" spans="1:8" x14ac:dyDescent="0.25">
      <c r="A1" s="1" t="s">
        <v>191</v>
      </c>
      <c r="B1" t="s">
        <v>1</v>
      </c>
      <c r="C1" t="s">
        <v>266</v>
      </c>
      <c r="D1" t="s">
        <v>331</v>
      </c>
      <c r="E1" t="s">
        <v>332</v>
      </c>
      <c r="F1" t="s">
        <v>201</v>
      </c>
      <c r="G1" t="s">
        <v>202</v>
      </c>
    </row>
    <row r="2" spans="1:8" x14ac:dyDescent="0.25">
      <c r="A2" s="4" t="str">
        <f>Fields!L43</f>
        <v>Marilyn</v>
      </c>
      <c r="B2" s="2" t="s">
        <v>267</v>
      </c>
      <c r="C2" s="2" t="s">
        <v>97</v>
      </c>
      <c r="D2" s="2">
        <v>12</v>
      </c>
      <c r="E2" s="4" t="str">
        <f>IF(ISBLANK(D2),"false","true")</f>
        <v>true</v>
      </c>
      <c r="F2" s="2" t="s">
        <v>232</v>
      </c>
      <c r="G2" s="4" t="str">
        <f>"x =&gt; x."&amp;A2</f>
        <v>x =&gt; x.Marilyn</v>
      </c>
      <c r="H2" s="5" t="str">
        <f>"new ("""&amp;B2&amp;""", "&amp;IF(ISBLANK(D2),"null",D2)&amp;", "&amp;E2&amp;", """&amp;C2&amp;""", "&amp;G2&amp;", """&amp;F2&amp;"""),"</f>
        <v>new ("Marilyns", 12, true, "Marilyn", x =&gt; x.Marilyn, "British and Irish hills of any height with a drop of at least 150 metres on all sides. The geographical area includes the Isle of Man and the islands of St Kilda."),</v>
      </c>
    </row>
    <row r="3" spans="1:8" x14ac:dyDescent="0.25">
      <c r="A3" s="4" t="str">
        <f>Fields!L44</f>
        <v>MarilynTwin</v>
      </c>
      <c r="B3" s="2" t="s">
        <v>268</v>
      </c>
      <c r="C3" s="2" t="s">
        <v>211</v>
      </c>
      <c r="D3" s="2"/>
      <c r="E3" s="4" t="str">
        <f t="shared" ref="E3:E64" si="0">IF(ISBLANK(D3),"false","true")</f>
        <v>false</v>
      </c>
      <c r="F3" s="2" t="s">
        <v>233</v>
      </c>
      <c r="G3" s="4" t="str">
        <f>"x =&gt; x."&amp;A3</f>
        <v>x =&gt; x.MarilynTwin</v>
      </c>
      <c r="H3" s="5" t="str">
        <f t="shared" ref="H3:H64" si="1">"new ("""&amp;B3&amp;""", "&amp;IF(ISBLANK(D3),"null",D3)&amp;", "&amp;E3&amp;", """&amp;C3&amp;""", "&amp;G3&amp;", """&amp;F3&amp;"""),"</f>
        <v>new ("Marilyn twins", null, false, "Marilyn twin", x =&gt; x.MarilynTwin, "A Marilyn Twin Top is a summit of equal height to another Marilyn where the drop between the two is less than 150m and at least 30m. The only example is 21168 Knockalla Mountain NE Top in Ireland."),</v>
      </c>
    </row>
    <row r="4" spans="1:8" x14ac:dyDescent="0.25">
      <c r="A4" s="4" t="str">
        <f>Fields!L45</f>
        <v>Hump</v>
      </c>
      <c r="B4" s="2" t="s">
        <v>269</v>
      </c>
      <c r="C4" s="2" t="s">
        <v>212</v>
      </c>
      <c r="D4" s="2">
        <v>13</v>
      </c>
      <c r="E4" s="4" t="str">
        <f t="shared" si="0"/>
        <v>true</v>
      </c>
      <c r="F4" s="2" t="s">
        <v>234</v>
      </c>
      <c r="G4" s="4" t="str">
        <f>"x =&gt; x."&amp;A4</f>
        <v>x =&gt; x.Hump</v>
      </c>
      <c r="H4" s="5" t="str">
        <f t="shared" si="1"/>
        <v>new ("HuMPs", 13, true, "HuMP", x =&gt; x.Hump, "British and Irish Hills of any height with a drop of at least 100 metres or more on all sides. The name Hump stands for Hundred Metre Prominence."),</v>
      </c>
    </row>
    <row r="5" spans="1:8" x14ac:dyDescent="0.25">
      <c r="A5" s="4" t="str">
        <f>Fields!L46</f>
        <v>HumpTwin</v>
      </c>
      <c r="B5" s="2" t="s">
        <v>270</v>
      </c>
      <c r="C5" s="2" t="s">
        <v>213</v>
      </c>
      <c r="D5" s="2"/>
      <c r="E5" s="4" t="str">
        <f t="shared" si="0"/>
        <v>false</v>
      </c>
      <c r="F5" s="2" t="s">
        <v>235</v>
      </c>
      <c r="G5" s="4" t="str">
        <f>"x =&gt; x."&amp;A5</f>
        <v>x =&gt; x.HumpTwin</v>
      </c>
      <c r="H5" s="5" t="str">
        <f t="shared" si="1"/>
        <v>new ("HuMP twins", null, false, "HuMP twin", x =&gt; x.HumpTwin, "A Twin Hump is defined as a summit of equal height to another Hump where the drop between the two summits is at least 30m but less than 100m."),</v>
      </c>
    </row>
    <row r="6" spans="1:8" x14ac:dyDescent="0.25">
      <c r="A6" s="4" t="str">
        <f>Fields!L47</f>
        <v>Tump</v>
      </c>
      <c r="B6" s="2" t="s">
        <v>271</v>
      </c>
      <c r="C6" s="2" t="s">
        <v>203</v>
      </c>
      <c r="D6" s="2">
        <v>14</v>
      </c>
      <c r="E6" s="4" t="str">
        <f t="shared" si="0"/>
        <v>true</v>
      </c>
      <c r="F6" s="2" t="s">
        <v>236</v>
      </c>
      <c r="G6" s="4" t="str">
        <f>"x =&gt; x."&amp;A6</f>
        <v>x =&gt; x.Tump</v>
      </c>
      <c r="H6" s="5" t="str">
        <f t="shared" si="1"/>
        <v>new ("TuMPs", 14, true, "TuMP", x =&gt; x.Tump, "British hills of any height with at least 30m of drop. The geographical area was extended to the Channel Islands in September 2014."),</v>
      </c>
    </row>
    <row r="7" spans="1:8" x14ac:dyDescent="0.25">
      <c r="A7" s="4" t="str">
        <f>Fields!L48</f>
        <v>Simm</v>
      </c>
      <c r="B7" s="2" t="s">
        <v>272</v>
      </c>
      <c r="C7" s="2" t="s">
        <v>99</v>
      </c>
      <c r="D7" s="2"/>
      <c r="E7" s="4" t="str">
        <f t="shared" si="0"/>
        <v>false</v>
      </c>
      <c r="F7" s="2" t="s">
        <v>237</v>
      </c>
      <c r="G7" s="4" t="str">
        <f>"x =&gt; x."&amp;A7</f>
        <v>x =&gt; x.Simm</v>
      </c>
      <c r="H7" s="5" t="str">
        <f t="shared" si="1"/>
        <v>new ("Simms", null, false, "Simm", x =&gt; x.Simm, "British hills at least 600 metres high with a drop of at least 30 metres on all sides."),</v>
      </c>
    </row>
    <row r="8" spans="1:8" x14ac:dyDescent="0.25">
      <c r="A8" s="4" t="str">
        <f>Fields!L49</f>
        <v>Dodd</v>
      </c>
      <c r="B8" s="2" t="s">
        <v>273</v>
      </c>
      <c r="C8" s="2" t="s">
        <v>100</v>
      </c>
      <c r="D8" s="2"/>
      <c r="E8" s="4" t="str">
        <f t="shared" si="0"/>
        <v>false</v>
      </c>
      <c r="F8" s="2" t="s">
        <v>238</v>
      </c>
      <c r="G8" s="4" t="str">
        <f>"x =&gt; x."&amp;A8</f>
        <v>x =&gt; x.Dodd</v>
      </c>
      <c r="H8" s="5" t="str">
        <f t="shared" si="1"/>
        <v>new ("Dodds", null, false, "Dodd", x =&gt; x.Dodd, "Hills in Scotland, England, Wales, the Isle of Man and Ireland between 500m and 599.9m high with a drop of at least 30 metres on all sides."),</v>
      </c>
    </row>
    <row r="9" spans="1:8" x14ac:dyDescent="0.25">
      <c r="A9" s="4" t="str">
        <f>Fields!L50</f>
        <v>Munro</v>
      </c>
      <c r="B9" s="2" t="s">
        <v>274</v>
      </c>
      <c r="C9" s="2" t="s">
        <v>101</v>
      </c>
      <c r="D9" s="2">
        <v>1</v>
      </c>
      <c r="E9" s="4" t="str">
        <f t="shared" si="0"/>
        <v>true</v>
      </c>
      <c r="F9" s="2" t="s">
        <v>239</v>
      </c>
      <c r="G9" s="4" t="str">
        <f>"x =&gt; x."&amp;A9</f>
        <v>x =&gt; x.Munro</v>
      </c>
      <c r="H9" s="5" t="str">
        <f t="shared" si="1"/>
        <v>new ("Munros", 1, true, "Munro", x =&gt; x.Munro, "Scottish hills at least 3000 feet in height regarded by the SMC as distinct and separate mountains, based on a list originally published in 1891."),</v>
      </c>
    </row>
    <row r="10" spans="1:8" x14ac:dyDescent="0.25">
      <c r="A10" s="4" t="str">
        <f>Fields!L51</f>
        <v>MunroTop</v>
      </c>
      <c r="B10" s="2" t="s">
        <v>275</v>
      </c>
      <c r="C10" s="2" t="s">
        <v>102</v>
      </c>
      <c r="D10" s="2">
        <v>2</v>
      </c>
      <c r="E10" s="4" t="str">
        <f t="shared" si="0"/>
        <v>true</v>
      </c>
      <c r="F10" s="2" t="s">
        <v>328</v>
      </c>
      <c r="G10" s="4" t="str">
        <f>"x =&gt; x."&amp;A10</f>
        <v>x =&gt; x.MunroTop</v>
      </c>
      <c r="H10" s="5" t="str">
        <f t="shared" si="1"/>
        <v>new ("Munro Tops", 2, true, "Munro Top", x =&gt; x.MunroTop, "Subsidiary summits meeting the height criterion of Munros are designated Munro Tops."),</v>
      </c>
    </row>
    <row r="11" spans="1:8" x14ac:dyDescent="0.25">
      <c r="A11" s="4" t="str">
        <f>Fields!L52</f>
        <v>Furth</v>
      </c>
      <c r="B11" s="2" t="s">
        <v>276</v>
      </c>
      <c r="C11" s="2" t="s">
        <v>103</v>
      </c>
      <c r="D11" s="2"/>
      <c r="E11" s="4" t="str">
        <f t="shared" si="0"/>
        <v>false</v>
      </c>
      <c r="F11" s="2" t="s">
        <v>240</v>
      </c>
      <c r="G11" s="4" t="str">
        <f>"x =&gt; x."&amp;A11</f>
        <v>x =&gt; x.Furth</v>
      </c>
      <c r="H11" s="5" t="str">
        <f t="shared" si="1"/>
        <v>new ("Furths", null, false, "Furth", x =&gt; x.Furth, "Summits equivalent to the Munros and Tops in England, Wales and Ireland on the SMC's list are known as Furths."),</v>
      </c>
    </row>
    <row r="12" spans="1:8" x14ac:dyDescent="0.25">
      <c r="A12" s="4" t="str">
        <f>Fields!L53</f>
        <v>Corbett</v>
      </c>
      <c r="B12" s="2" t="s">
        <v>277</v>
      </c>
      <c r="C12" s="2" t="s">
        <v>104</v>
      </c>
      <c r="D12" s="2">
        <v>3</v>
      </c>
      <c r="E12" s="4" t="str">
        <f t="shared" si="0"/>
        <v>true</v>
      </c>
      <c r="F12" s="2" t="s">
        <v>242</v>
      </c>
      <c r="G12" s="4" t="str">
        <f>"x =&gt; x."&amp;A12</f>
        <v>x =&gt; x.Corbett</v>
      </c>
      <c r="H12" s="5" t="str">
        <f t="shared" si="1"/>
        <v>new ("Corbetts", 3, true, "Corbett", x =&gt; x.Corbett, "Scottish hills between 2500 and 2999 feet high with a drop of at least 500 feet (152.4m) on all sides."),</v>
      </c>
    </row>
    <row r="13" spans="1:8" x14ac:dyDescent="0.25">
      <c r="A13" s="4" t="str">
        <f>Fields!L54</f>
        <v>Graham</v>
      </c>
      <c r="B13" s="2" t="s">
        <v>278</v>
      </c>
      <c r="C13" s="2" t="s">
        <v>105</v>
      </c>
      <c r="D13" s="2">
        <v>5</v>
      </c>
      <c r="E13" s="4" t="str">
        <f t="shared" si="0"/>
        <v>true</v>
      </c>
      <c r="F13" s="2" t="s">
        <v>243</v>
      </c>
      <c r="G13" s="4" t="str">
        <f>"x =&gt; x."&amp;A13</f>
        <v>x =&gt; x.Graham</v>
      </c>
      <c r="H13" s="5" t="str">
        <f t="shared" si="1"/>
        <v>new ("Grahams", 5, true, "Graham", x =&gt; x.Graham, "Scottish hills at least 600m high and below 762m (2500 feet) with a drop of at least 150 metres on all sides."),</v>
      </c>
    </row>
    <row r="14" spans="1:8" x14ac:dyDescent="0.25">
      <c r="A14" s="4" t="str">
        <f>Fields!L55</f>
        <v>Donald</v>
      </c>
      <c r="B14" s="2" t="s">
        <v>279</v>
      </c>
      <c r="C14" s="2" t="s">
        <v>106</v>
      </c>
      <c r="D14" s="2">
        <v>8</v>
      </c>
      <c r="E14" s="4" t="str">
        <f t="shared" si="0"/>
        <v>true</v>
      </c>
      <c r="F14" s="2" t="s">
        <v>244</v>
      </c>
      <c r="G14" s="4" t="str">
        <f>"x =&gt; x."&amp;A14</f>
        <v>x =&gt; x.Donald</v>
      </c>
      <c r="H14" s="5" t="str">
        <f t="shared" si="1"/>
        <v>new ("Donalds", 8, true, "Donald", x =&gt; x.Donald, "Hills in the Scottish Lowlands at least 2000 feet high. 'Tops' are all elevations with a drop of at least 100 feet (30.48m) on all sides and elevations of sufficient topographical merit with a drop of between 50 and 100 feet."),</v>
      </c>
    </row>
    <row r="15" spans="1:8" x14ac:dyDescent="0.25">
      <c r="A15" s="4" t="str">
        <f>Fields!L56</f>
        <v>DonaldTop</v>
      </c>
      <c r="B15" s="2" t="s">
        <v>280</v>
      </c>
      <c r="C15" s="2" t="s">
        <v>107</v>
      </c>
      <c r="D15" s="2">
        <v>9</v>
      </c>
      <c r="E15" s="4" t="str">
        <f t="shared" si="0"/>
        <v>true</v>
      </c>
      <c r="F15" s="2" t="s">
        <v>333</v>
      </c>
      <c r="G15" s="4" t="str">
        <f>"x =&gt; x."&amp;A15</f>
        <v>x =&gt; x.DonaldTop</v>
      </c>
      <c r="H15" s="5" t="str">
        <f t="shared" si="1"/>
        <v>new ("Donald Tops", 9, true, "Donald Top", x =&gt; x.DonaldTop, "Subsidiary summits meeting the height criterion of Donalds are designated Donald Tops."),</v>
      </c>
    </row>
    <row r="16" spans="1:8" x14ac:dyDescent="0.25">
      <c r="A16" s="4" t="str">
        <f>Fields!L57</f>
        <v>Hewitt</v>
      </c>
      <c r="B16" s="2" t="s">
        <v>281</v>
      </c>
      <c r="C16" s="2" t="s">
        <v>108</v>
      </c>
      <c r="D16" s="2"/>
      <c r="E16" s="4" t="str">
        <f t="shared" si="0"/>
        <v>false</v>
      </c>
      <c r="F16" s="2" t="s">
        <v>245</v>
      </c>
      <c r="G16" s="4" t="str">
        <f>"x =&gt; x."&amp;A16</f>
        <v>x =&gt; x.Hewitt</v>
      </c>
      <c r="H16" s="5" t="str">
        <f t="shared" si="1"/>
        <v>new ("Hewitts", null, false, "Hewitt", x =&gt; x.Hewitt, "Hills in England, Wales and Ireland at least 2000 feet high with a drop of at least 30 metres on all sides."),</v>
      </c>
    </row>
    <row r="17" spans="1:8" x14ac:dyDescent="0.25">
      <c r="A17" s="4" t="str">
        <f>Fields!L58</f>
        <v>Nuttall</v>
      </c>
      <c r="B17" s="2" t="s">
        <v>282</v>
      </c>
      <c r="C17" s="2" t="s">
        <v>109</v>
      </c>
      <c r="D17" s="2"/>
      <c r="E17" s="4" t="str">
        <f t="shared" si="0"/>
        <v>false</v>
      </c>
      <c r="F17" s="2" t="s">
        <v>246</v>
      </c>
      <c r="G17" s="4" t="str">
        <f>"x =&gt; x."&amp;A17</f>
        <v>x =&gt; x.Nuttall</v>
      </c>
      <c r="H17" s="5" t="str">
        <f t="shared" si="1"/>
        <v>new ("Nuttalls", null, false, "Nuttall", x =&gt; x.Nuttall, "Hills in England and Wales at least 2000 feet high with a drop of at least 15 metres on all sides."),</v>
      </c>
    </row>
    <row r="18" spans="1:8" x14ac:dyDescent="0.25">
      <c r="A18" s="4" t="str">
        <f>Fields!L59</f>
        <v>Dewey</v>
      </c>
      <c r="B18" s="2" t="s">
        <v>283</v>
      </c>
      <c r="C18" s="2" t="s">
        <v>110</v>
      </c>
      <c r="D18" s="2"/>
      <c r="E18" s="4" t="str">
        <f t="shared" si="0"/>
        <v>false</v>
      </c>
      <c r="F18" s="2" t="s">
        <v>249</v>
      </c>
      <c r="G18" s="4" t="str">
        <f>"x =&gt; x."&amp;A18</f>
        <v>x =&gt; x.Dewey</v>
      </c>
      <c r="H18" s="5" t="str">
        <f t="shared" si="1"/>
        <v>new ("Deweys", null, false, "Dewey", x =&gt; x.Dewey, "Hills in England, Wales and the Isle of Man at least 500m high and below 609.6m with a drop of at least 30m on all sides."),</v>
      </c>
    </row>
    <row r="19" spans="1:8" x14ac:dyDescent="0.25">
      <c r="A19" s="4" t="str">
        <f>Fields!L60</f>
        <v>DonaldDewey</v>
      </c>
      <c r="B19" s="2" t="s">
        <v>284</v>
      </c>
      <c r="C19" s="2" t="s">
        <v>111</v>
      </c>
      <c r="D19" s="2">
        <v>10</v>
      </c>
      <c r="E19" s="4" t="str">
        <f t="shared" si="0"/>
        <v>true</v>
      </c>
      <c r="F19" s="2" t="s">
        <v>250</v>
      </c>
      <c r="G19" s="4" t="str">
        <f>"x =&gt; x."&amp;A19</f>
        <v>x =&gt; x.DonaldDewey</v>
      </c>
      <c r="H19" s="5" t="str">
        <f t="shared" si="1"/>
        <v>new ("Donald Deweys", 10, true, "Donald Dewey", x =&gt; x.DonaldDewey, "Hills in the Scottish Lowlands at least 500m high and below 609.6m with a drop of at least 30m on all sides."),</v>
      </c>
    </row>
    <row r="20" spans="1:8" x14ac:dyDescent="0.25">
      <c r="A20" s="4" t="str">
        <f>Fields!L61</f>
        <v>HighlandFive</v>
      </c>
      <c r="B20" s="2" t="s">
        <v>285</v>
      </c>
      <c r="C20" s="2" t="s">
        <v>112</v>
      </c>
      <c r="D20" s="2">
        <v>11</v>
      </c>
      <c r="E20" s="4" t="str">
        <f t="shared" si="0"/>
        <v>true</v>
      </c>
      <c r="F20" s="2" t="s">
        <v>251</v>
      </c>
      <c r="G20" s="4" t="str">
        <f>"x =&gt; x."&amp;A20</f>
        <v>x =&gt; x.HighlandFive</v>
      </c>
      <c r="H20" s="5" t="str">
        <f t="shared" si="1"/>
        <v>new ("Highland Fives", 11, true, "Highland Five", x =&gt; x.HighlandFive, "Hills in the Scottish Highlands at least 500m high and below 600m with a drop of at least 30m on all sides."),</v>
      </c>
    </row>
    <row r="21" spans="1:8" x14ac:dyDescent="0.25">
      <c r="A21" s="4" t="str">
        <f>Fields!L62</f>
        <v>Tump400To499M</v>
      </c>
      <c r="B21" s="2" t="s">
        <v>313</v>
      </c>
      <c r="C21" s="2" t="s">
        <v>204</v>
      </c>
      <c r="D21" s="2">
        <v>15</v>
      </c>
      <c r="E21" s="4" t="str">
        <f t="shared" si="0"/>
        <v>true</v>
      </c>
      <c r="F21" s="2" t="s">
        <v>236</v>
      </c>
      <c r="G21" s="4" t="str">
        <f>"x =&gt; x."&amp;A21</f>
        <v>x =&gt; x.Tump400To499M</v>
      </c>
      <c r="H21" s="5" t="str">
        <f t="shared" si="1"/>
        <v>new ("TuMPs (400m to 499m)", 15, true, "TuMP (400m to 499m)", x =&gt; x.Tump400To499M, "British hills of any height with at least 30m of drop. The geographical area was extended to the Channel Islands in September 2014."),</v>
      </c>
    </row>
    <row r="22" spans="1:8" x14ac:dyDescent="0.25">
      <c r="A22" s="4" t="str">
        <f>Fields!L63</f>
        <v>Tump300To399M</v>
      </c>
      <c r="B22" s="2" t="s">
        <v>314</v>
      </c>
      <c r="C22" s="2" t="s">
        <v>205</v>
      </c>
      <c r="D22" s="2">
        <v>16</v>
      </c>
      <c r="E22" s="4" t="str">
        <f t="shared" si="0"/>
        <v>true</v>
      </c>
      <c r="F22" s="2" t="s">
        <v>236</v>
      </c>
      <c r="G22" s="4" t="str">
        <f>"x =&gt; x."&amp;A22</f>
        <v>x =&gt; x.Tump300To399M</v>
      </c>
      <c r="H22" s="5" t="str">
        <f t="shared" si="1"/>
        <v>new ("TuMPs (300m to 399m)", 16, true, "TuMP (300m to 399m)", x =&gt; x.Tump300To399M, "British hills of any height with at least 30m of drop. The geographical area was extended to the Channel Islands in September 2014."),</v>
      </c>
    </row>
    <row r="23" spans="1:8" x14ac:dyDescent="0.25">
      <c r="A23" s="4" t="str">
        <f>Fields!L64</f>
        <v>Tump200To299M</v>
      </c>
      <c r="B23" s="2" t="s">
        <v>315</v>
      </c>
      <c r="C23" s="2" t="s">
        <v>206</v>
      </c>
      <c r="D23" s="2">
        <v>17</v>
      </c>
      <c r="E23" s="4" t="str">
        <f t="shared" si="0"/>
        <v>true</v>
      </c>
      <c r="F23" s="2" t="s">
        <v>236</v>
      </c>
      <c r="G23" s="4" t="str">
        <f>"x =&gt; x."&amp;A23</f>
        <v>x =&gt; x.Tump200To299M</v>
      </c>
      <c r="H23" s="5" t="str">
        <f t="shared" si="1"/>
        <v>new ("TuMPs (200m to 299m)", 17, true, "TuMP (200m to 299m)", x =&gt; x.Tump200To299M, "British hills of any height with at least 30m of drop. The geographical area was extended to the Channel Islands in September 2014."),</v>
      </c>
    </row>
    <row r="24" spans="1:8" x14ac:dyDescent="0.25">
      <c r="A24" s="4" t="str">
        <f>Fields!L65</f>
        <v>Tump100To199M</v>
      </c>
      <c r="B24" s="2" t="s">
        <v>316</v>
      </c>
      <c r="C24" s="2" t="s">
        <v>207</v>
      </c>
      <c r="D24" s="2">
        <v>18</v>
      </c>
      <c r="E24" s="4" t="str">
        <f t="shared" si="0"/>
        <v>true</v>
      </c>
      <c r="F24" s="2" t="s">
        <v>236</v>
      </c>
      <c r="G24" s="4" t="str">
        <f>"x =&gt; x."&amp;A24</f>
        <v>x =&gt; x.Tump100To199M</v>
      </c>
      <c r="H24" s="5" t="str">
        <f t="shared" si="1"/>
        <v>new ("TuMPs (100m to 199m)", 18, true, "TuMP (100m to 199m)", x =&gt; x.Tump100To199M, "British hills of any height with at least 30m of drop. The geographical area was extended to the Channel Islands in September 2014."),</v>
      </c>
    </row>
    <row r="25" spans="1:8" x14ac:dyDescent="0.25">
      <c r="A25" s="4" t="str">
        <f>Fields!L66</f>
        <v>Tump0To99M</v>
      </c>
      <c r="B25" s="2" t="s">
        <v>317</v>
      </c>
      <c r="C25" s="2" t="s">
        <v>208</v>
      </c>
      <c r="D25" s="2">
        <v>19</v>
      </c>
      <c r="E25" s="4" t="str">
        <f t="shared" si="0"/>
        <v>true</v>
      </c>
      <c r="F25" s="2" t="s">
        <v>236</v>
      </c>
      <c r="G25" s="4" t="str">
        <f>"x =&gt; x."&amp;A25</f>
        <v>x =&gt; x.Tump0To99M</v>
      </c>
      <c r="H25" s="5" t="str">
        <f t="shared" si="1"/>
        <v>new ("TuMPs (0m to 99m)", 19, true, "TuMP (0m to 99m)", x =&gt; x.Tump0To99M, "British hills of any height with at least 30m of drop. The geographical area was extended to the Channel Islands in September 2014."),</v>
      </c>
    </row>
    <row r="26" spans="1:8" x14ac:dyDescent="0.25">
      <c r="A26" s="4" t="str">
        <f>Fields!L67</f>
        <v>Wainwright</v>
      </c>
      <c r="B26" s="2" t="s">
        <v>286</v>
      </c>
      <c r="C26" s="2" t="s">
        <v>118</v>
      </c>
      <c r="D26" s="2"/>
      <c r="E26" s="4" t="str">
        <f t="shared" si="0"/>
        <v>false</v>
      </c>
      <c r="F26" s="2" t="s">
        <v>329</v>
      </c>
      <c r="G26" s="4" t="str">
        <f>"x =&gt; x."&amp;A26</f>
        <v>x =&gt; x.Wainwright</v>
      </c>
      <c r="H26" s="5" t="str">
        <f t="shared" si="1"/>
        <v>new ("Wainwrights", null, false, "Wainwright", x =&gt; x.Wainwright, "The 214 hills listed in volumes 1-7 of Wainwright's A Pictorial Guide to the Lakeland Fells."),</v>
      </c>
    </row>
    <row r="27" spans="1:8" x14ac:dyDescent="0.25">
      <c r="A27" s="4" t="str">
        <f>Fields!L68</f>
        <v>WainwrightOutlyingFell</v>
      </c>
      <c r="B27" s="2" t="s">
        <v>287</v>
      </c>
      <c r="C27" s="2" t="s">
        <v>119</v>
      </c>
      <c r="D27" s="2"/>
      <c r="E27" s="4" t="str">
        <f t="shared" si="0"/>
        <v>false</v>
      </c>
      <c r="F27" s="2" t="s">
        <v>255</v>
      </c>
      <c r="G27" s="4" t="str">
        <f>"x =&gt; x."&amp;A27</f>
        <v>x =&gt; x.WainwrightOutlyingFell</v>
      </c>
      <c r="H27" s="5" t="str">
        <f t="shared" si="1"/>
        <v>new ("Wainwright Outlying Fells", null, false, "Wainwright Outlying Fell", x =&gt; x.WainwrightOutlyingFell, "Hills listed in Wainwright's The Outlying Fells of Lakeland."),</v>
      </c>
    </row>
    <row r="28" spans="1:8" x14ac:dyDescent="0.25">
      <c r="A28" s="4" t="str">
        <f>Fields!L69</f>
        <v>Birkett</v>
      </c>
      <c r="B28" s="2" t="s">
        <v>288</v>
      </c>
      <c r="C28" s="2" t="s">
        <v>120</v>
      </c>
      <c r="D28" s="2"/>
      <c r="E28" s="4" t="str">
        <f t="shared" si="0"/>
        <v>false</v>
      </c>
      <c r="F28" s="2" t="s">
        <v>256</v>
      </c>
      <c r="G28" s="4" t="str">
        <f>"x =&gt; x."&amp;A28</f>
        <v>x =&gt; x.Birkett</v>
      </c>
      <c r="H28" s="5" t="str">
        <f t="shared" si="1"/>
        <v>new ("Birketts", null, false, "Birkett", x =&gt; x.Birkett, "Lake District hills over 1,000ft."),</v>
      </c>
    </row>
    <row r="29" spans="1:8" x14ac:dyDescent="0.25">
      <c r="A29" s="4" t="str">
        <f>Fields!L70</f>
        <v>Synge</v>
      </c>
      <c r="B29" s="2" t="s">
        <v>289</v>
      </c>
      <c r="C29" s="2" t="s">
        <v>121</v>
      </c>
      <c r="D29" s="2"/>
      <c r="E29" s="4" t="str">
        <f t="shared" si="0"/>
        <v>false</v>
      </c>
      <c r="F29" s="2" t="s">
        <v>256</v>
      </c>
      <c r="G29" s="4" t="str">
        <f>"x =&gt; x."&amp;A29</f>
        <v>x =&gt; x.Synge</v>
      </c>
      <c r="H29" s="5" t="str">
        <f t="shared" si="1"/>
        <v>new ("Synges", null, false, "Synge", x =&gt; x.Synge, "Lake District hills over 1,000ft."),</v>
      </c>
    </row>
    <row r="30" spans="1:8" x14ac:dyDescent="0.25">
      <c r="A30" s="4" t="str">
        <f>Fields!L71</f>
        <v>Fellranger</v>
      </c>
      <c r="B30" s="2" t="s">
        <v>290</v>
      </c>
      <c r="C30" s="2" t="s">
        <v>122</v>
      </c>
      <c r="D30" s="2"/>
      <c r="E30" s="4" t="str">
        <f t="shared" si="0"/>
        <v>false</v>
      </c>
      <c r="F30" s="2"/>
      <c r="G30" s="4" t="str">
        <f>"x =&gt; x."&amp;A30</f>
        <v>x =&gt; x.Fellranger</v>
      </c>
      <c r="H30" s="5" t="str">
        <f t="shared" si="1"/>
        <v>new ("Fellrangers", null, false, "Fellranger", x =&gt; x.Fellranger, ""),</v>
      </c>
    </row>
    <row r="31" spans="1:8" x14ac:dyDescent="0.25">
      <c r="A31" s="4" t="str">
        <f>Fields!L72</f>
        <v>CountyTopHistoricPre1974</v>
      </c>
      <c r="B31" s="2" t="s">
        <v>318</v>
      </c>
      <c r="C31" s="2" t="s">
        <v>209</v>
      </c>
      <c r="D31" s="2"/>
      <c r="E31" s="4" t="str">
        <f t="shared" si="0"/>
        <v>false</v>
      </c>
      <c r="F31" s="2" t="s">
        <v>259</v>
      </c>
      <c r="G31" s="4" t="str">
        <f>"x =&gt; x."&amp;A31</f>
        <v>x =&gt; x.CountyTopHistoricPre1974</v>
      </c>
      <c r="H31" s="5" t="str">
        <f t="shared" si="1"/>
        <v>new ("County Tops (Historic Pre-1974)", null, false, "County Top (Historic Pre-1974)", x =&gt; x.CountyTopHistoricPre1974, "The highest point within (or sometimes on) the boundary of each county."),</v>
      </c>
    </row>
    <row r="32" spans="1:8" x14ac:dyDescent="0.25">
      <c r="A32" s="4" t="str">
        <f>Fields!L73</f>
        <v>CountyTopHistoricPre1974Twin</v>
      </c>
      <c r="B32" s="2" t="s">
        <v>321</v>
      </c>
      <c r="C32" s="2" t="s">
        <v>210</v>
      </c>
      <c r="D32" s="2"/>
      <c r="E32" s="4" t="str">
        <f t="shared" si="0"/>
        <v>false</v>
      </c>
      <c r="F32" s="2" t="s">
        <v>259</v>
      </c>
      <c r="G32" s="4" t="str">
        <f>"x =&gt; x."&amp;A32</f>
        <v>x =&gt; x.CountyTopHistoricPre1974Twin</v>
      </c>
      <c r="H32" s="5" t="str">
        <f t="shared" si="1"/>
        <v>new ("County Tops twins (Historic Pre-1974)", null, false, "County Top (Historic Pre-1974 twin)", x =&gt; x.CountyTopHistoricPre1974Twin, "The highest point within (or sometimes on) the boundary of each county."),</v>
      </c>
    </row>
    <row r="33" spans="1:8" x14ac:dyDescent="0.25">
      <c r="A33" s="4" t="str">
        <f>Fields!L74</f>
        <v>CountyTopCurrentCountyorUnitaryAuthority</v>
      </c>
      <c r="B33" s="2" t="s">
        <v>319</v>
      </c>
      <c r="C33" s="2" t="s">
        <v>214</v>
      </c>
      <c r="D33" s="2"/>
      <c r="E33" s="4" t="str">
        <f t="shared" si="0"/>
        <v>false</v>
      </c>
      <c r="F33" s="2" t="s">
        <v>259</v>
      </c>
      <c r="G33" s="4" t="str">
        <f>"x =&gt; x."&amp;A33</f>
        <v>x =&gt; x.CountyTopCurrentCountyorUnitaryAuthority</v>
      </c>
      <c r="H33" s="5" t="str">
        <f t="shared" si="1"/>
        <v>new ("County Tops (Current County or Unitary Authority)", null, false, "County Top (Current County or Unitary Authority)", x =&gt; x.CountyTopCurrentCountyorUnitaryAuthority, "The highest point within (or sometimes on) the boundary of each county."),</v>
      </c>
    </row>
    <row r="34" spans="1:8" x14ac:dyDescent="0.25">
      <c r="A34" s="4" t="str">
        <f>Fields!L75</f>
        <v>CountyTopCurrentCountyorUnitaryAuthorityTwin</v>
      </c>
      <c r="B34" s="2" t="s">
        <v>320</v>
      </c>
      <c r="C34" s="2" t="s">
        <v>215</v>
      </c>
      <c r="D34" s="2"/>
      <c r="E34" s="4" t="str">
        <f t="shared" si="0"/>
        <v>false</v>
      </c>
      <c r="F34" s="2" t="s">
        <v>259</v>
      </c>
      <c r="G34" s="4" t="str">
        <f>"x =&gt; x."&amp;A34</f>
        <v>x =&gt; x.CountyTopCurrentCountyorUnitaryAuthorityTwin</v>
      </c>
      <c r="H34" s="5" t="str">
        <f t="shared" si="1"/>
        <v>new ("County Top twims (Current County or Unitary Authority)", null, false, "County Top (Current County or Unitary Authority twin)", x =&gt; x.CountyTopCurrentCountyorUnitaryAuthorityTwin, "The highest point within (or sometimes on) the boundary of each county."),</v>
      </c>
    </row>
    <row r="35" spans="1:8" x14ac:dyDescent="0.25">
      <c r="A35" s="4" t="str">
        <f>Fields!L76</f>
        <v>CountyTopAdministrative1974ToMid1990s</v>
      </c>
      <c r="B35" s="2" t="s">
        <v>322</v>
      </c>
      <c r="C35" s="2" t="s">
        <v>216</v>
      </c>
      <c r="D35" s="2"/>
      <c r="E35" s="4" t="str">
        <f t="shared" si="0"/>
        <v>false</v>
      </c>
      <c r="F35" s="2" t="s">
        <v>259</v>
      </c>
      <c r="G35" s="4" t="str">
        <f>"x =&gt; x."&amp;A35</f>
        <v>x =&gt; x.CountyTopAdministrative1974ToMid1990s</v>
      </c>
      <c r="H35" s="5" t="str">
        <f t="shared" si="1"/>
        <v>new ("County Tops (Administrative 1974 to Mid-1990s)", null, false, "County Top (Administrative 1974 to Mid-1990s)", x =&gt; x.CountyTopAdministrative1974ToMid1990s, "The highest point within (or sometimes on) the boundary of each county."),</v>
      </c>
    </row>
    <row r="36" spans="1:8" x14ac:dyDescent="0.25">
      <c r="A36" s="4" t="str">
        <f>Fields!L77</f>
        <v>CountyTopAdministrative1974ToMid1990sTwin</v>
      </c>
      <c r="B36" s="2" t="s">
        <v>323</v>
      </c>
      <c r="C36" s="2" t="s">
        <v>217</v>
      </c>
      <c r="D36" s="2"/>
      <c r="E36" s="4" t="str">
        <f t="shared" si="0"/>
        <v>false</v>
      </c>
      <c r="F36" s="2" t="s">
        <v>259</v>
      </c>
      <c r="G36" s="4" t="str">
        <f>"x =&gt; x."&amp;A36</f>
        <v>x =&gt; x.CountyTopAdministrative1974ToMid1990sTwin</v>
      </c>
      <c r="H36" s="5" t="str">
        <f t="shared" si="1"/>
        <v>new ("County Top twins (Administrative 1974 to Mid-1990s)", null, false, "County Top (Administrative 1974 to Mid-1990s twin)", x =&gt; x.CountyTopAdministrative1974ToMid1990sTwin, "The highest point within (or sometimes on) the boundary of each county."),</v>
      </c>
    </row>
    <row r="37" spans="1:8" x14ac:dyDescent="0.25">
      <c r="A37" s="4" t="str">
        <f>Fields!L78</f>
        <v>CountyTopCurrentLondonBorough</v>
      </c>
      <c r="B37" s="2" t="s">
        <v>324</v>
      </c>
      <c r="C37" s="2" t="s">
        <v>218</v>
      </c>
      <c r="D37" s="2"/>
      <c r="E37" s="4" t="str">
        <f t="shared" si="0"/>
        <v>false</v>
      </c>
      <c r="F37" s="2" t="s">
        <v>259</v>
      </c>
      <c r="G37" s="4" t="str">
        <f>"x =&gt; x."&amp;A37</f>
        <v>x =&gt; x.CountyTopCurrentLondonBorough</v>
      </c>
      <c r="H37" s="5" t="str">
        <f t="shared" si="1"/>
        <v>new ("County Tops (Current London Borough)", null, false, "County Top (Current London Borough)", x =&gt; x.CountyTopCurrentLondonBorough, "The highest point within (or sometimes on) the boundary of each county."),</v>
      </c>
    </row>
    <row r="38" spans="1:8" x14ac:dyDescent="0.25">
      <c r="A38" s="4" t="str">
        <f>Fields!L79</f>
        <v>CountyTopCurrentLondonBoroughTwin</v>
      </c>
      <c r="B38" s="2" t="s">
        <v>325</v>
      </c>
      <c r="C38" s="2" t="s">
        <v>219</v>
      </c>
      <c r="D38" s="2"/>
      <c r="E38" s="4" t="str">
        <f t="shared" si="0"/>
        <v>false</v>
      </c>
      <c r="F38" s="2" t="s">
        <v>259</v>
      </c>
      <c r="G38" s="4" t="str">
        <f>"x =&gt; x."&amp;A38</f>
        <v>x =&gt; x.CountyTopCurrentLondonBoroughTwin</v>
      </c>
      <c r="H38" s="5" t="str">
        <f t="shared" si="1"/>
        <v>new ("County Top twins (Current London Borough)", null, false, "County Top (Current London Borough twin)", x =&gt; x.CountyTopCurrentLondonBoroughTwin, "The highest point within (or sometimes on) the boundary of each county."),</v>
      </c>
    </row>
    <row r="39" spans="1:8" x14ac:dyDescent="0.25">
      <c r="A39" s="4" t="str">
        <f>Fields!L80</f>
        <v>SignificantIslandofBritain</v>
      </c>
      <c r="B39" s="2" t="s">
        <v>326</v>
      </c>
      <c r="C39" s="2" t="s">
        <v>127</v>
      </c>
      <c r="D39" s="2"/>
      <c r="E39" s="4" t="str">
        <f t="shared" si="0"/>
        <v>false</v>
      </c>
      <c r="F39" s="2" t="s">
        <v>260</v>
      </c>
      <c r="G39" s="4" t="str">
        <f>"x =&gt; x."&amp;A39</f>
        <v>x =&gt; x.SignificantIslandofBritain</v>
      </c>
      <c r="H39" s="5" t="str">
        <f t="shared" si="1"/>
        <v>new ("Significant Islands of Britain", null, false, "Significant Island of Britain", x =&gt; x.SignificantIslandofBritain, "The Significant Islands of Britain and Ireland are defined to be completely surrounded by water, with either an area of at least 30 hectares within the MHWS contour line or an easily accessed summit prominence of at least 30 metres above MSL, all man-made links and structures being discounted. Sea stacks and other steep sided islands are therefore discounted."),</v>
      </c>
    </row>
    <row r="40" spans="1:8" x14ac:dyDescent="0.25">
      <c r="A40" s="4" t="str">
        <f>Fields!L81</f>
        <v>SubMarilyn</v>
      </c>
      <c r="B40" s="2" t="s">
        <v>291</v>
      </c>
      <c r="C40" s="2" t="s">
        <v>220</v>
      </c>
      <c r="D40" s="2"/>
      <c r="E40" s="4" t="str">
        <f t="shared" si="0"/>
        <v>false</v>
      </c>
      <c r="F40" s="2" t="s">
        <v>261</v>
      </c>
      <c r="G40" s="4" t="str">
        <f>"x =&gt; x."&amp;A40</f>
        <v>x =&gt; x.SubMarilyn</v>
      </c>
      <c r="H40" s="5" t="str">
        <f t="shared" si="1"/>
        <v>new ("Sub-Marilyns", null, false, "Sub-Marilyn", x =&gt; x.SubMarilyn, "Hills that fall short of Marilyn status on drop by 10m or less."),</v>
      </c>
    </row>
    <row r="41" spans="1:8" x14ac:dyDescent="0.25">
      <c r="A41" s="4" t="str">
        <f>Fields!L82</f>
        <v>SubHump</v>
      </c>
      <c r="B41" s="2" t="s">
        <v>292</v>
      </c>
      <c r="C41" s="2" t="s">
        <v>221</v>
      </c>
      <c r="D41" s="2"/>
      <c r="E41" s="4" t="str">
        <f t="shared" si="0"/>
        <v>false</v>
      </c>
      <c r="F41" s="2" t="s">
        <v>264</v>
      </c>
      <c r="G41" s="4" t="str">
        <f>"x =&gt; x."&amp;A41</f>
        <v>x =&gt; x.SubHump</v>
      </c>
      <c r="H41" s="5" t="str">
        <f t="shared" si="1"/>
        <v>new ("Sub-HuMPs", null, false, "Sub-HuMP", x =&gt; x.SubHump, "Hills that fall short of HuMP status on drop by 10m or less."),</v>
      </c>
    </row>
    <row r="42" spans="1:8" x14ac:dyDescent="0.25">
      <c r="A42" s="4" t="str">
        <f>Fields!L83</f>
        <v>SubSimm</v>
      </c>
      <c r="B42" s="2" t="s">
        <v>293</v>
      </c>
      <c r="C42" s="2" t="s">
        <v>222</v>
      </c>
      <c r="D42" s="2"/>
      <c r="E42" s="4" t="str">
        <f t="shared" si="0"/>
        <v>false</v>
      </c>
      <c r="F42" s="2" t="s">
        <v>262</v>
      </c>
      <c r="G42" s="4" t="str">
        <f>"x =&gt; x."&amp;A42</f>
        <v>x =&gt; x.SubSimm</v>
      </c>
      <c r="H42" s="5" t="str">
        <f t="shared" si="1"/>
        <v>new ("Sub-Simms", null, false, "Sub-Simm", x =&gt; x.SubSimm, "Hills that fall short of Simm status on drop by 10m or less."),</v>
      </c>
    </row>
    <row r="43" spans="1:8" x14ac:dyDescent="0.25">
      <c r="A43" s="4" t="str">
        <f>Fields!L84</f>
        <v>SubDodd</v>
      </c>
      <c r="B43" s="2" t="s">
        <v>294</v>
      </c>
      <c r="C43" s="2" t="s">
        <v>223</v>
      </c>
      <c r="D43" s="2"/>
      <c r="E43" s="4" t="str">
        <f t="shared" si="0"/>
        <v>false</v>
      </c>
      <c r="F43" s="2" t="s">
        <v>263</v>
      </c>
      <c r="G43" s="4" t="str">
        <f>"x =&gt; x."&amp;A43</f>
        <v>x =&gt; x.SubDodd</v>
      </c>
      <c r="H43" s="5" t="str">
        <f t="shared" si="1"/>
        <v>new ("Sub-Dodds", null, false, "Sub-Dodd", x =&gt; x.SubDodd, "Hills that fall short of Dodd status on drop by 10m or less."),</v>
      </c>
    </row>
    <row r="44" spans="1:8" x14ac:dyDescent="0.25">
      <c r="A44" s="4" t="str">
        <f>Fields!L85</f>
        <v>SubTump400To499M</v>
      </c>
      <c r="B44" s="2" t="s">
        <v>327</v>
      </c>
      <c r="C44" s="2" t="s">
        <v>224</v>
      </c>
      <c r="D44" s="2"/>
      <c r="E44" s="4" t="str">
        <f t="shared" si="0"/>
        <v>false</v>
      </c>
      <c r="F44" s="2" t="s">
        <v>265</v>
      </c>
      <c r="G44" s="4" t="str">
        <f>"x =&gt; x."&amp;A44</f>
        <v>x =&gt; x.SubTump400To499M</v>
      </c>
      <c r="H44" s="5" t="str">
        <f t="shared" si="1"/>
        <v>new ("Sub-TuMPs (400m to 499m)", null, false, "Sub-TuMP (400m to 499m)", x =&gt; x.SubTump400To499M, "Hills that fall short of TuMP status on drop by 10m or less."),</v>
      </c>
    </row>
    <row r="45" spans="1:8" x14ac:dyDescent="0.25">
      <c r="A45" s="4" t="str">
        <f>Fields!L86</f>
        <v>Murdo</v>
      </c>
      <c r="B45" s="2" t="s">
        <v>295</v>
      </c>
      <c r="C45" s="2" t="s">
        <v>134</v>
      </c>
      <c r="D45" s="2">
        <v>7</v>
      </c>
      <c r="E45" s="4" t="str">
        <f t="shared" si="0"/>
        <v>true</v>
      </c>
      <c r="F45" s="2" t="s">
        <v>241</v>
      </c>
      <c r="G45" s="4" t="str">
        <f>"x =&gt; x."&amp;A45</f>
        <v>x =&gt; x.Murdo</v>
      </c>
      <c r="H45" s="5" t="str">
        <f t="shared" si="1"/>
        <v>new ("Murdos", 7, true, "Murdo", x =&gt; x.Murdo, "Scottish hills at least 3000 feet in height with a drop of at least 30 metres on all sides. All Murdos are Munros or Munro Tops but some Munro Tops fail to qualify as Murdos."),</v>
      </c>
    </row>
    <row r="46" spans="1:8" x14ac:dyDescent="0.25">
      <c r="A46" s="4" t="str">
        <f>Fields!L87</f>
        <v>CorbettTop</v>
      </c>
      <c r="B46" s="2" t="s">
        <v>296</v>
      </c>
      <c r="C46" s="2" t="s">
        <v>225</v>
      </c>
      <c r="D46" s="2">
        <v>4</v>
      </c>
      <c r="E46" s="4" t="str">
        <f t="shared" si="0"/>
        <v>true</v>
      </c>
      <c r="F46" s="2" t="s">
        <v>330</v>
      </c>
      <c r="G46" s="4" t="str">
        <f>"x =&gt; x."&amp;A46</f>
        <v>x =&gt; x.CorbettTop</v>
      </c>
      <c r="H46" s="5" t="str">
        <f t="shared" si="1"/>
        <v>new ("Corbett tops", 4, true, "Corbett top", x =&gt; x.CorbettTop, "Subsidiary summits meeting the height criterion of Corbetts are designated Corbetts Tops."),</v>
      </c>
    </row>
    <row r="47" spans="1:8" x14ac:dyDescent="0.25">
      <c r="A47" s="4" t="str">
        <f>Fields!L88</f>
        <v>GrahamTop</v>
      </c>
      <c r="B47" s="2" t="s">
        <v>297</v>
      </c>
      <c r="C47" s="2" t="s">
        <v>226</v>
      </c>
      <c r="D47" s="2">
        <v>6</v>
      </c>
      <c r="E47" s="4" t="str">
        <f t="shared" si="0"/>
        <v>true</v>
      </c>
      <c r="F47" s="2" t="s">
        <v>334</v>
      </c>
      <c r="G47" s="4" t="str">
        <f>"x =&gt; x."&amp;A47</f>
        <v>x =&gt; x.GrahamTop</v>
      </c>
      <c r="H47" s="5" t="str">
        <f t="shared" si="1"/>
        <v>new ("Graham tops", 6, true, "Graham top", x =&gt; x.GrahamTop, "Subsidiary summits meeting the height criterion of Grahams are designated Graham Tops."),</v>
      </c>
    </row>
    <row r="48" spans="1:8" x14ac:dyDescent="0.25">
      <c r="A48" s="4" t="str">
        <f>Fields!L89</f>
        <v>BuxtonAndLewis</v>
      </c>
      <c r="B48" s="2" t="s">
        <v>138</v>
      </c>
      <c r="C48" s="2" t="s">
        <v>138</v>
      </c>
      <c r="D48" s="2"/>
      <c r="E48" s="4" t="str">
        <f t="shared" si="0"/>
        <v>false</v>
      </c>
      <c r="F48" s="2"/>
      <c r="G48" s="4" t="str">
        <f>"x =&gt; x."&amp;A48</f>
        <v>x =&gt; x.BuxtonAndLewis</v>
      </c>
      <c r="H48" s="5" t="str">
        <f t="shared" si="1"/>
        <v>new ("Buxton &amp; Lewis", null, false, "Buxton &amp; Lewis", x =&gt; x.BuxtonAndLewis, ""),</v>
      </c>
    </row>
    <row r="49" spans="1:8" x14ac:dyDescent="0.25">
      <c r="A49" s="4" t="str">
        <f>Fields!L90</f>
        <v>Bridge</v>
      </c>
      <c r="B49" s="2" t="s">
        <v>298</v>
      </c>
      <c r="C49" s="2" t="s">
        <v>139</v>
      </c>
      <c r="D49" s="2"/>
      <c r="E49" s="4" t="str">
        <f t="shared" si="0"/>
        <v>false</v>
      </c>
      <c r="F49" s="2"/>
      <c r="G49" s="4" t="str">
        <f>"x =&gt; x."&amp;A49</f>
        <v>x =&gt; x.Bridge</v>
      </c>
      <c r="H49" s="5" t="str">
        <f t="shared" si="1"/>
        <v>new ("Bridges", null, false, "Bridge", x =&gt; x.Bridge, ""),</v>
      </c>
    </row>
    <row r="50" spans="1:8" x14ac:dyDescent="0.25">
      <c r="A50" s="4" t="str">
        <f>Fields!L91</f>
        <v>Yeaman</v>
      </c>
      <c r="B50" s="2" t="s">
        <v>299</v>
      </c>
      <c r="C50" s="2" t="s">
        <v>141</v>
      </c>
      <c r="D50" s="2"/>
      <c r="E50" s="4" t="str">
        <f t="shared" si="0"/>
        <v>false</v>
      </c>
      <c r="F50" s="2" t="s">
        <v>257</v>
      </c>
      <c r="G50" s="4" t="str">
        <f>"x =&gt; x."&amp;A50</f>
        <v>x =&gt; x.Yeaman</v>
      </c>
      <c r="H50" s="5" t="str">
        <f t="shared" si="1"/>
        <v>new ("Yeamans", null, false, "Yeaman", x =&gt; x.Yeaman, "Scottish hills with a drop of 100m, or, failing that, at least 5km (walking distance) from any higher point."),</v>
      </c>
    </row>
    <row r="51" spans="1:8" x14ac:dyDescent="0.25">
      <c r="A51" s="4" t="str">
        <f>Fields!L92</f>
        <v>Clem</v>
      </c>
      <c r="B51" s="2" t="s">
        <v>300</v>
      </c>
      <c r="C51" s="2" t="s">
        <v>142</v>
      </c>
      <c r="D51" s="2"/>
      <c r="E51" s="4" t="str">
        <f t="shared" si="0"/>
        <v>false</v>
      </c>
      <c r="F51" s="2" t="s">
        <v>258</v>
      </c>
      <c r="G51" s="4" t="str">
        <f>"x =&gt; x."&amp;A51</f>
        <v>x =&gt; x.Clem</v>
      </c>
      <c r="H51" s="5" t="str">
        <f t="shared" si="1"/>
        <v>new ("Clems", null, false, "Clem", x =&gt; x.Clem, "Hills in England, Wales and the Isle of Man with a drop of 100m, or, failing that, at least 5km (walking distance) from any higher point."),</v>
      </c>
    </row>
    <row r="52" spans="1:8" x14ac:dyDescent="0.25">
      <c r="A52" s="4" t="str">
        <f>Fields!L93</f>
        <v>Trail100</v>
      </c>
      <c r="B52" s="2" t="s">
        <v>301</v>
      </c>
      <c r="C52" s="2" t="s">
        <v>140</v>
      </c>
      <c r="D52" s="2"/>
      <c r="E52" s="4" t="str">
        <f t="shared" si="0"/>
        <v>false</v>
      </c>
      <c r="F52" s="2"/>
      <c r="G52" s="4" t="str">
        <f>"x =&gt; x."&amp;A52</f>
        <v>x =&gt; x.Trail100</v>
      </c>
      <c r="H52" s="5" t="str">
        <f t="shared" si="1"/>
        <v>new ("Trail 100s", null, false, "Trail 100", x =&gt; x.Trail100, ""),</v>
      </c>
    </row>
    <row r="53" spans="1:8" x14ac:dyDescent="0.25">
      <c r="A53" s="4" t="str">
        <f>Fields!L94</f>
        <v>DeletedMunroTop</v>
      </c>
      <c r="B53" s="2" t="s">
        <v>302</v>
      </c>
      <c r="C53" s="2" t="s">
        <v>227</v>
      </c>
      <c r="D53" s="2"/>
      <c r="E53" s="4" t="str">
        <f t="shared" si="0"/>
        <v>false</v>
      </c>
      <c r="F53" s="2"/>
      <c r="G53" s="4" t="str">
        <f>"x =&gt; x."&amp;A53</f>
        <v>x =&gt; x.DeletedMunroTop</v>
      </c>
      <c r="H53" s="5" t="str">
        <f t="shared" si="1"/>
        <v>new ("Deleted Munro tops", null, false, "Deleted Munro top", x =&gt; x.DeletedMunroTop, ""),</v>
      </c>
    </row>
    <row r="54" spans="1:8" x14ac:dyDescent="0.25">
      <c r="A54" s="4" t="str">
        <f>Fields!L95</f>
        <v>DeletedCorbett</v>
      </c>
      <c r="B54" s="2" t="s">
        <v>303</v>
      </c>
      <c r="C54" s="2" t="s">
        <v>228</v>
      </c>
      <c r="D54" s="2"/>
      <c r="E54" s="4" t="str">
        <f t="shared" si="0"/>
        <v>false</v>
      </c>
      <c r="F54" s="2"/>
      <c r="G54" s="4" t="str">
        <f>"x =&gt; x."&amp;A54</f>
        <v>x =&gt; x.DeletedCorbett</v>
      </c>
      <c r="H54" s="5" t="str">
        <f t="shared" si="1"/>
        <v>new ("Deleted Corbetts", null, false, "Deleted Corbett", x =&gt; x.DeletedCorbett, ""),</v>
      </c>
    </row>
    <row r="55" spans="1:8" x14ac:dyDescent="0.25">
      <c r="A55" s="4" t="str">
        <f>Fields!L96</f>
        <v>DeletedGraham</v>
      </c>
      <c r="B55" s="2" t="s">
        <v>304</v>
      </c>
      <c r="C55" s="2" t="s">
        <v>229</v>
      </c>
      <c r="D55" s="2"/>
      <c r="E55" s="4" t="str">
        <f t="shared" si="0"/>
        <v>false</v>
      </c>
      <c r="F55" s="2"/>
      <c r="G55" s="4" t="str">
        <f>"x =&gt; x."&amp;A55</f>
        <v>x =&gt; x.DeletedGraham</v>
      </c>
      <c r="H55" s="5" t="str">
        <f t="shared" si="1"/>
        <v>new ("Deleted Grahams", null, false, "Deleted Graham", x =&gt; x.DeletedGraham, ""),</v>
      </c>
    </row>
    <row r="56" spans="1:8" x14ac:dyDescent="0.25">
      <c r="A56" s="4" t="str">
        <f>Fields!L97</f>
        <v>DeletedNuttall</v>
      </c>
      <c r="B56" s="2" t="s">
        <v>305</v>
      </c>
      <c r="C56" s="2" t="s">
        <v>230</v>
      </c>
      <c r="D56" s="2"/>
      <c r="E56" s="4" t="str">
        <f t="shared" si="0"/>
        <v>false</v>
      </c>
      <c r="F56" s="2"/>
      <c r="G56" s="4" t="str">
        <f>"x =&gt; x."&amp;A56</f>
        <v>x =&gt; x.DeletedNuttall</v>
      </c>
      <c r="H56" s="5" t="str">
        <f t="shared" si="1"/>
        <v>new ("Deleted Nuttalls", null, false, "Deleted Nuttall", x =&gt; x.DeletedNuttall, ""),</v>
      </c>
    </row>
    <row r="57" spans="1:8" x14ac:dyDescent="0.25">
      <c r="A57" s="4" t="str">
        <f>Fields!L98</f>
        <v>DeletedDonaldTop</v>
      </c>
      <c r="B57" s="2" t="s">
        <v>306</v>
      </c>
      <c r="C57" s="2" t="s">
        <v>231</v>
      </c>
      <c r="D57" s="2"/>
      <c r="E57" s="4" t="str">
        <f t="shared" si="0"/>
        <v>false</v>
      </c>
      <c r="F57" s="2"/>
      <c r="G57" s="4" t="str">
        <f>"x =&gt; x."&amp;A57</f>
        <v>x =&gt; x.DeletedDonaldTop</v>
      </c>
      <c r="H57" s="5" t="str">
        <f t="shared" si="1"/>
        <v>new ("Deleted Donald tops", null, false, "Deleted Donald top", x =&gt; x.DeletedDonaldTop, ""),</v>
      </c>
    </row>
    <row r="58" spans="1:8" x14ac:dyDescent="0.25">
      <c r="A58" s="4" t="str">
        <f>Fields!L99</f>
        <v>Dillon</v>
      </c>
      <c r="B58" s="2" t="s">
        <v>307</v>
      </c>
      <c r="C58" s="2" t="s">
        <v>128</v>
      </c>
      <c r="D58" s="2"/>
      <c r="E58" s="4" t="str">
        <f t="shared" si="0"/>
        <v>false</v>
      </c>
      <c r="F58" s="2" t="s">
        <v>248</v>
      </c>
      <c r="G58" s="4" t="str">
        <f>"x =&gt; x."&amp;A58</f>
        <v>x =&gt; x.Dillon</v>
      </c>
      <c r="H58" s="5" t="str">
        <f t="shared" si="1"/>
        <v>new ("Dillons", null, false, "Dillon", x =&gt; x.Dillon, "Hills in Ireland at least 2000 feet high."),</v>
      </c>
    </row>
    <row r="59" spans="1:8" x14ac:dyDescent="0.25">
      <c r="A59" s="4" t="str">
        <f>Fields!L100</f>
        <v>VandeleurLynam</v>
      </c>
      <c r="B59" s="2" t="s">
        <v>308</v>
      </c>
      <c r="C59" s="2" t="s">
        <v>130</v>
      </c>
      <c r="D59" s="2"/>
      <c r="E59" s="4" t="str">
        <f t="shared" si="0"/>
        <v>false</v>
      </c>
      <c r="F59" s="2" t="s">
        <v>247</v>
      </c>
      <c r="G59" s="4" t="str">
        <f>"x =&gt; x."&amp;A59</f>
        <v>x =&gt; x.VandeleurLynam</v>
      </c>
      <c r="H59" s="5" t="str">
        <f t="shared" si="1"/>
        <v>new ("Vandeleur-Lynams", null, false, "Vandeleur-Lynam", x =&gt; x.VandeleurLynam, "Hills in Ireland at least 600 metres high with a drop of at least 15 metres on all sides."),</v>
      </c>
    </row>
    <row r="60" spans="1:8" x14ac:dyDescent="0.25">
      <c r="A60" s="4" t="str">
        <f>Fields!L101</f>
        <v>Arderin</v>
      </c>
      <c r="B60" s="2" t="s">
        <v>309</v>
      </c>
      <c r="C60" s="2" t="s">
        <v>129</v>
      </c>
      <c r="D60" s="2"/>
      <c r="E60" s="4" t="str">
        <f t="shared" si="0"/>
        <v>false</v>
      </c>
      <c r="F60" s="2" t="s">
        <v>252</v>
      </c>
      <c r="G60" s="4" t="str">
        <f>"x =&gt; x."&amp;A60</f>
        <v>x =&gt; x.Arderin</v>
      </c>
      <c r="H60" s="5" t="str">
        <f t="shared" si="1"/>
        <v>new ("Arderins", null, false, "Arderin", x =&gt; x.Arderin, "Hills in Ireland at least 500 metres high with a drop of at least 30m on all sides."),</v>
      </c>
    </row>
    <row r="61" spans="1:8" x14ac:dyDescent="0.25">
      <c r="A61" s="4" t="str">
        <f>Fields!L102</f>
        <v>Carn</v>
      </c>
      <c r="B61" s="2" t="s">
        <v>310</v>
      </c>
      <c r="C61" s="2" t="s">
        <v>143</v>
      </c>
      <c r="D61" s="2"/>
      <c r="E61" s="4" t="str">
        <f t="shared" si="0"/>
        <v>false</v>
      </c>
      <c r="F61" s="2" t="s">
        <v>253</v>
      </c>
      <c r="G61" s="4" t="str">
        <f>"x =&gt; x."&amp;A61</f>
        <v>x =&gt; x.Carn</v>
      </c>
      <c r="H61" s="5" t="str">
        <f t="shared" si="1"/>
        <v>new ("Carns", null, false, "Carn", x =&gt; x.Carn, "Hills in Ireland between 400 and 499.9m high with a drop of at least 30m on all sides."),</v>
      </c>
    </row>
    <row r="62" spans="1:8" x14ac:dyDescent="0.25">
      <c r="A62" s="4" t="str">
        <f>Fields!L103</f>
        <v>Binnion</v>
      </c>
      <c r="B62" s="2" t="s">
        <v>311</v>
      </c>
      <c r="C62" s="2" t="s">
        <v>144</v>
      </c>
      <c r="D62" s="2"/>
      <c r="E62" s="4" t="str">
        <f t="shared" si="0"/>
        <v>false</v>
      </c>
      <c r="F62" s="2" t="s">
        <v>254</v>
      </c>
      <c r="G62" s="4" t="str">
        <f>"x =&gt; x."&amp;A62</f>
        <v>x =&gt; x.Binnion</v>
      </c>
      <c r="H62" s="5" t="str">
        <f t="shared" si="1"/>
        <v>new ("Binnions", null, false, "Binnion", x =&gt; x.Binnion, "Hills in Ireland with height below 400m and a drop of at least 100m on all sides."),</v>
      </c>
    </row>
    <row r="63" spans="1:8" x14ac:dyDescent="0.25">
      <c r="A63" s="4" t="str">
        <f>Fields!L104</f>
        <v>OtherList</v>
      </c>
      <c r="B63" s="2" t="s">
        <v>312</v>
      </c>
      <c r="C63" s="2" t="s">
        <v>131</v>
      </c>
      <c r="D63" s="2"/>
      <c r="E63" s="4" t="str">
        <f t="shared" si="0"/>
        <v>false</v>
      </c>
      <c r="F63" s="2"/>
      <c r="G63" s="4" t="str">
        <f>"x =&gt; x."&amp;A63</f>
        <v>x =&gt; x.OtherList</v>
      </c>
      <c r="H63" s="5" t="str">
        <f t="shared" si="1"/>
        <v>new ("Other lists", null, false, "Other list", x =&gt; x.OtherList, ""),</v>
      </c>
    </row>
    <row r="64" spans="1:8" x14ac:dyDescent="0.25">
      <c r="A64" s="4" t="str">
        <f>Fields!L105</f>
        <v>Unclassified</v>
      </c>
      <c r="B64" s="2" t="s">
        <v>164</v>
      </c>
      <c r="C64" s="2" t="s">
        <v>164</v>
      </c>
      <c r="D64" s="2"/>
      <c r="E64" s="4" t="str">
        <f t="shared" si="0"/>
        <v>false</v>
      </c>
      <c r="F64" s="2"/>
      <c r="G64" s="4" t="str">
        <f>"x =&gt; x."&amp;A64</f>
        <v>x =&gt; x.Unclassified</v>
      </c>
      <c r="H64" s="5" t="str">
        <f t="shared" si="1"/>
        <v>new ("Unclassified", null, false, "Unclassified", x =&gt; x.Unclassified,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Fields</vt:lpstr>
      <vt:lpstr>Classifications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Miller</dc:creator>
  <cp:lastModifiedBy>Graham Miller</cp:lastModifiedBy>
  <dcterms:created xsi:type="dcterms:W3CDTF">2023-05-19T20:33:53Z</dcterms:created>
  <dcterms:modified xsi:type="dcterms:W3CDTF">2023-06-06T18:57:30Z</dcterms:modified>
</cp:coreProperties>
</file>