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rahamblackman/Dropbox/FEP MRI Abnormality Meta-Analysis/FEP_MRI_MetaAnal_R/"/>
    </mc:Choice>
  </mc:AlternateContent>
  <xr:revisionPtr revIDLastSave="0" documentId="13_ncr:1_{9B14AB91-6415-DF47-AAB4-097BE7A4EAF2}" xr6:coauthVersionLast="47" xr6:coauthVersionMax="47" xr10:uidLastSave="{00000000-0000-0000-0000-000000000000}"/>
  <bookViews>
    <workbookView xWindow="0" yWindow="0" windowWidth="40960" windowHeight="23040" tabRatio="500" xr2:uid="{00000000-000D-0000-FFFF-FFFF00000000}"/>
  </bookViews>
  <sheets>
    <sheet name="sheet1" sheetId="2" r:id="rId1"/>
    <sheet name="dataset WITHOUT new Dazzan data" sheetId="5" r:id="rId2"/>
    <sheet name="Sheet2_igno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4" i="5" l="1"/>
  <c r="AP13" i="5"/>
  <c r="D13" i="5"/>
  <c r="D12" i="5"/>
  <c r="AP11" i="5"/>
  <c r="D11" i="5"/>
  <c r="AP10" i="5"/>
  <c r="D10" i="5"/>
  <c r="AP9" i="5"/>
  <c r="D9" i="5"/>
  <c r="AP8" i="5"/>
  <c r="D8" i="5"/>
  <c r="AP7" i="5"/>
  <c r="D7" i="5"/>
  <c r="AP6" i="5"/>
  <c r="D6" i="5"/>
  <c r="AP5" i="5"/>
  <c r="D5" i="5"/>
  <c r="AP4" i="5"/>
  <c r="D4" i="5"/>
  <c r="AP3" i="5"/>
  <c r="D3" i="5"/>
  <c r="D2" i="5"/>
  <c r="BP3" i="2"/>
  <c r="BP4" i="2"/>
  <c r="BP5" i="2"/>
  <c r="BP6" i="2"/>
  <c r="BP7" i="2"/>
  <c r="BP8" i="2"/>
  <c r="BP9" i="2"/>
  <c r="BP10" i="2"/>
  <c r="BP11" i="2"/>
  <c r="BP13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" i="3"/>
  <c r="C26" i="3" l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tc={CAEF0165-0093-4471-8CF3-5D0D069266B4}</author>
    <author>tc={F57A5272-1494-7844-AAC7-A3F91C659CFF}</author>
    <author>tc={29DC1119-F4F2-1647-A74D-81F115205114}</author>
    <author>tc={2A49AB12-AB73-DE41-B2F9-7DC72C5F6D22}</author>
    <author>tc={073B2B5F-A89A-DA49-B993-188CA34DCF60}</author>
    <author>tc={B91B5FA8-4A0B-C340-B771-BD66721B2C3A}</author>
    <author>tc={CB9EBB8A-D677-9645-A87C-60AE9CC890AF}</author>
    <author>tc={9E6F14B4-37BD-494F-B2E3-6F5DE6981A38}</author>
    <author>tc={B6402792-2DE5-604D-BDA6-8F6D49B5FC86}</author>
    <author>tc={1311D40F-1847-404E-8D5E-1DFFF0DEECFE}</author>
    <author>tc={AD13F0B5-24B4-9A46-8237-68E14D2B377C}</author>
    <author>tc={B37F5C13-3B17-8848-830F-1831205E819B}</author>
    <author>tc={2D13FAEC-D886-B946-A17A-9C0C6DDA9C89}</author>
    <author>tc={1E82DC21-FAF0-414D-8D1F-656BA7716779}</author>
    <author>tc={0817E18E-F93A-2D4D-AC5E-8CF093E96B55}</author>
    <author>tc={6D66016C-1BCC-3140-A9C1-EF0924964FAD}</author>
    <author>tc={86C20848-E9D6-9140-BAD3-D8E4B724FA03}</author>
    <author>tc={FBAE77D6-C6A7-1049-8F30-028383EE2F94}</author>
    <author>tc={62DE7B30-3416-5446-93AD-6E688DE2F26D}</author>
    <author>tc={11329CA5-B038-2B43-8D9F-ABC994367708}</author>
    <author>tc={AA09F524-D46E-FF45-A211-0E32ECB537B3}</author>
  </authors>
  <commentList>
    <comment ref="CC1" authorId="0" shapeId="0" xr:uid="{CAEF0165-0093-4471-8CF3-5D0D069266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or current
report in weeks</t>
      </text>
    </comment>
    <comment ref="BC2" authorId="1" shapeId="0" xr:uid="{F57A5272-1494-7844-AAC7-A3F91C659CF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full sample (n = 443) the frequency of females was 109</t>
      </text>
    </comment>
    <comment ref="CC3" authorId="2" shapeId="0" xr:uid="{29DC1119-F4F2-1647-A74D-81F115205114}">
      <text>
        <t>[Threaded comment]
Your version of Excel allows you to read this threaded comment; however, any edits to it will get removed if the file is opened in a newer version of Excel. Learn more: https://go.microsoft.com/fwlink/?linkid=870924
Comment:
    n = 10 less than one month
n = 4 between one and three months</t>
      </text>
    </comment>
    <comment ref="E4" authorId="3" shapeId="0" xr:uid="{2A49AB12-AB73-DE41-B2F9-7DC72C5F6D22}">
      <text>
        <t>[Threaded comment]
Your version of Excel allows you to read this threaded comment; however, any edits to it will get removed if the file is opened in a newer version of Excel. Learn more: https://go.microsoft.com/fwlink/?linkid=870924
Comment:
    MRI study sites included: “Copenhagen, London, Madrid, Naples, Prague, Tel Aviv, and Utrecht”</t>
      </text>
    </comment>
    <comment ref="K4" authorId="4" shapeId="0" xr:uid="{073B2B5F-A89A-DA49-B993-188CA34DCF60}">
      <text>
        <t>[Threaded comment]
Your version of Excel allows you to read this threaded comment; however, any edits to it will get removed if the file is opened in a newer version of Excel. Learn more: https://go.microsoft.com/fwlink/?linkid=870924
Comment:
    n=167 reported in paper, but n=5 were excluded from analysis due to CR abnormalities (therefore added in)</t>
      </text>
    </comment>
    <comment ref="M4" authorId="5" shapeId="0" xr:uid="{B91B5FA8-4A0B-C340-B771-BD66721B2C3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Dazzan et al (2020) “All images were screened for
radiological abnormalities, and individuals with clinically
significant findings (such as brain neoplasms) were
excluded from further analysis (n = 5 patients).”</t>
      </text>
    </comment>
    <comment ref="L5" authorId="6" shapeId="0" xr:uid="{CB9EBB8A-D677-9645-A87C-60AE9CC890A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% reported = 5.6%
</t>
      </text>
    </comment>
    <comment ref="CB5" authorId="7" shapeId="0" xr:uid="{9E6F14B4-37BD-494F-B2E3-6F5DE6981A3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% of patients that were AP naive was 14.9%. Could we say that 85.1% had past OR current AP exposure?
not sure it’s relevant as it is the only paper that provides past or current AP exposure.</t>
      </text>
    </comment>
    <comment ref="L6" authorId="8" shapeId="0" xr:uid="{B6402792-2DE5-604D-BDA6-8F6D49B5FC86}">
      <text>
        <t>[Threaded comment]
Your version of Excel allows you to read this threaded comment; however, any edits to it will get removed if the file is opened in a newer version of Excel. Learn more: https://go.microsoft.com/fwlink/?linkid=870924
Comment:
    % reported: 15.4%</t>
      </text>
    </comment>
    <comment ref="CB6" authorId="9" shapeId="0" xr:uid="{1311D40F-1847-404E-8D5E-1DFFF0DEECF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% of patients that were AP naive was 11.3%. Could we say that 88.7% had past OR current AP exposure?
not sure it’s relevant as it is the only paper that provides past or current AP exposure.</t>
      </text>
    </comment>
    <comment ref="O7" authorId="10" shapeId="0" xr:uid="{AD13F0B5-24B4-9A46-8237-68E14D2B377C}">
      <text>
        <t>[Threaded comment]
Your version of Excel allows you to read this threaded comment; however, any edits to it will get removed if the file is opened in a newer version of Excel. Learn more: https://go.microsoft.com/fwlink/?linkid=870924
Comment:
    17-23</t>
      </text>
    </comment>
    <comment ref="S8" authorId="11" shapeId="0" xr:uid="{B37F5C13-3B17-8848-830F-1831205E819B}">
      <text>
        <t>[Threaded comment]
Your version of Excel allows you to read this threaded comment; however, any edits to it will get removed if the file is opened in a newer version of Excel. Learn more: https://go.microsoft.com/fwlink/?linkid=870924
Comment:
    11 to 18</t>
      </text>
    </comment>
    <comment ref="T8" authorId="12" shapeId="0" xr:uid="{2D13FAEC-D886-B946-A17A-9C0C6DDA9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11 to 12</t>
      </text>
    </comment>
    <comment ref="K10" authorId="13" shapeId="0" xr:uid="{1E82DC21-FAF0-414D-8D1F-656BA771677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sample=24 but only 17 had MRI</t>
      </text>
    </comment>
    <comment ref="L11" authorId="14" shapeId="0" xr:uid="{0817E18E-F93A-2D4D-AC5E-8CF093E96B5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calculated lower estimate</t>
      </text>
    </comment>
    <comment ref="M11" authorId="15" shapeId="0" xr:uid="{6D66016C-1BCC-3140-A9C1-EF0924964FA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calculated lower estimate</t>
      </text>
    </comment>
    <comment ref="BA11" authorId="16" shapeId="0" xr:uid="{86C20848-E9D6-9140-BAD3-D8E4B724FA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for full sample
</t>
      </text>
    </comment>
    <comment ref="BC11" authorId="17" shapeId="0" xr:uid="{FBAE77D6-C6A7-1049-8F30-028383EE2F9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full fep sample (n =656) the frequency of females was 216</t>
      </text>
    </comment>
    <comment ref="H12" authorId="18" shapeId="0" xr:uid="{62DE7B30-3416-5446-93AD-6E688DE2F26D}">
      <text>
        <t>[Threaded comment]
Your version of Excel allows you to read this threaded comment; however, any edits to it will get removed if the file is opened in a newer version of Excel. Learn more: https://go.microsoft.com/fwlink/?linkid=870924
Comment:
    to update</t>
      </text>
    </comment>
    <comment ref="H13" authorId="19" shapeId="0" xr:uid="{11329CA5-B038-2B43-8D9F-ABC994367708}">
      <text>
        <t>[Threaded comment]
Your version of Excel allows you to read this threaded comment; however, any edits to it will get removed if the file is opened in a newer version of Excel. Learn more: https://go.microsoft.com/fwlink/?linkid=870924
Comment:
    WM only</t>
      </text>
    </comment>
    <comment ref="CB14" authorId="20" shapeId="0" xr:uid="{AA09F524-D46E-FF45-A211-0E32ECB537B3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patients were treated with AP from baseline, which is when MRI is conducted.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tc={0E766443-EEC2-F541-96FD-49F233666951}</author>
    <author>tc={66F7315F-D820-6045-A470-934533438ADC}</author>
    <author>tc={33E2EFD3-3AC2-7D47-8F56-4DDB57D1C8F1}</author>
    <author>tc={932FED18-5B53-4B4E-AB68-0D8BFD31DC12}</author>
  </authors>
  <commentList>
    <comment ref="AM1" authorId="0" shapeId="0" xr:uid="{0E766443-EEC2-F541-96FD-49F233666951}">
      <text>
        <t>[Threaded comment]
Your version of Excel allows you to read this threaded comment; however, any edits to it will get removed if the file is opened in a newer version of Excel. Learn more: https://go.microsoft.com/fwlink/?linkid=870924
Comment:
    run SA on (ie were patients double counted)</t>
      </text>
    </comment>
    <comment ref="E4" authorId="1" shapeId="0" xr:uid="{66F7315F-D820-6045-A470-934533438ADC}">
      <text>
        <t>[Threaded comment]
Your version of Excel allows you to read this threaded comment; however, any edits to it will get removed if the file is opened in a newer version of Excel. Learn more: https://go.microsoft.com/fwlink/?linkid=870924
Comment:
    MRI study sites included: “Copenhagen, London, Madrid, Naples, Prague, Tel Aviv, and Utrecht”</t>
      </text>
    </comment>
    <comment ref="J5" authorId="2" shapeId="0" xr:uid="{33E2EFD3-3AC2-7D47-8F56-4DDB57D1C8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% reported = 5.6%
</t>
      </text>
    </comment>
    <comment ref="J6" authorId="3" shapeId="0" xr:uid="{932FED18-5B53-4B4E-AB68-0D8BFD31DC12}">
      <text>
        <t>[Threaded comment]
Your version of Excel allows you to read this threaded comment; however, any edits to it will get removed if the file is opened in a newer version of Excel. Learn more: https://go.microsoft.com/fwlink/?linkid=870924
Comment:
    % reported: 15.4%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Graham Blackman</author>
  </authors>
  <commentList>
    <comment ref="J6" authorId="0" shapeId="0" xr:uid="{C597FEF0-93F7-A040-8062-546B988A0A50}">
      <text>
        <r>
          <rPr>
            <b/>
            <sz val="9"/>
            <color rgb="FF000000"/>
            <rFont val="Verdana"/>
            <family val="2"/>
          </rPr>
          <t>Graham Blackman: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frontal/parietal cortex, lateral ventricle, third ventricle, and medial temporal lobe structures.</t>
        </r>
      </text>
    </comment>
    <comment ref="M7" authorId="0" shapeId="0" xr:uid="{3B152C85-9FDE-8046-8D09-E94BFF5996DF}">
      <text>
        <r>
          <rPr>
            <b/>
            <sz val="9"/>
            <color indexed="81"/>
            <rFont val="Verdana"/>
            <family val="2"/>
          </rPr>
          <t>Graham Blackman:</t>
        </r>
        <r>
          <rPr>
            <sz val="9"/>
            <color indexed="81"/>
            <rFont val="Verdana"/>
            <family val="2"/>
          </rPr>
          <t xml:space="preserve">
calcualte from mean onset verses mean age</t>
        </r>
      </text>
    </comment>
    <comment ref="O8" authorId="0" shapeId="0" xr:uid="{D08285CD-0BE5-0244-BF1E-0AD4D34C7F4D}">
      <text>
        <r>
          <rPr>
            <b/>
            <sz val="9"/>
            <color indexed="81"/>
            <rFont val="Verdana"/>
            <family val="2"/>
          </rPr>
          <t>Graham Blackman:</t>
        </r>
        <r>
          <rPr>
            <sz val="9"/>
            <color indexed="81"/>
            <rFont val="Verdana"/>
            <family val="2"/>
          </rPr>
          <t xml:space="preserve">
past history of psychiatric or neurological disease or a recent history of alcohol abuse. </t>
        </r>
      </text>
    </comment>
    <comment ref="P8" authorId="0" shapeId="0" xr:uid="{2443D2DD-6641-B846-A1E7-E61E4A05835D}">
      <text>
        <r>
          <rPr>
            <b/>
            <sz val="9"/>
            <color indexed="81"/>
            <rFont val="Verdana"/>
            <family val="2"/>
          </rPr>
          <t>Graham Blackman:</t>
        </r>
        <r>
          <rPr>
            <sz val="9"/>
            <color indexed="81"/>
            <rFont val="Verdana"/>
            <family val="2"/>
          </rPr>
          <t xml:space="preserve">
past history of psychiatric or neurological disease or a recent history of alcohol abuse. </t>
        </r>
      </text>
    </comment>
    <comment ref="E10" authorId="0" shapeId="0" xr:uid="{591002E1-4196-CF4D-9375-3B9C63EC30BF}">
      <text>
        <r>
          <rPr>
            <b/>
            <sz val="9"/>
            <color indexed="8"/>
            <rFont val="Verdana"/>
            <family val="2"/>
          </rPr>
          <t>Graham Blackman:</t>
        </r>
        <r>
          <rPr>
            <sz val="9"/>
            <color indexed="8"/>
            <rFont val="Verdana"/>
            <family val="2"/>
          </rPr>
          <t xml:space="preserve">
</t>
        </r>
        <r>
          <rPr>
            <sz val="9"/>
            <color indexed="8"/>
            <rFont val="Verdana"/>
            <family val="2"/>
          </rPr>
          <t>waiting confirmation on number of clin relevatn abnormalities</t>
        </r>
      </text>
    </comment>
    <comment ref="K10" authorId="0" shapeId="0" xr:uid="{660482C3-045A-3D4F-94CB-E5523DC003F3}">
      <text>
        <r>
          <rPr>
            <b/>
            <sz val="9"/>
            <color indexed="81"/>
            <rFont val="Verdana"/>
            <family val="2"/>
          </rPr>
          <t>Graham Blackman:</t>
        </r>
        <r>
          <rPr>
            <sz val="9"/>
            <color indexed="81"/>
            <rFont val="Verdana"/>
            <family val="2"/>
          </rPr>
          <t xml:space="preserve">
calculated from stratidied mean age by psychosis subtype (see next tab)</t>
        </r>
      </text>
    </comment>
    <comment ref="K11" authorId="0" shapeId="0" xr:uid="{3334096B-2C5B-C843-8B49-CC01758A6FF4}">
      <text>
        <r>
          <rPr>
            <b/>
            <sz val="9"/>
            <color indexed="81"/>
            <rFont val="Verdana"/>
            <family val="2"/>
          </rPr>
          <t>Graham Blackman:</t>
        </r>
        <r>
          <rPr>
            <sz val="9"/>
            <color indexed="81"/>
            <rFont val="Verdana"/>
            <family val="2"/>
          </rPr>
          <t xml:space="preserve">
estimated based on modpoint of sample range ie 12-31</t>
        </r>
      </text>
    </comment>
  </commentList>
</comments>
</file>

<file path=xl/sharedStrings.xml><?xml version="1.0" encoding="utf-8"?>
<sst xmlns="http://schemas.openxmlformats.org/spreadsheetml/2006/main" count="750" uniqueCount="200">
  <si>
    <t>yes</t>
    <phoneticPr fontId="3" type="noConversion"/>
  </si>
  <si>
    <t>none</t>
    <phoneticPr fontId="3" type="noConversion"/>
  </si>
  <si>
    <t>52</t>
    <phoneticPr fontId="3" type="noConversion"/>
  </si>
  <si>
    <t xml:space="preserve"> 90</t>
    <phoneticPr fontId="3" type="noConversion"/>
  </si>
  <si>
    <t>no</t>
    <phoneticPr fontId="3" type="noConversion"/>
  </si>
  <si>
    <t>213</t>
    <phoneticPr fontId="3" type="noConversion"/>
  </si>
  <si>
    <t>Kasai</t>
    <phoneticPr fontId="3" type="noConversion"/>
  </si>
  <si>
    <t>15.6</t>
    <phoneticPr fontId="3" type="noConversion"/>
  </si>
  <si>
    <t>1993</t>
  </si>
  <si>
    <t>age_hc</t>
    <phoneticPr fontId="3" type="noConversion"/>
  </si>
  <si>
    <t>age_fep</t>
    <phoneticPr fontId="3" type="noConversion"/>
  </si>
  <si>
    <t>fep_abnormal</t>
    <phoneticPr fontId="3" type="noConversion"/>
  </si>
  <si>
    <t>fep_clin_re_abnormal</t>
    <phoneticPr fontId="3" type="noConversion"/>
  </si>
  <si>
    <t>fep_total</t>
    <phoneticPr fontId="3" type="noConversion"/>
  </si>
  <si>
    <t>hc_abnormal</t>
    <phoneticPr fontId="3" type="noConversion"/>
  </si>
  <si>
    <t>hc_clin_re_abnormal</t>
    <phoneticPr fontId="3" type="noConversion"/>
  </si>
  <si>
    <t>hc_total</t>
    <phoneticPr fontId="3" type="noConversion"/>
  </si>
  <si>
    <t>symptom_duration_wks</t>
    <phoneticPr fontId="3" type="noConversion"/>
  </si>
  <si>
    <t>Duration_untreated_wks</t>
    <phoneticPr fontId="3" type="noConversion"/>
  </si>
  <si>
    <t>(organic psychosis screened out based on clinical features)</t>
    <phoneticPr fontId="3" type="noConversion"/>
  </si>
  <si>
    <t>(no focal neurological signs )</t>
    <phoneticPr fontId="3" type="noConversion"/>
  </si>
  <si>
    <t>(organic screened out)</t>
    <phoneticPr fontId="3" type="noConversion"/>
  </si>
  <si>
    <t>(general medical condition or substance-induced psychosis were excluded. )</t>
    <phoneticPr fontId="3" type="noConversion"/>
  </si>
  <si>
    <t>all_forms_psychosis</t>
    <phoneticPr fontId="3" type="noConversion"/>
  </si>
  <si>
    <t>all_forms_psychosis_comment</t>
    <phoneticPr fontId="3" type="noConversion"/>
  </si>
  <si>
    <t>general_comments</t>
    <phoneticPr fontId="3" type="noConversion"/>
  </si>
  <si>
    <t>authoryear</t>
  </si>
  <si>
    <t>60</t>
    <phoneticPr fontId="3" type="noConversion"/>
  </si>
  <si>
    <t>61</t>
    <phoneticPr fontId="3" type="noConversion"/>
  </si>
  <si>
    <t>no (organic psychosis screened out based on clinical features)</t>
    <phoneticPr fontId="3" type="noConversion"/>
  </si>
  <si>
    <t xml:space="preserve">may be overcounitng - contact authors </t>
    <phoneticPr fontId="3" type="noConversion"/>
  </si>
  <si>
    <t>frequency count calculaed from percentage</t>
  </si>
  <si>
    <t>may be overcounitng - contact authors.  pathological and normal variants included</t>
  </si>
  <si>
    <t>Williams</t>
    <phoneticPr fontId="1" type="noConversion"/>
  </si>
  <si>
    <t>Goulet</t>
    <phoneticPr fontId="1" type="noConversion"/>
  </si>
  <si>
    <t>Pienka</t>
    <phoneticPr fontId="1" type="noConversion"/>
  </si>
  <si>
    <t>Galderisi</t>
  </si>
  <si>
    <t>Jensen</t>
  </si>
  <si>
    <t>Dazzan</t>
  </si>
  <si>
    <t>Espinosa</t>
  </si>
  <si>
    <t>Suárez-Pinilla</t>
  </si>
  <si>
    <t>Akhtar</t>
  </si>
  <si>
    <t>Quartini</t>
  </si>
  <si>
    <r>
      <t>may be overcounitng - contact authors “Some individuals had more than one pathology.”</t>
    </r>
    <r>
      <rPr>
        <sz val="11"/>
        <color indexed="16"/>
        <rFont val="Calibri"/>
        <family val="2"/>
      </rPr>
      <t xml:space="preserve"> </t>
    </r>
  </si>
  <si>
    <t>Andrea</t>
    <phoneticPr fontId="1" type="noConversion"/>
  </si>
  <si>
    <t>Trzesniak</t>
    <phoneticPr fontId="3" type="noConversion"/>
  </si>
  <si>
    <t>Landin-Romero</t>
    <phoneticPr fontId="3" type="noConversion"/>
  </si>
  <si>
    <t>Bartholomeusz</t>
    <phoneticPr fontId="3" type="noConversion"/>
  </si>
  <si>
    <t>Sommer</t>
    <phoneticPr fontId="1" type="noConversion"/>
  </si>
  <si>
    <t>no (general medical condition or substance-induced psychosis were excluded. )</t>
    <phoneticPr fontId="3" type="noConversion"/>
  </si>
  <si>
    <t>no (no focal neurological signs )</t>
    <phoneticPr fontId="3" type="noConversion"/>
  </si>
  <si>
    <t>author</t>
  </si>
  <si>
    <t>year</t>
  </si>
  <si>
    <t>whole_brain</t>
  </si>
  <si>
    <t>Zanetti</t>
  </si>
  <si>
    <t>Lieberman</t>
  </si>
  <si>
    <t>no</t>
  </si>
  <si>
    <t>2008</t>
  </si>
  <si>
    <t>Borgwardt</t>
  </si>
  <si>
    <t>2006</t>
  </si>
  <si>
    <t>no (organic screened out)</t>
  </si>
  <si>
    <t>yes</t>
  </si>
  <si>
    <t>Falkenberg</t>
  </si>
  <si>
    <t>2017</t>
  </si>
  <si>
    <t>Khandanpour</t>
  </si>
  <si>
    <t>2012</t>
  </si>
  <si>
    <t>Degreef</t>
  </si>
  <si>
    <t>39</t>
    <phoneticPr fontId="3" type="noConversion"/>
  </si>
  <si>
    <t>22</t>
    <phoneticPr fontId="3" type="noConversion"/>
  </si>
  <si>
    <t>white matter abnormalities only</t>
    <phoneticPr fontId="3" type="noConversion"/>
  </si>
  <si>
    <t>None</t>
    <phoneticPr fontId="3" type="noConversion"/>
  </si>
  <si>
    <t xml:space="preserve">none </t>
    <phoneticPr fontId="3" type="noConversion"/>
  </si>
  <si>
    <t>Lubman</t>
  </si>
  <si>
    <t>2002</t>
  </si>
  <si>
    <t>Miller</t>
  </si>
  <si>
    <t>1991</t>
  </si>
  <si>
    <t>onset 45 year or later</t>
  </si>
  <si>
    <t>1996</t>
  </si>
  <si>
    <t xml:space="preserve">no </t>
    <phoneticPr fontId="3" type="noConversion"/>
  </si>
  <si>
    <t>restricted_brain</t>
  </si>
  <si>
    <t>fep_cr_abnormal</t>
  </si>
  <si>
    <t>hc_cr_abnormal</t>
  </si>
  <si>
    <t>Symonds</t>
  </si>
  <si>
    <t xml:space="preserve">author </t>
  </si>
  <si>
    <t>mean_antipsychotic_dur</t>
  </si>
  <si>
    <t>y</t>
  </si>
  <si>
    <t>n</t>
  </si>
  <si>
    <t>healthy_contol</t>
  </si>
  <si>
    <t>matched_healty control</t>
  </si>
  <si>
    <t>TBC</t>
  </si>
  <si>
    <t>study_continent</t>
  </si>
  <si>
    <t>eur</t>
  </si>
  <si>
    <t>nam</t>
  </si>
  <si>
    <t>aus</t>
  </si>
  <si>
    <t>sam</t>
  </si>
  <si>
    <t>scan_field</t>
  </si>
  <si>
    <t>study_screen_positive_exclude</t>
  </si>
  <si>
    <t>rater</t>
  </si>
  <si>
    <t>to_complete</t>
  </si>
  <si>
    <t>scan_blind</t>
  </si>
  <si>
    <t>quality_assess</t>
  </si>
  <si>
    <t>recruitment</t>
  </si>
  <si>
    <t>NA</t>
  </si>
  <si>
    <t>psychosis_duration_wks</t>
  </si>
  <si>
    <t xml:space="preserve">
radiologists/neuroradiologist</t>
  </si>
  <si>
    <t>neuroradiologist</t>
  </si>
  <si>
    <t>radiologist</t>
  </si>
  <si>
    <t>neuroradiologist/radiologist</t>
  </si>
  <si>
    <t>psychiatrist</t>
  </si>
  <si>
    <t>neuroradiologist/neurologist</t>
  </si>
  <si>
    <t>true_proportion</t>
  </si>
  <si>
    <t>author_year</t>
  </si>
  <si>
    <t>duration_untreated_wks</t>
  </si>
  <si>
    <t>female_fep</t>
  </si>
  <si>
    <t>prop_female_fep</t>
  </si>
  <si>
    <t>screen_exam</t>
  </si>
  <si>
    <t>screen_history</t>
  </si>
  <si>
    <t>include_CR</t>
  </si>
  <si>
    <t>include</t>
  </si>
  <si>
    <t>continent</t>
  </si>
  <si>
    <t>North America</t>
  </si>
  <si>
    <t>Europe</t>
  </si>
  <si>
    <t>Australia</t>
  </si>
  <si>
    <t>South America</t>
  </si>
  <si>
    <t>N/A</t>
  </si>
  <si>
    <t xml:space="preserve">no </t>
  </si>
  <si>
    <t>1.5 T and 3.0 T</t>
  </si>
  <si>
    <t>nr</t>
  </si>
  <si>
    <t>all_rater_radiol_bin</t>
  </si>
  <si>
    <t>Sommer</t>
  </si>
  <si>
    <t xml:space="preserve">fep_white_matter </t>
  </si>
  <si>
    <t>fep_vascular</t>
  </si>
  <si>
    <t>fep_atrophy</t>
  </si>
  <si>
    <t>Falkenberg (r)</t>
  </si>
  <si>
    <t>Falkenberg (c)</t>
  </si>
  <si>
    <t>fep_cyst</t>
  </si>
  <si>
    <t>fep_tumour</t>
  </si>
  <si>
    <t>fep_ventricular</t>
  </si>
  <si>
    <t>fep_pituitary</t>
  </si>
  <si>
    <t>fep_other</t>
  </si>
  <si>
    <r>
      <t>may be overcounitng - contact authors “Some individuals had more than one pathology.”</t>
    </r>
    <r>
      <rPr>
        <sz val="11"/>
        <color indexed="16"/>
        <rFont val="Calibri"/>
        <family val="2"/>
        <scheme val="minor"/>
      </rPr>
      <t xml:space="preserve"> </t>
    </r>
  </si>
  <si>
    <t>Clinical</t>
  </si>
  <si>
    <t>Research</t>
  </si>
  <si>
    <t xml:space="preserve">matched control </t>
  </si>
  <si>
    <t>prop_antipsychotic_exposure (previous or current)</t>
  </si>
  <si>
    <t>whole_brain_binary</t>
  </si>
  <si>
    <t>organic_exclude_binary</t>
  </si>
  <si>
    <t>recruitment_binary</t>
  </si>
  <si>
    <t>rad_binary</t>
  </si>
  <si>
    <t>neurorad_binary</t>
  </si>
  <si>
    <t>psyc_binary</t>
  </si>
  <si>
    <t>neuro_bin</t>
  </si>
  <si>
    <t>1</t>
  </si>
  <si>
    <t>0</t>
  </si>
  <si>
    <t>quality_assess_MTD</t>
  </si>
  <si>
    <t>rater_rad_binary</t>
  </si>
  <si>
    <t xml:space="preserve">Guasp </t>
  </si>
  <si>
    <t>all_rads_binary</t>
  </si>
  <si>
    <t>scan_field_3T</t>
  </si>
  <si>
    <t xml:space="preserve">mean_antipsychotic_dur </t>
  </si>
  <si>
    <t>age_under_35</t>
  </si>
  <si>
    <t>na</t>
  </si>
  <si>
    <t>23</t>
  </si>
  <si>
    <t>30</t>
  </si>
  <si>
    <t>24</t>
  </si>
  <si>
    <t>35</t>
  </si>
  <si>
    <t>29</t>
  </si>
  <si>
    <t>27</t>
  </si>
  <si>
    <t>62</t>
  </si>
  <si>
    <t>34</t>
  </si>
  <si>
    <t>female_hc</t>
  </si>
  <si>
    <t>current_AP_exposure</t>
  </si>
  <si>
    <t>hc_whitematter</t>
  </si>
  <si>
    <t>hc_vascular</t>
  </si>
  <si>
    <t>hc_cyst</t>
  </si>
  <si>
    <t>hc_atrophy</t>
  </si>
  <si>
    <t>hc_tumour</t>
  </si>
  <si>
    <t>hc_ventricular</t>
  </si>
  <si>
    <t>hc_pituitary</t>
  </si>
  <si>
    <t>hc_other</t>
  </si>
  <si>
    <t>fep_cr_white_matter</t>
  </si>
  <si>
    <t>fep_cr_tumour</t>
  </si>
  <si>
    <t>fep_cr_ventricular</t>
  </si>
  <si>
    <t>fep_cr_pituitary</t>
  </si>
  <si>
    <t>fep_cr_other</t>
  </si>
  <si>
    <t>fep_cr_vascular</t>
  </si>
  <si>
    <t>fep_cr_cyst</t>
  </si>
  <si>
    <t>fep_cr_atrophy</t>
  </si>
  <si>
    <t>hc_cr_white_matter</t>
  </si>
  <si>
    <t>hc_cr_vascular</t>
  </si>
  <si>
    <t>hc_cr_cyst</t>
  </si>
  <si>
    <t>hc_cr_atrophy</t>
  </si>
  <si>
    <t>hc_cr_tumour</t>
  </si>
  <si>
    <t>hc_cr_ventricular</t>
  </si>
  <si>
    <t>hc_cr_pituitary</t>
  </si>
  <si>
    <t>hc_cr_other</t>
  </si>
  <si>
    <t>include_CR_subtype</t>
  </si>
  <si>
    <t>include_subtype</t>
  </si>
  <si>
    <t>sample for raw data (198) and published study (schiz bull) not identical</t>
  </si>
  <si>
    <t>quality_assess_rater2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</si>
</sst>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0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sz val="11"/>
      <color indexed="10"/>
      <name val="Calibri"/>
      <family val="2"/>
    </font>
    <font>
      <b/>
      <sz val="12"/>
      <name val="Times New Roman"/>
      <family val="1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7">
    <xf numFmtId="0" fontId="0" fillId="0" borderId="0" xfId="0"/>
    <xf numFmtId="49" fontId="8" fillId="0" borderId="1" xfId="0" applyNumberFormat="1" applyFont="1" applyBorder="1" applyAlignment="1">
      <alignment horizontal="left" vertical="top"/>
    </xf>
    <xf numFmtId="49" fontId="9" fillId="0" borderId="1" xfId="0" applyNumberFormat="1" applyFont="1" applyBorder="1" applyAlignment="1">
      <alignment horizontal="left" vertical="top"/>
    </xf>
    <xf numFmtId="49" fontId="9" fillId="0" borderId="0" xfId="0" applyNumberFormat="1" applyFont="1" applyBorder="1" applyAlignment="1">
      <alignment horizontal="left" vertical="top"/>
    </xf>
    <xf numFmtId="49" fontId="10" fillId="0" borderId="0" xfId="1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2" fontId="8" fillId="0" borderId="1" xfId="0" applyNumberFormat="1" applyFont="1" applyBorder="1" applyAlignment="1">
      <alignment horizontal="left" vertical="top"/>
    </xf>
    <xf numFmtId="49" fontId="8" fillId="0" borderId="0" xfId="0" applyNumberFormat="1" applyFont="1" applyBorder="1" applyAlignment="1">
      <alignment horizontal="left" vertical="top"/>
    </xf>
    <xf numFmtId="49" fontId="12" fillId="0" borderId="0" xfId="1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8" fillId="0" borderId="1" xfId="0" applyNumberFormat="1" applyFont="1" applyBorder="1" applyAlignment="1">
      <alignment horizontal="left" vertical="top"/>
    </xf>
    <xf numFmtId="0" fontId="8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/>
    </xf>
    <xf numFmtId="0" fontId="14" fillId="0" borderId="1" xfId="0" applyNumberFormat="1" applyFont="1" applyFill="1" applyBorder="1" applyAlignment="1">
      <alignment horizontal="left" vertical="top"/>
    </xf>
    <xf numFmtId="49" fontId="15" fillId="0" borderId="1" xfId="0" applyNumberFormat="1" applyFont="1" applyBorder="1" applyAlignment="1">
      <alignment horizontal="left" vertical="center"/>
    </xf>
    <xf numFmtId="1" fontId="16" fillId="0" borderId="1" xfId="0" applyNumberFormat="1" applyFont="1" applyBorder="1" applyAlignment="1">
      <alignment horizontal="left" vertical="center"/>
    </xf>
    <xf numFmtId="1" fontId="8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6" fillId="0" borderId="0" xfId="0" applyNumberFormat="1" applyFont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top"/>
    </xf>
    <xf numFmtId="0" fontId="17" fillId="0" borderId="5" xfId="0" applyFont="1" applyBorder="1" applyAlignment="1">
      <alignment vertical="center"/>
    </xf>
    <xf numFmtId="49" fontId="18" fillId="0" borderId="2" xfId="0" applyNumberFormat="1" applyFont="1" applyBorder="1" applyAlignment="1">
      <alignment horizontal="left" vertical="top"/>
    </xf>
    <xf numFmtId="49" fontId="18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 wrapText="1"/>
    </xf>
    <xf numFmtId="49" fontId="18" fillId="0" borderId="0" xfId="1" applyNumberFormat="1" applyFont="1" applyAlignment="1">
      <alignment horizontal="left" vertical="top"/>
    </xf>
    <xf numFmtId="0" fontId="18" fillId="0" borderId="0" xfId="0" applyFont="1" applyAlignment="1">
      <alignment horizontal="left" vertical="top"/>
    </xf>
    <xf numFmtId="49" fontId="20" fillId="0" borderId="1" xfId="0" applyNumberFormat="1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1" fontId="21" fillId="0" borderId="1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 wrapText="1"/>
    </xf>
    <xf numFmtId="1" fontId="22" fillId="0" borderId="1" xfId="0" applyNumberFormat="1" applyFont="1" applyBorder="1" applyAlignment="1">
      <alignment horizontal="left" vertical="top"/>
    </xf>
    <xf numFmtId="0" fontId="17" fillId="0" borderId="4" xfId="0" applyFont="1" applyBorder="1" applyAlignment="1">
      <alignment vertical="center"/>
    </xf>
    <xf numFmtId="49" fontId="17" fillId="0" borderId="1" xfId="0" applyNumberFormat="1" applyFont="1" applyBorder="1" applyAlignment="1">
      <alignment horizontal="left" vertical="top"/>
    </xf>
    <xf numFmtId="0" fontId="21" fillId="2" borderId="1" xfId="0" applyFont="1" applyFill="1" applyBorder="1" applyAlignment="1">
      <alignment horizontal="left" vertical="top"/>
    </xf>
    <xf numFmtId="49" fontId="21" fillId="0" borderId="1" xfId="0" applyNumberFormat="1" applyFont="1" applyBorder="1" applyAlignment="1">
      <alignment horizontal="left" vertical="top"/>
    </xf>
    <xf numFmtId="0" fontId="23" fillId="0" borderId="1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24" fillId="0" borderId="1" xfId="0" applyNumberFormat="1" applyFont="1" applyBorder="1" applyAlignment="1">
      <alignment horizontal="left" vertical="top"/>
    </xf>
    <xf numFmtId="2" fontId="21" fillId="0" borderId="1" xfId="0" applyNumberFormat="1" applyFont="1" applyBorder="1" applyAlignment="1">
      <alignment horizontal="left" vertical="top"/>
    </xf>
    <xf numFmtId="1" fontId="17" fillId="0" borderId="1" xfId="0" applyNumberFormat="1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5" xfId="0" applyFont="1" applyBorder="1"/>
    <xf numFmtId="1" fontId="21" fillId="0" borderId="1" xfId="0" applyNumberFormat="1" applyFont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26" fillId="0" borderId="0" xfId="0" applyFont="1" applyAlignment="1">
      <alignment horizontal="left" vertical="center" readingOrder="1"/>
    </xf>
    <xf numFmtId="0" fontId="21" fillId="0" borderId="0" xfId="0" applyFont="1"/>
    <xf numFmtId="0" fontId="19" fillId="0" borderId="0" xfId="0" applyFont="1" applyAlignment="1">
      <alignment horizontal="left" vertical="top"/>
    </xf>
    <xf numFmtId="49" fontId="18" fillId="0" borderId="0" xfId="0" applyNumberFormat="1" applyFont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49" fontId="17" fillId="4" borderId="1" xfId="0" applyNumberFormat="1" applyFont="1" applyFill="1" applyBorder="1" applyAlignment="1">
      <alignment horizontal="left" vertical="top"/>
    </xf>
    <xf numFmtId="0" fontId="21" fillId="4" borderId="1" xfId="0" applyFont="1" applyFill="1" applyBorder="1" applyAlignment="1">
      <alignment horizontal="left" vertical="top"/>
    </xf>
    <xf numFmtId="0" fontId="23" fillId="4" borderId="1" xfId="0" applyFont="1" applyFill="1" applyBorder="1" applyAlignment="1">
      <alignment horizontal="left" vertical="top" wrapText="1"/>
    </xf>
    <xf numFmtId="0" fontId="0" fillId="4" borderId="1" xfId="0" applyFill="1" applyBorder="1"/>
    <xf numFmtId="1" fontId="21" fillId="0" borderId="0" xfId="0" applyNumberFormat="1" applyFont="1" applyAlignment="1">
      <alignment horizontal="left" vertical="top"/>
    </xf>
    <xf numFmtId="0" fontId="21" fillId="4" borderId="1" xfId="0" applyFont="1" applyFill="1" applyBorder="1" applyAlignment="1">
      <alignment horizontal="left" vertical="top" wrapText="1"/>
    </xf>
    <xf numFmtId="49" fontId="21" fillId="4" borderId="1" xfId="0" applyNumberFormat="1" applyFont="1" applyFill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49" fontId="20" fillId="0" borderId="2" xfId="0" applyNumberFormat="1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1" fontId="21" fillId="0" borderId="2" xfId="0" applyNumberFormat="1" applyFont="1" applyBorder="1" applyAlignment="1">
      <alignment horizontal="left" vertical="center"/>
    </xf>
    <xf numFmtId="1" fontId="17" fillId="0" borderId="2" xfId="0" applyNumberFormat="1" applyFont="1" applyBorder="1" applyAlignment="1">
      <alignment horizontal="left" vertical="top"/>
    </xf>
    <xf numFmtId="0" fontId="21" fillId="0" borderId="2" xfId="0" applyFont="1" applyBorder="1" applyAlignment="1">
      <alignment horizontal="left" vertical="top" wrapText="1"/>
    </xf>
    <xf numFmtId="0" fontId="17" fillId="0" borderId="2" xfId="0" applyNumberFormat="1" applyFont="1" applyBorder="1" applyAlignment="1">
      <alignment horizontal="left" vertical="top"/>
    </xf>
    <xf numFmtId="0" fontId="17" fillId="0" borderId="4" xfId="0" applyNumberFormat="1" applyFont="1" applyBorder="1" applyAlignment="1">
      <alignment vertical="center"/>
    </xf>
    <xf numFmtId="1" fontId="17" fillId="3" borderId="4" xfId="0" applyNumberFormat="1" applyFont="1" applyFill="1" applyBorder="1" applyAlignment="1">
      <alignment vertical="center"/>
    </xf>
    <xf numFmtId="0" fontId="17" fillId="0" borderId="2" xfId="0" applyNumberFormat="1" applyFont="1" applyFill="1" applyBorder="1" applyAlignment="1">
      <alignment horizontal="left" vertical="top"/>
    </xf>
    <xf numFmtId="49" fontId="17" fillId="0" borderId="2" xfId="0" applyNumberFormat="1" applyFont="1" applyBorder="1" applyAlignment="1">
      <alignment horizontal="left" vertical="top"/>
    </xf>
    <xf numFmtId="49" fontId="17" fillId="4" borderId="2" xfId="0" applyNumberFormat="1" applyFont="1" applyFill="1" applyBorder="1" applyAlignment="1">
      <alignment horizontal="left" vertical="top"/>
    </xf>
    <xf numFmtId="1" fontId="21" fillId="0" borderId="2" xfId="0" applyNumberFormat="1" applyFont="1" applyFill="1" applyBorder="1" applyAlignment="1">
      <alignment horizontal="left" vertical="top"/>
    </xf>
    <xf numFmtId="49" fontId="21" fillId="0" borderId="2" xfId="0" applyNumberFormat="1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21" fillId="2" borderId="2" xfId="0" applyFont="1" applyFill="1" applyBorder="1" applyAlignment="1">
      <alignment horizontal="left" vertical="top"/>
    </xf>
    <xf numFmtId="49" fontId="21" fillId="0" borderId="2" xfId="0" applyNumberFormat="1" applyFont="1" applyBorder="1" applyAlignment="1">
      <alignment horizontal="left" vertical="top"/>
    </xf>
    <xf numFmtId="0" fontId="23" fillId="0" borderId="2" xfId="0" applyFont="1" applyBorder="1" applyAlignment="1">
      <alignment horizontal="left" vertical="top" wrapText="1"/>
    </xf>
    <xf numFmtId="0" fontId="23" fillId="4" borderId="2" xfId="0" applyFont="1" applyFill="1" applyBorder="1" applyAlignment="1">
      <alignment horizontal="left" vertical="top" wrapText="1"/>
    </xf>
    <xf numFmtId="0" fontId="21" fillId="5" borderId="1" xfId="0" applyFont="1" applyFill="1" applyBorder="1" applyAlignment="1">
      <alignment horizontal="left" vertical="top"/>
    </xf>
    <xf numFmtId="1" fontId="21" fillId="5" borderId="1" xfId="0" applyNumberFormat="1" applyFont="1" applyFill="1" applyBorder="1" applyAlignment="1">
      <alignment horizontal="left" vertical="center"/>
    </xf>
    <xf numFmtId="49" fontId="21" fillId="5" borderId="1" xfId="0" applyNumberFormat="1" applyFont="1" applyFill="1" applyBorder="1" applyAlignment="1">
      <alignment horizontal="left" vertical="top"/>
    </xf>
    <xf numFmtId="1" fontId="21" fillId="5" borderId="1" xfId="0" applyNumberFormat="1" applyFont="1" applyFill="1" applyBorder="1" applyAlignment="1">
      <alignment horizontal="left" vertical="top"/>
    </xf>
    <xf numFmtId="0" fontId="21" fillId="5" borderId="2" xfId="0" applyFont="1" applyFill="1" applyBorder="1" applyAlignment="1">
      <alignment horizontal="left" vertical="top"/>
    </xf>
    <xf numFmtId="1" fontId="21" fillId="5" borderId="2" xfId="0" applyNumberFormat="1" applyFont="1" applyFill="1" applyBorder="1" applyAlignment="1">
      <alignment horizontal="left" vertical="top"/>
    </xf>
    <xf numFmtId="49" fontId="21" fillId="5" borderId="2" xfId="0" applyNumberFormat="1" applyFont="1" applyFill="1" applyBorder="1" applyAlignment="1">
      <alignment horizontal="left" vertical="top"/>
    </xf>
    <xf numFmtId="0" fontId="17" fillId="3" borderId="4" xfId="0" applyFont="1" applyFill="1" applyBorder="1" applyAlignment="1">
      <alignment vertical="center"/>
    </xf>
    <xf numFmtId="0" fontId="17" fillId="3" borderId="5" xfId="0" applyFont="1" applyFill="1" applyBorder="1" applyAlignment="1">
      <alignment vertical="center"/>
    </xf>
    <xf numFmtId="0" fontId="17" fillId="3" borderId="5" xfId="0" applyFont="1" applyFill="1" applyBorder="1"/>
    <xf numFmtId="0" fontId="17" fillId="4" borderId="4" xfId="0" applyFont="1" applyFill="1" applyBorder="1" applyAlignment="1">
      <alignment vertical="center"/>
    </xf>
    <xf numFmtId="0" fontId="17" fillId="4" borderId="5" xfId="0" applyFont="1" applyFill="1" applyBorder="1" applyAlignment="1">
      <alignment vertical="center"/>
    </xf>
    <xf numFmtId="0" fontId="17" fillId="4" borderId="5" xfId="0" applyFont="1" applyFill="1" applyBorder="1"/>
    <xf numFmtId="0" fontId="17" fillId="6" borderId="4" xfId="0" applyFont="1" applyFill="1" applyBorder="1" applyAlignment="1">
      <alignment vertical="center"/>
    </xf>
    <xf numFmtId="0" fontId="17" fillId="6" borderId="5" xfId="0" applyFont="1" applyFill="1" applyBorder="1" applyAlignment="1">
      <alignment vertical="center"/>
    </xf>
    <xf numFmtId="0" fontId="17" fillId="6" borderId="5" xfId="0" applyFont="1" applyFill="1" applyBorder="1"/>
    <xf numFmtId="0" fontId="17" fillId="6" borderId="4" xfId="0" applyNumberFormat="1" applyFont="1" applyFill="1" applyBorder="1" applyAlignment="1">
      <alignment vertical="center"/>
    </xf>
    <xf numFmtId="1" fontId="17" fillId="6" borderId="4" xfId="0" applyNumberFormat="1" applyFont="1" applyFill="1" applyBorder="1" applyAlignment="1">
      <alignment vertical="center"/>
    </xf>
    <xf numFmtId="0" fontId="17" fillId="7" borderId="4" xfId="0" applyFont="1" applyFill="1" applyBorder="1" applyAlignment="1">
      <alignment vertical="center"/>
    </xf>
    <xf numFmtId="0" fontId="17" fillId="7" borderId="5" xfId="0" applyFont="1" applyFill="1" applyBorder="1" applyAlignment="1">
      <alignment vertical="center"/>
    </xf>
    <xf numFmtId="0" fontId="17" fillId="7" borderId="5" xfId="0" applyFont="1" applyFill="1" applyBorder="1"/>
    <xf numFmtId="1" fontId="21" fillId="0" borderId="0" xfId="0" applyNumberFormat="1" applyFont="1" applyBorder="1" applyAlignment="1">
      <alignment horizontal="left" vertical="center"/>
    </xf>
    <xf numFmtId="0" fontId="21" fillId="6" borderId="5" xfId="0" applyFont="1" applyFill="1" applyBorder="1" applyAlignment="1">
      <alignment vertical="center"/>
    </xf>
    <xf numFmtId="0" fontId="29" fillId="5" borderId="1" xfId="0" applyFont="1" applyFill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29" fillId="0" borderId="2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family val="1"/>
        <scheme val="none"/>
      </font>
      <numFmt numFmtId="1" formatCode="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DAEEF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DAEEF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DAEEF3"/>
        </patternFill>
      </fill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DAEEF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rgb="FFDAEEF3"/>
        </patternFill>
      </fill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"/>
        <family val="1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"/>
        <family val="1"/>
        <scheme val="none"/>
      </font>
      <numFmt numFmtId="1" formatCode="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>
          <bgColor theme="8" tint="0.5999633777886288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ham Blackman" id="{42E42412-19F2-49B5-B2CC-54654C80EF74}" userId="Graham Blackman" providerId="None"/>
  <person displayName="Blackman, Graham" id="{31650E2C-D3EF-054F-8946-1713EABAC735}" userId="S::k1351458@kcl.ac.uk::9a0a39eb-1776-42e6-a390-50ceb99f4b0b" providerId="AD"/>
  <person displayName="Costa Pinto Teixeira Dias, Maria" id="{52E61F87-0256-3B48-9D64-916EB7B57E05}" userId="S::k19046535@kcl.ac.uk::09b20cfb-56f7-4b80-83a3-dbc43dfc490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B16E46-683C-EB42-8265-96D8710C70B7}" name="Table13" displayName="Table13" ref="B1:CD14" totalsRowShown="0" headerRowDxfId="244" dataDxfId="243">
  <sortState xmlns:xlrd2="http://schemas.microsoft.com/office/spreadsheetml/2017/richdata2" ref="B2:CD13">
    <sortCondition ref="B1:B13"/>
  </sortState>
  <tableColumns count="81">
    <tableColumn id="1" xr3:uid="{BA71A5BA-69EB-8143-9BCC-E24C3C11CF7B}" name="author " dataDxfId="242" totalsRowDxfId="241"/>
    <tableColumn id="2" xr3:uid="{CE6058A2-9A47-F34F-B495-17ECBCB8A67A}" name="year" dataDxfId="240" totalsRowDxfId="239"/>
    <tableColumn id="3" xr3:uid="{7E8F5553-EABC-4847-9366-E63EBFD2F851}" name="author_year" dataDxfId="238" totalsRowDxfId="237">
      <calculatedColumnFormula>CONCATENATE(B2," ",C2)</calculatedColumnFormula>
    </tableColumn>
    <tableColumn id="36" xr3:uid="{E4886CB4-96B2-FF49-B81F-021EF37D91F5}" name="continent" dataDxfId="236" totalsRowDxfId="235"/>
    <tableColumn id="37" xr3:uid="{2043111D-5856-BC4F-B38A-33FE44E93488}" name="matched control " dataDxfId="234" totalsRowDxfId="233"/>
    <tableColumn id="34" xr3:uid="{62D57A57-1CA0-7746-9A90-48CEFFAD9F67}" name="include" dataDxfId="232" totalsRowDxfId="231"/>
    <tableColumn id="82" xr3:uid="{FB387608-69B0-7640-9799-EABF29913D8A}" name="include_subtype" dataDxfId="230" totalsRowDxfId="229"/>
    <tableColumn id="35" xr3:uid="{D7CD3A98-FCEA-B84D-B41D-C24D567F1C28}" name="include_CR" dataDxfId="228" totalsRowDxfId="227"/>
    <tableColumn id="81" xr3:uid="{2545C526-449F-3243-AEC3-69C9FBE45A9A}" name="include_CR_subtype" dataDxfId="226" totalsRowDxfId="225"/>
    <tableColumn id="42" xr3:uid="{3D0786A7-2C3A-6F4C-BCFF-197EEC635993}" name="fep_total" dataDxfId="224" totalsRowDxfId="223"/>
    <tableColumn id="4" xr3:uid="{2462892B-5A68-3748-8B79-AB62A3E26941}" name="fep_abnormal" dataDxfId="222" totalsRowDxfId="221"/>
    <tableColumn id="41" xr3:uid="{E5DDD86D-D998-8B47-A8CD-9050417253BA}" name="fep_cr_abnormal" dataDxfId="220" totalsRowDxfId="219"/>
    <tableColumn id="47" xr3:uid="{57731772-FEF1-F040-A6C7-BD251CF96824}" name="fep_white_matter " dataDxfId="218"/>
    <tableColumn id="45" xr3:uid="{FBF8B23E-F63E-204C-A195-F26632CDD3A9}" name="fep_vascular" dataDxfId="217"/>
    <tableColumn id="43" xr3:uid="{5B7D827F-2D19-A34A-A175-834A05B633CF}" name="fep_cyst" dataDxfId="216"/>
    <tableColumn id="38" xr3:uid="{A931A638-4C9C-B543-B809-D397732E5598}" name="fep_atrophy" dataDxfId="215"/>
    <tableColumn id="6" xr3:uid="{39CA0867-3BF9-1F46-A2CB-82CBDB810172}" name="fep_tumour" dataDxfId="214"/>
    <tableColumn id="5" xr3:uid="{995E7628-4FA0-434D-BB49-287B9FB5BA79}" name="fep_ventricular" dataDxfId="213"/>
    <tableColumn id="39" xr3:uid="{77587D6A-4FA1-0E47-918F-D16E3D81C483}" name="fep_pituitary" dataDxfId="212"/>
    <tableColumn id="49" xr3:uid="{3FA659FD-05C8-0248-A021-C4D9361E0AFD}" name="fep_other" dataDxfId="211"/>
    <tableColumn id="67" xr3:uid="{FCCCB88B-071C-3844-BD73-D8C600B89D60}" name="fep_cr_white_matter" dataDxfId="210"/>
    <tableColumn id="66" xr3:uid="{657D2707-EE07-CA48-828E-F704A9FDBF0A}" name="fep_cr_vascular" dataDxfId="209"/>
    <tableColumn id="65" xr3:uid="{D496023A-E16C-2D48-9D55-B84E2B0B15C9}" name="fep_cr_cyst" dataDxfId="208"/>
    <tableColumn id="70" xr3:uid="{2EEC0A63-F2FF-C44A-AFDB-B98817D2F0A4}" name="fep_cr_atrophy" dataDxfId="207"/>
    <tableColumn id="69" xr3:uid="{A4E82050-0130-A74A-B2A1-6EEB7ED6231B}" name="fep_cr_tumour" dataDxfId="206"/>
    <tableColumn id="68" xr3:uid="{02AE251F-0C53-FE48-8758-396EA88D4355}" name="fep_cr_ventricular" dataDxfId="205"/>
    <tableColumn id="71" xr3:uid="{90E4A6F9-0E1A-A846-936B-0BFCDFEC657A}" name="fep_cr_pituitary" dataDxfId="204"/>
    <tableColumn id="64" xr3:uid="{EDB4927D-EB7A-1C4C-BF6A-EEE0B2C40822}" name="fep_cr_other" dataDxfId="203"/>
    <tableColumn id="63" xr3:uid="{C8AD3632-6CBC-0442-8DEB-AD87B9A881C5}" name="hc_whitematter" dataDxfId="202"/>
    <tableColumn id="62" xr3:uid="{EDDD6ADB-F499-5947-B725-F3BA00DC1160}" name="hc_vascular" dataDxfId="201"/>
    <tableColumn id="61" xr3:uid="{25251720-C090-7746-95CB-FBCAA5A14FA2}" name="hc_cyst" dataDxfId="200"/>
    <tableColumn id="60" xr3:uid="{B3FF8799-13B8-E44A-8992-FE1241D046AC}" name="hc_atrophy" dataDxfId="199"/>
    <tableColumn id="59" xr3:uid="{D04F2253-156F-7F46-886A-91D9072929F3}" name="hc_tumour" dataDxfId="198"/>
    <tableColumn id="58" xr3:uid="{AD3508AB-8298-814B-B646-A9274128E0F6}" name="hc_ventricular" dataDxfId="197"/>
    <tableColumn id="57" xr3:uid="{370FB02C-3780-B347-B652-2AB5034B88EC}" name="hc_pituitary" dataDxfId="196"/>
    <tableColumn id="25" xr3:uid="{BE0BC53C-F60C-5B4F-A6FC-31989E05C7D0}" name="hc_other" dataDxfId="195"/>
    <tableColumn id="79" xr3:uid="{DBB28B1F-D8DA-4748-8484-FA8453658A8C}" name="hc_cr_white_matter" dataDxfId="194"/>
    <tableColumn id="78" xr3:uid="{4125A1BA-2A86-F048-A89A-3B801DF4306E}" name="hc_cr_vascular" dataDxfId="193"/>
    <tableColumn id="77" xr3:uid="{F302DC94-5835-F14A-9CE0-44CAF19C3C18}" name="hc_cr_cyst" dataDxfId="192"/>
    <tableColumn id="76" xr3:uid="{506C76B9-7300-2441-8935-48E45504549C}" name="hc_cr_atrophy" dataDxfId="191"/>
    <tableColumn id="75" xr3:uid="{CAD7919B-C397-4D40-B827-3F135649CC55}" name="hc_cr_tumour" dataDxfId="190"/>
    <tableColumn id="74" xr3:uid="{19A9A582-BDA9-6B46-81FB-E6DDEFD5A197}" name="hc_cr_ventricular" dataDxfId="189"/>
    <tableColumn id="73" xr3:uid="{D84DD891-7EF8-0E46-AB3B-D5B0481705D9}" name="hc_cr_pituitary" dataDxfId="188"/>
    <tableColumn id="72" xr3:uid="{4AF3E23A-B911-6C40-8E72-91AE349218A5}" name="hc_cr_other" dataDxfId="187"/>
    <tableColumn id="7" xr3:uid="{A22AE7F4-0DD4-AF47-AC60-E169783494D1}" name="healthy_contol" dataDxfId="186" totalsRowDxfId="185"/>
    <tableColumn id="8" xr3:uid="{7B10CE9D-D3B6-C949-864D-FC1108B1E84E}" name="matched_healty control" dataDxfId="184" totalsRowDxfId="183"/>
    <tableColumn id="9" xr3:uid="{823144EA-811C-1441-90E9-DCDAE94C4A14}" name="hc_abnormal" dataDxfId="182" totalsRowDxfId="181"/>
    <tableColumn id="10" xr3:uid="{2C72A3FE-AB21-BD4E-A554-96048A41B6AF}" name="hc_cr_abnormal" dataDxfId="180" totalsRowDxfId="179"/>
    <tableColumn id="11" xr3:uid="{93F1CD92-1D7D-964E-9F04-82379A68DB20}" name="hc_total" dataDxfId="178" totalsRowDxfId="177"/>
    <tableColumn id="12" xr3:uid="{692285A5-98C5-B542-B308-49172D300D12}" name="whole_brain" dataDxfId="176" totalsRowDxfId="175"/>
    <tableColumn id="27" xr3:uid="{F6454395-53E2-844E-8A6A-DE065DDBB4AE}" name="whole_brain_binary" dataDxfId="174" totalsRowDxfId="173"/>
    <tableColumn id="13" xr3:uid="{C644AB19-855D-C544-8667-4470FC95F317}" name="age_fep" dataDxfId="172" totalsRowDxfId="171"/>
    <tableColumn id="18" xr3:uid="{641DCE88-5CAA-C341-A472-F130168A801D}" name="age_under_35" dataDxfId="170" totalsRowDxfId="169"/>
    <tableColumn id="24" xr3:uid="{2B7C686D-F0FE-8D43-9AFB-D0438BCF7EDE}" name="female_fep" dataDxfId="168"/>
    <tableColumn id="26" xr3:uid="{DA08FE69-A4F5-7345-9043-1BAF4E85A1C3}" name="female_hc" dataDxfId="167"/>
    <tableColumn id="14" xr3:uid="{2D1A35D5-9E10-EE4C-B0F5-CFFD1770FA03}" name="age_hc" dataDxfId="166" totalsRowDxfId="165"/>
    <tableColumn id="15" xr3:uid="{7A8123D5-704F-844F-B251-B6E3963C480C}" name="psychosis_duration_wks" dataDxfId="164" totalsRowDxfId="163"/>
    <tableColumn id="16" xr3:uid="{C219556B-E6ED-4E43-B69F-847E8BC15657}" name="duration_untreated_wks" dataDxfId="162" totalsRowDxfId="161"/>
    <tableColumn id="31" xr3:uid="{2747D82B-21BF-2F47-9E1D-BA7467C9AAE5}" name="study_screen_positive_exclude" dataDxfId="160" totalsRowDxfId="159"/>
    <tableColumn id="54" xr3:uid="{505B1461-3814-8C45-AA25-6942718EC7BB}" name="organic_exclude_binary" dataDxfId="158" totalsRowDxfId="157"/>
    <tableColumn id="33" xr3:uid="{86153282-5278-5E4E-8FD1-9B775AF45920}" name="screen_exam" dataDxfId="156" totalsRowDxfId="155"/>
    <tableColumn id="32" xr3:uid="{CB8E5B0B-EDF8-FA42-83EB-9B95402BC0A5}" name="screen_history" dataDxfId="154" totalsRowDxfId="153"/>
    <tableColumn id="17" xr3:uid="{030FDA47-D543-A943-A2D9-C8C43D4B13AC}" name="recruitment" dataDxfId="152" totalsRowDxfId="151"/>
    <tableColumn id="44" xr3:uid="{9BF415D2-091E-7A46-AD66-63664A0F155A}" name="recruitment_binary" dataDxfId="150" totalsRowDxfId="149"/>
    <tableColumn id="20" xr3:uid="{018E240C-B6DA-4E4B-B54D-A7B06DF17D6A}" name="study_continent" dataDxfId="148" totalsRowDxfId="147"/>
    <tableColumn id="21" xr3:uid="{9AAEF183-6281-8849-A353-28C374E0A079}" name="scan_field" dataDxfId="146" totalsRowDxfId="145"/>
    <tableColumn id="46" xr3:uid="{9E8BAFA8-333F-034F-84B9-5CDE117BCC73}" name="scan_field_3T" dataDxfId="144" totalsRowDxfId="143">
      <calculatedColumnFormula>IF(Table13[[#This Row],[scan_field]]=3,"1","0")</calculatedColumnFormula>
    </tableColumn>
    <tableColumn id="28" xr3:uid="{25E4F381-BAA5-B14C-90FA-5A42AD938DBF}" name="rater" dataDxfId="142" totalsRowDxfId="141"/>
    <tableColumn id="50" xr3:uid="{1E579646-FB3C-8E49-AF22-19B74A4C0039}" name="rad_binary" dataDxfId="140" totalsRowDxfId="139"/>
    <tableColumn id="48" xr3:uid="{1BE300DB-1542-5246-B7B2-2B122242041E}" name="neurorad_binary" dataDxfId="138" totalsRowDxfId="137"/>
    <tableColumn id="52" xr3:uid="{DB2597C8-31E2-D64B-B66B-DFCC4CA8448D}" name="psyc_binary" dataDxfId="136" totalsRowDxfId="135"/>
    <tableColumn id="51" xr3:uid="{7D663996-C44D-6944-AFBF-420C25F6ED8C}" name="neuro_bin" dataDxfId="134" totalsRowDxfId="133"/>
    <tableColumn id="55" xr3:uid="{DEC18017-BFA5-3B4D-ACA0-5608E3CE6EE6}" name="rater_rad_binary" dataDxfId="132" totalsRowDxfId="131"/>
    <tableColumn id="40" xr3:uid="{8D690ECC-047C-5B47-9B79-CD755EA6CC77}" name="all_rads_binary" dataDxfId="130" totalsRowDxfId="129"/>
    <tableColumn id="22" xr3:uid="{A7319D3B-EEC4-BF4B-8105-15773E727076}" name="all_rater_radiol_bin" dataDxfId="128" totalsRowDxfId="127"/>
    <tableColumn id="29" xr3:uid="{A4997A54-2150-0942-9B8B-C44E25DA2DA0}" name="scan_blind" dataDxfId="126" totalsRowDxfId="125"/>
    <tableColumn id="53" xr3:uid="{9032B03E-9EB7-B244-BC84-04E2C1086732}" name="quality_assess_MTD" dataDxfId="124" totalsRowDxfId="123"/>
    <tableColumn id="30" xr3:uid="{5E0AD488-5A96-B749-8337-BD8BCB8E01AE}" name="quality_assess_rater2" dataDxfId="122" totalsRowDxfId="121"/>
    <tableColumn id="56" xr3:uid="{214EC22F-F3D0-7B4B-83A6-13D068499DB2}" name="current_AP_exposure" dataDxfId="120" totalsRowDxfId="119"/>
    <tableColumn id="23" xr3:uid="{9628EC0A-9A36-6C48-9DA0-C05FBEE197AA}" name="mean_antipsychotic_dur " dataDxfId="118" totalsRowDxfId="117"/>
    <tableColumn id="19" xr3:uid="{ABBB4FD6-385F-B143-93D9-D89146238BF4}" name="general_comments" dataDxfId="116" totalsRowDxfId="1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4C9C0F-1433-B347-8902-C0144BC86C5B}" name="Table132" displayName="Table132" ref="B1:BD14" totalsRowShown="0" headerRowDxfId="111" dataDxfId="110">
  <autoFilter ref="B1:BD14" xr:uid="{01B16E46-683C-EB42-8265-96D8710C70B7}"/>
  <sortState xmlns:xlrd2="http://schemas.microsoft.com/office/spreadsheetml/2017/richdata2" ref="B2:BD13">
    <sortCondition ref="B1:B13"/>
  </sortState>
  <tableColumns count="55">
    <tableColumn id="1" xr3:uid="{3CC24935-2E56-B643-876F-6628CAE5E733}" name="author " dataDxfId="109" totalsRowDxfId="108"/>
    <tableColumn id="2" xr3:uid="{C45F7B70-D383-0B43-816C-8F06C2444B80}" name="year" dataDxfId="107" totalsRowDxfId="106"/>
    <tableColumn id="3" xr3:uid="{D03CD503-68B8-0846-88F7-CB5BBC463D54}" name="author_year" dataDxfId="105" totalsRowDxfId="104">
      <calculatedColumnFormula>CONCATENATE(B2," ",C2)</calculatedColumnFormula>
    </tableColumn>
    <tableColumn id="36" xr3:uid="{3D7F8785-B56C-0F40-BB3F-516B7B34F634}" name="continent" dataDxfId="103" totalsRowDxfId="102"/>
    <tableColumn id="37" xr3:uid="{F420BD7E-2E5D-A947-BD44-A28BC28B0A6C}" name="matched control " dataDxfId="101" totalsRowDxfId="100"/>
    <tableColumn id="34" xr3:uid="{BADDC978-10EB-1145-9144-46A02A1E288E}" name="include" dataDxfId="99" totalsRowDxfId="98"/>
    <tableColumn id="35" xr3:uid="{41098F64-FE55-A449-A191-F24FC057A0CB}" name="include_CR" dataDxfId="97" totalsRowDxfId="96"/>
    <tableColumn id="42" xr3:uid="{86537E30-EF22-6F43-828D-C2AE8DC620C4}" name="fep_total" dataDxfId="95" totalsRowDxfId="94"/>
    <tableColumn id="4" xr3:uid="{F038A0C7-FF7B-624E-BEAB-19B0A868DA62}" name="fep_abnormal" dataDxfId="93" totalsRowDxfId="92"/>
    <tableColumn id="41" xr3:uid="{0E41832F-9E76-1045-9BCF-D957C6AEF714}" name="fep_cr_abnormal" dataDxfId="91" totalsRowDxfId="90"/>
    <tableColumn id="47" xr3:uid="{A0BF646E-7A1C-F344-9723-1274515B6728}" name="fep_white_matter " dataDxfId="89" totalsRowDxfId="88"/>
    <tableColumn id="45" xr3:uid="{8C8F71DC-984F-DD41-B24C-9660052D8144}" name="fep_vascular" dataDxfId="87" totalsRowDxfId="86"/>
    <tableColumn id="43" xr3:uid="{4BB6F949-36FC-CE46-B569-D5C4FD38DB0A}" name="fep_cyst" dataDxfId="85" totalsRowDxfId="84"/>
    <tableColumn id="38" xr3:uid="{E239A344-93AA-F041-A2BF-830D68DBD5CB}" name="fep_atrophy" dataDxfId="83" totalsRowDxfId="82"/>
    <tableColumn id="6" xr3:uid="{F0C09705-2D73-7B4E-A167-411BDF6049D0}" name="fep_tumour" dataDxfId="81" totalsRowDxfId="80"/>
    <tableColumn id="5" xr3:uid="{A047523F-1F5B-A143-BF47-AA9DD2E90ABB}" name="fep_ventricular" dataDxfId="79" totalsRowDxfId="78"/>
    <tableColumn id="39" xr3:uid="{D2BC8CA8-2892-4840-8FAA-0BDC7142C289}" name="fep_pituitary" dataDxfId="77" totalsRowDxfId="76"/>
    <tableColumn id="49" xr3:uid="{2EAA5D8C-12E3-F148-BCA9-F016D18E878D}" name="fep_other" dataDxfId="75" totalsRowDxfId="74"/>
    <tableColumn id="7" xr3:uid="{75A3C6E3-54E0-6747-B18F-1F4C227B8CDD}" name="healthy_contol" dataDxfId="73" totalsRowDxfId="72"/>
    <tableColumn id="8" xr3:uid="{C43313E2-BB63-D347-8A71-7AE9C555C41A}" name="matched_healty control" dataDxfId="71" totalsRowDxfId="70"/>
    <tableColumn id="9" xr3:uid="{F680472C-E299-1746-86C8-5116B62B3D23}" name="hc_abnormal" dataDxfId="69" totalsRowDxfId="68"/>
    <tableColumn id="10" xr3:uid="{92C10361-CBA9-C843-B4F7-C4E7ABF029BE}" name="hc_cr_abnormal" dataDxfId="67" totalsRowDxfId="66"/>
    <tableColumn id="11" xr3:uid="{A859B83A-4CB1-D14F-A229-3C4450DD7F78}" name="hc_total" dataDxfId="65" totalsRowDxfId="64"/>
    <tableColumn id="12" xr3:uid="{829EF7F8-2FEC-9B45-A487-658DCFEFEB46}" name="whole_brain" dataDxfId="63" totalsRowDxfId="62"/>
    <tableColumn id="27" xr3:uid="{8CDF6A5B-3156-824B-B5D4-2B85500B31A6}" name="whole_brain_binary" dataDxfId="61" totalsRowDxfId="60"/>
    <tableColumn id="13" xr3:uid="{87A2110A-7802-B84B-848F-DBB1D98FC6BC}" name="age_fep" dataDxfId="59" totalsRowDxfId="58"/>
    <tableColumn id="24" xr3:uid="{B8F0DFFF-E782-2747-8C23-375A3949D359}" name="female_fep" dataDxfId="57" totalsRowDxfId="56"/>
    <tableColumn id="26" xr3:uid="{8354E9A3-0EFB-B54A-8A55-6209B7A311D0}" name="prop_female_fep" dataDxfId="55" totalsRowDxfId="54"/>
    <tableColumn id="14" xr3:uid="{C810807E-ECF1-E046-AF45-0032562D6ACC}" name="age_hc" dataDxfId="53" totalsRowDxfId="52"/>
    <tableColumn id="15" xr3:uid="{9DB8A803-9BC2-794C-ABD0-A41EF14464AD}" name="psychosis_duration_wks" dataDxfId="51" totalsRowDxfId="50"/>
    <tableColumn id="16" xr3:uid="{7BCD5765-CDBA-BE4A-B35B-1AB2E6237138}" name="duration_untreated_wks" dataDxfId="49" totalsRowDxfId="48"/>
    <tableColumn id="31" xr3:uid="{112F09DE-300A-D74D-95DD-2E4014A34FD6}" name="study_screen_positive_exclude" dataDxfId="47" totalsRowDxfId="46"/>
    <tableColumn id="54" xr3:uid="{6E8A8EA6-B836-E045-9BAE-EAF4F7FAFF5A}" name="organic_exclude_binary" dataDxfId="45" totalsRowDxfId="44"/>
    <tableColumn id="33" xr3:uid="{AE0B025A-434E-1849-805B-AEED911CB18C}" name="screen_exam" dataDxfId="43" totalsRowDxfId="42"/>
    <tableColumn id="32" xr3:uid="{ABE9DC78-F50A-D640-9323-69AEF0822F85}" name="screen_history" dataDxfId="41" totalsRowDxfId="40"/>
    <tableColumn id="17" xr3:uid="{97EC63C5-9375-5147-9641-4532C3C18ADB}" name="recruitment" dataDxfId="39" totalsRowDxfId="38"/>
    <tableColumn id="44" xr3:uid="{B77E9B80-DC72-D644-AADA-2BC1A4F46F38}" name="recruitment_binary" dataDxfId="37" totalsRowDxfId="36"/>
    <tableColumn id="18" xr3:uid="{6CD34085-4330-A044-99AE-E0E0E85EF644}" name="true_proportion" dataDxfId="35" totalsRowDxfId="34"/>
    <tableColumn id="20" xr3:uid="{4E1362B4-A25C-5941-B528-80253E99D5B8}" name="study_continent" dataDxfId="33" totalsRowDxfId="32"/>
    <tableColumn id="21" xr3:uid="{224FF5CD-79CA-8A42-8C06-E33B99F2EAC9}" name="scan_field" dataDxfId="31" totalsRowDxfId="30"/>
    <tableColumn id="46" xr3:uid="{D9CBF07C-1839-144F-B5B6-F60EDF32E113}" name="scan_field_3T" dataDxfId="29" totalsRowDxfId="28">
      <calculatedColumnFormula>IF(Table132[[#This Row],[scan_field]]=3,"1","0")</calculatedColumnFormula>
    </tableColumn>
    <tableColumn id="28" xr3:uid="{5887BBFF-5E5C-DE4A-AE25-8B8911743C4A}" name="rater" dataDxfId="27" totalsRowDxfId="26"/>
    <tableColumn id="50" xr3:uid="{0812418F-5553-8245-9D2E-7660CA7AAF03}" name="rad_binary" dataDxfId="25" totalsRowDxfId="24"/>
    <tableColumn id="48" xr3:uid="{A17B3AD0-6829-E244-BB68-20DB8DC66D68}" name="neurorad_binary" dataDxfId="23" totalsRowDxfId="22"/>
    <tableColumn id="52" xr3:uid="{EDC76B4F-EF08-F747-8C25-7622B926C992}" name="psyc_binary" dataDxfId="21" totalsRowDxfId="20"/>
    <tableColumn id="51" xr3:uid="{1BA36AFF-EACA-3F45-AE02-7B3E53340897}" name="neuro_bin" dataDxfId="19" totalsRowDxfId="18"/>
    <tableColumn id="55" xr3:uid="{81D9B1B0-6327-FA43-A80E-6F90111E1222}" name="rater_rad_binary" dataDxfId="17" totalsRowDxfId="16"/>
    <tableColumn id="40" xr3:uid="{143353E9-3434-4041-ACDC-3A5BA8997090}" name="all_rads_binary" dataDxfId="15" totalsRowDxfId="14"/>
    <tableColumn id="22" xr3:uid="{B9020B54-4B1A-BA46-964F-502EDCE165FE}" name="all_rater_radiol_bin" dataDxfId="13" totalsRowDxfId="12"/>
    <tableColumn id="29" xr3:uid="{05E49FC3-E59B-2D41-8687-CB27B69854D7}" name="scan_blind" dataDxfId="11" totalsRowDxfId="10"/>
    <tableColumn id="53" xr3:uid="{8CBA1856-B634-214E-853F-B1AF9F406322}" name="quality_assess_MTD" dataDxfId="9" totalsRowDxfId="8"/>
    <tableColumn id="30" xr3:uid="{D15E6348-A7F4-2D42-B742-0EAE03C7EF5A}" name="quality_assess" dataDxfId="7" totalsRowDxfId="6"/>
    <tableColumn id="25" xr3:uid="{A2F9BE5D-BF05-C848-9877-07A6142EB383}" name="prop_antipsychotic_exposure (previous or current)" dataDxfId="5" totalsRowDxfId="4"/>
    <tableColumn id="23" xr3:uid="{0E255FDA-8DEB-C24F-89FE-A036830EB976}" name="mean_antipsychotic_dur" dataDxfId="3" totalsRowDxfId="2"/>
    <tableColumn id="19" xr3:uid="{FAB0F97C-ECEC-C645-93A0-69534107F7A2}" name="general_comments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C1" dT="2021-08-22T14:00:27.73" personId="{42E42412-19F2-49B5-B2CC-54654C80EF74}" id="{CAEF0165-0093-4471-8CF3-5D0D069266B4}">
    <text>previous or current
report in weeks</text>
  </threadedComment>
  <threadedComment ref="BC2" dT="2021-08-27T09:28:19.86" personId="{52E61F87-0256-3B48-9D64-916EB7B57E05}" id="{F57A5272-1494-7844-AAC7-A3F91C659CFF}">
    <text>For full sample (n = 443) the frequency of females was 109</text>
  </threadedComment>
  <threadedComment ref="CC3" dT="2021-08-27T10:55:41.30" personId="{52E61F87-0256-3B48-9D64-916EB7B57E05}" id="{29DC1119-F4F2-1647-A74D-81F115205114}">
    <text>n = 10 less than one month
n = 4 between one and three months</text>
  </threadedComment>
  <threadedComment ref="E4" dT="2021-04-16T08:50:17.87" personId="{52E61F87-0256-3B48-9D64-916EB7B57E05}" id="{2A49AB12-AB73-DE41-B2F9-7DC72C5F6D22}">
    <text>MRI study sites included: “Copenhagen, London, Madrid, Naples, Prague, Tel Aviv, and Utrecht”</text>
  </threadedComment>
  <threadedComment ref="K4" dT="2022-03-28T23:13:02.09" personId="{31650E2C-D3EF-054F-8946-1713EABAC735}" id="{073B2B5F-A89A-DA49-B993-188CA34DCF60}">
    <text>n=167 reported in paper, but n=5 were excluded from analysis due to CR abnormalities (therefore added in)</text>
  </threadedComment>
  <threadedComment ref="M4" dT="2022-03-28T23:11:56.51" personId="{31650E2C-D3EF-054F-8946-1713EABAC735}" id="{B91B5FA8-4A0B-C340-B771-BD66721B2C3A}">
    <text>see Dazzan et al (2020) “All images were screened for
radiological abnormalities, and individuals with clinically
significant findings (such as brain neoplasms) were
excluded from further analysis (n = 5 patients).”</text>
  </threadedComment>
  <threadedComment ref="L5" dT="2021-04-14T16:29:02.68" personId="{52E61F87-0256-3B48-9D64-916EB7B57E05}" id="{CB9EBB8A-D677-9645-A87C-60AE9CC890AF}">
    <text xml:space="preserve">% reported = 5.6%
</text>
  </threadedComment>
  <threadedComment ref="CB5" dT="2021-08-27T10:58:30.06" personId="{52E61F87-0256-3B48-9D64-916EB7B57E05}" id="{9E6F14B4-37BD-494F-B2E3-6F5DE6981A38}">
    <text>The % of patients that were AP naive was 14.9%. Could we say that 85.1% had past OR current AP exposure?
not sure it’s relevant as it is the only paper that provides past or current AP exposure.</text>
  </threadedComment>
  <threadedComment ref="L6" dT="2021-04-14T20:09:39.88" personId="{52E61F87-0256-3B48-9D64-916EB7B57E05}" id="{B6402792-2DE5-604D-BDA6-8F6D49B5FC86}">
    <text>% reported: 15.4%</text>
  </threadedComment>
  <threadedComment ref="CB6" dT="2021-08-27T10:58:48.94" personId="{52E61F87-0256-3B48-9D64-916EB7B57E05}" id="{1311D40F-1847-404E-8D5E-1DFFF0DEECFE}">
    <text>The % of patients that were AP naive was 11.3%. Could we say that 88.7% had past OR current AP exposure?
not sure it’s relevant as it is the only paper that provides past or current AP exposure.</text>
  </threadedComment>
  <threadedComment ref="O7" dT="2022-06-19T17:02:24.44" personId="{31650E2C-D3EF-054F-8946-1713EABAC735}" id="{AD13F0B5-24B4-9A46-8237-68E14D2B377C}">
    <text>17-23</text>
  </threadedComment>
  <threadedComment ref="S8" dT="2022-06-19T16:25:07.26" personId="{31650E2C-D3EF-054F-8946-1713EABAC735}" id="{B37F5C13-3B17-8848-830F-1831205E819B}">
    <text>11 to 18</text>
  </threadedComment>
  <threadedComment ref="T8" dT="2022-06-19T16:25:42.54" personId="{31650E2C-D3EF-054F-8946-1713EABAC735}" id="{2D13FAEC-D886-B946-A17A-9C0C6DDA9C89}">
    <text>11 to 12</text>
  </threadedComment>
  <threadedComment ref="K10" dT="2022-06-19T17:41:39.73" personId="{31650E2C-D3EF-054F-8946-1713EABAC735}" id="{1E82DC21-FAF0-414D-8D1F-656BA7716779}">
    <text>sample=24 but only 17 had MRI</text>
  </threadedComment>
  <threadedComment ref="L11" dT="2021-08-27T09:30:28.69" personId="{52E61F87-0256-3B48-9D64-916EB7B57E05}" id="{0817E18E-F93A-2D4D-AC5E-8CF093E96B55}">
    <text>This is the calculated lower estimate</text>
  </threadedComment>
  <threadedComment ref="M11" dT="2021-08-27T09:30:41.44" personId="{52E61F87-0256-3B48-9D64-916EB7B57E05}" id="{6D66016C-1BCC-3140-A9C1-EF0924964FAD}">
    <text>This is the calculated lower estimate</text>
  </threadedComment>
  <threadedComment ref="BA11" dT="2021-08-27T11:02:02.68" personId="{52E61F87-0256-3B48-9D64-916EB7B57E05}" id="{86C20848-E9D6-9140-BAD3-D8E4B724FA03}">
    <text xml:space="preserve">only for full sample
</text>
  </threadedComment>
  <threadedComment ref="BC11" dT="2021-08-27T09:29:06.97" personId="{52E61F87-0256-3B48-9D64-916EB7B57E05}" id="{FBAE77D6-C6A7-1049-8F30-028383EE2F94}">
    <text>For the full fep sample (n =656) the frequency of females was 216</text>
  </threadedComment>
  <threadedComment ref="H12" dT="2022-03-28T23:36:14.37" personId="{31650E2C-D3EF-054F-8946-1713EABAC735}" id="{62DE7B30-3416-5446-93AD-6E688DE2F26D}">
    <text>to update</text>
  </threadedComment>
  <threadedComment ref="H13" dT="2022-03-28T23:35:24.36" personId="{31650E2C-D3EF-054F-8946-1713EABAC735}" id="{11329CA5-B038-2B43-8D9F-ABC994367708}">
    <text>WM only</text>
  </threadedComment>
  <threadedComment ref="CB14" dT="2021-08-27T10:50:45.16" personId="{52E61F87-0256-3B48-9D64-916EB7B57E05}" id="{AA09F524-D46E-FF45-A211-0E32ECB537B3}">
    <text>All patients were treated with AP from baseline, which is when MRI is conducted.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M1" dT="2021-07-26T10:02:42.43" personId="{31650E2C-D3EF-054F-8946-1713EABAC735}" id="{0E766443-EEC2-F541-96FD-49F233666951}">
    <text>run SA on (ie were patients double counted)</text>
  </threadedComment>
  <threadedComment ref="E4" dT="2021-04-16T08:50:17.87" personId="{52E61F87-0256-3B48-9D64-916EB7B57E05}" id="{66F7315F-D820-6045-A470-934533438ADC}">
    <text>MRI study sites included: “Copenhagen, London, Madrid, Naples, Prague, Tel Aviv, and Utrecht”</text>
  </threadedComment>
  <threadedComment ref="J5" dT="2021-04-14T16:29:02.68" personId="{52E61F87-0256-3B48-9D64-916EB7B57E05}" id="{33E2EFD3-3AC2-7D47-8F56-4DDB57D1C8F1}">
    <text xml:space="preserve">% reported = 5.6%
</text>
  </threadedComment>
  <threadedComment ref="J6" dT="2021-04-14T20:09:39.88" personId="{52E61F87-0256-3B48-9D64-916EB7B57E05}" id="{932FED18-5B53-4B4E-AB68-0D8BFD31DC12}">
    <text>% reported: 15.4%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D26"/>
  <sheetViews>
    <sheetView showGridLines="0" tabSelected="1" zoomScale="125" workbookViewId="0">
      <pane xSplit="2" topLeftCell="C1" activePane="topRight" state="frozen"/>
      <selection pane="topRight" sqref="A1:XFD1"/>
    </sheetView>
  </sheetViews>
  <sheetFormatPr baseColWidth="10" defaultColWidth="10.6640625" defaultRowHeight="15" x14ac:dyDescent="0.2"/>
  <cols>
    <col min="1" max="1" width="10.6640625" style="48"/>
    <col min="2" max="2" width="18.83203125" style="70" customWidth="1"/>
    <col min="3" max="3" width="13.83203125" style="48" customWidth="1"/>
    <col min="4" max="4" width="17.6640625" style="48" bestFit="1" customWidth="1"/>
    <col min="5" max="6" width="17.6640625" style="48" customWidth="1"/>
    <col min="7" max="11" width="13.83203125" style="48" customWidth="1"/>
    <col min="12" max="45" width="14.1640625" style="48" customWidth="1"/>
    <col min="46" max="46" width="15.1640625" style="48" customWidth="1"/>
    <col min="47" max="47" width="19.33203125" style="48" customWidth="1"/>
    <col min="48" max="48" width="13.83203125" style="48" customWidth="1"/>
    <col min="49" max="49" width="15.83203125" style="48" customWidth="1"/>
    <col min="50" max="56" width="13.83203125" style="48" customWidth="1"/>
    <col min="57" max="57" width="21.83203125" style="48" customWidth="1"/>
    <col min="58" max="58" width="22.6640625" style="48" customWidth="1"/>
    <col min="59" max="61" width="16.6640625" style="59" customWidth="1"/>
    <col min="62" max="62" width="12.33203125" style="59" customWidth="1"/>
    <col min="63" max="63" width="12.33203125" style="48" customWidth="1"/>
    <col min="64" max="65" width="27.1640625" style="48" customWidth="1"/>
    <col min="66" max="67" width="14.5" style="48" customWidth="1"/>
    <col min="68" max="80" width="13.1640625" style="48" customWidth="1"/>
    <col min="81" max="81" width="24.33203125" style="48" customWidth="1"/>
    <col min="82" max="82" width="70.1640625" style="48" bestFit="1" customWidth="1"/>
    <col min="83" max="83" width="22.5" style="48" customWidth="1"/>
    <col min="84" max="16384" width="10.6640625" style="48"/>
  </cols>
  <sheetData>
    <row r="1" spans="2:82" s="36" customFormat="1" ht="29" customHeight="1" x14ac:dyDescent="0.15">
      <c r="B1" s="32" t="s">
        <v>83</v>
      </c>
      <c r="C1" s="32" t="s">
        <v>52</v>
      </c>
      <c r="D1" s="33" t="s">
        <v>111</v>
      </c>
      <c r="E1" s="33" t="s">
        <v>119</v>
      </c>
      <c r="F1" s="33" t="s">
        <v>143</v>
      </c>
      <c r="G1" s="33" t="s">
        <v>118</v>
      </c>
      <c r="H1" s="33" t="s">
        <v>197</v>
      </c>
      <c r="I1" s="33" t="s">
        <v>117</v>
      </c>
      <c r="J1" s="33" t="s">
        <v>196</v>
      </c>
      <c r="K1" s="32" t="s">
        <v>13</v>
      </c>
      <c r="L1" s="32" t="s">
        <v>11</v>
      </c>
      <c r="M1" s="32" t="s">
        <v>80</v>
      </c>
      <c r="N1" s="60" t="s">
        <v>130</v>
      </c>
      <c r="O1" s="34" t="s">
        <v>131</v>
      </c>
      <c r="P1" s="34" t="s">
        <v>135</v>
      </c>
      <c r="Q1" s="34" t="s">
        <v>132</v>
      </c>
      <c r="R1" s="34" t="s">
        <v>136</v>
      </c>
      <c r="S1" s="34" t="s">
        <v>137</v>
      </c>
      <c r="T1" s="34" t="s">
        <v>138</v>
      </c>
      <c r="U1" s="34" t="s">
        <v>139</v>
      </c>
      <c r="V1" s="60" t="s">
        <v>180</v>
      </c>
      <c r="W1" s="34" t="s">
        <v>185</v>
      </c>
      <c r="X1" s="34" t="s">
        <v>186</v>
      </c>
      <c r="Y1" s="34" t="s">
        <v>187</v>
      </c>
      <c r="Z1" s="34" t="s">
        <v>181</v>
      </c>
      <c r="AA1" s="34" t="s">
        <v>182</v>
      </c>
      <c r="AB1" s="34" t="s">
        <v>183</v>
      </c>
      <c r="AC1" s="34" t="s">
        <v>184</v>
      </c>
      <c r="AD1" s="34" t="s">
        <v>172</v>
      </c>
      <c r="AE1" s="34" t="s">
        <v>173</v>
      </c>
      <c r="AF1" s="34" t="s">
        <v>174</v>
      </c>
      <c r="AG1" s="34" t="s">
        <v>175</v>
      </c>
      <c r="AH1" s="34" t="s">
        <v>176</v>
      </c>
      <c r="AI1" s="34" t="s">
        <v>177</v>
      </c>
      <c r="AJ1" s="34" t="s">
        <v>178</v>
      </c>
      <c r="AK1" s="34" t="s">
        <v>179</v>
      </c>
      <c r="AL1" s="34" t="s">
        <v>188</v>
      </c>
      <c r="AM1" s="34" t="s">
        <v>189</v>
      </c>
      <c r="AN1" s="34" t="s">
        <v>190</v>
      </c>
      <c r="AO1" s="34" t="s">
        <v>191</v>
      </c>
      <c r="AP1" s="34" t="s">
        <v>192</v>
      </c>
      <c r="AQ1" s="34" t="s">
        <v>193</v>
      </c>
      <c r="AR1" s="34" t="s">
        <v>194</v>
      </c>
      <c r="AS1" s="34" t="s">
        <v>195</v>
      </c>
      <c r="AT1" s="32" t="s">
        <v>87</v>
      </c>
      <c r="AU1" s="32" t="s">
        <v>88</v>
      </c>
      <c r="AV1" s="32" t="s">
        <v>14</v>
      </c>
      <c r="AW1" s="32" t="s">
        <v>81</v>
      </c>
      <c r="AX1" s="32" t="s">
        <v>16</v>
      </c>
      <c r="AY1" s="32" t="s">
        <v>53</v>
      </c>
      <c r="AZ1" s="32" t="s">
        <v>145</v>
      </c>
      <c r="BA1" s="32" t="s">
        <v>10</v>
      </c>
      <c r="BB1" s="32" t="s">
        <v>160</v>
      </c>
      <c r="BC1" s="32" t="s">
        <v>113</v>
      </c>
      <c r="BD1" s="32" t="s">
        <v>170</v>
      </c>
      <c r="BE1" s="32" t="s">
        <v>9</v>
      </c>
      <c r="BF1" s="32" t="s">
        <v>103</v>
      </c>
      <c r="BG1" s="32" t="s">
        <v>112</v>
      </c>
      <c r="BH1" s="35" t="s">
        <v>96</v>
      </c>
      <c r="BI1" s="35" t="s">
        <v>146</v>
      </c>
      <c r="BJ1" s="35" t="s">
        <v>115</v>
      </c>
      <c r="BK1" s="35" t="s">
        <v>116</v>
      </c>
      <c r="BL1" s="35" t="s">
        <v>101</v>
      </c>
      <c r="BM1" s="35" t="s">
        <v>147</v>
      </c>
      <c r="BN1" s="61" t="s">
        <v>90</v>
      </c>
      <c r="BO1" s="35" t="s">
        <v>95</v>
      </c>
      <c r="BP1" s="35" t="s">
        <v>158</v>
      </c>
      <c r="BQ1" s="35" t="s">
        <v>97</v>
      </c>
      <c r="BR1" s="35" t="s">
        <v>148</v>
      </c>
      <c r="BS1" s="35" t="s">
        <v>149</v>
      </c>
      <c r="BT1" s="35" t="s">
        <v>150</v>
      </c>
      <c r="BU1" s="35" t="s">
        <v>151</v>
      </c>
      <c r="BV1" s="35" t="s">
        <v>155</v>
      </c>
      <c r="BW1" s="35" t="s">
        <v>157</v>
      </c>
      <c r="BX1" s="35" t="s">
        <v>128</v>
      </c>
      <c r="BY1" s="35" t="s">
        <v>99</v>
      </c>
      <c r="BZ1" s="35" t="s">
        <v>154</v>
      </c>
      <c r="CA1" s="35" t="s">
        <v>199</v>
      </c>
      <c r="CB1" s="35" t="s">
        <v>171</v>
      </c>
      <c r="CC1" s="36" t="s">
        <v>159</v>
      </c>
      <c r="CD1" s="32" t="s">
        <v>25</v>
      </c>
    </row>
    <row r="2" spans="2:82" ht="29" customHeight="1" x14ac:dyDescent="0.15">
      <c r="B2" s="37" t="s">
        <v>44</v>
      </c>
      <c r="C2" s="38">
        <v>2019</v>
      </c>
      <c r="D2" s="39" t="str">
        <f t="shared" ref="D2:D13" si="0">CONCATENATE(B2," ",C2)</f>
        <v>Andrea 2019</v>
      </c>
      <c r="E2" s="40" t="s">
        <v>120</v>
      </c>
      <c r="F2" s="41" t="s">
        <v>124</v>
      </c>
      <c r="G2" s="39" t="s">
        <v>61</v>
      </c>
      <c r="H2" s="39" t="s">
        <v>61</v>
      </c>
      <c r="I2" s="39" t="s">
        <v>61</v>
      </c>
      <c r="J2" s="39" t="s">
        <v>56</v>
      </c>
      <c r="K2" s="62">
        <v>92</v>
      </c>
      <c r="L2" s="42">
        <v>13</v>
      </c>
      <c r="M2" s="62">
        <v>3</v>
      </c>
      <c r="N2" s="104">
        <v>7</v>
      </c>
      <c r="O2" s="104">
        <v>1</v>
      </c>
      <c r="P2" s="104">
        <v>5</v>
      </c>
      <c r="Q2" s="104">
        <v>0</v>
      </c>
      <c r="R2" s="104">
        <v>0</v>
      </c>
      <c r="S2" s="104">
        <v>0</v>
      </c>
      <c r="T2" s="104">
        <v>1</v>
      </c>
      <c r="U2" s="104">
        <v>1</v>
      </c>
      <c r="V2" s="98"/>
      <c r="W2" s="98"/>
      <c r="X2" s="98"/>
      <c r="Y2" s="98"/>
      <c r="Z2" s="98"/>
      <c r="AA2" s="98"/>
      <c r="AB2" s="98"/>
      <c r="AC2" s="98"/>
      <c r="AD2" s="109"/>
      <c r="AE2" s="109"/>
      <c r="AF2" s="109"/>
      <c r="AG2" s="109"/>
      <c r="AH2" s="109"/>
      <c r="AI2" s="109"/>
      <c r="AJ2" s="109"/>
      <c r="AK2" s="109"/>
      <c r="AL2" s="101"/>
      <c r="AM2" s="101"/>
      <c r="AN2" s="101"/>
      <c r="AO2" s="101"/>
      <c r="AP2" s="101"/>
      <c r="AQ2" s="101"/>
      <c r="AR2" s="101"/>
      <c r="AS2" s="101"/>
      <c r="AT2" s="53" t="s">
        <v>86</v>
      </c>
      <c r="AU2" s="53"/>
      <c r="AV2" s="53"/>
      <c r="AW2" s="53"/>
      <c r="AX2" s="53"/>
      <c r="AY2" s="44" t="s">
        <v>53</v>
      </c>
      <c r="AZ2" s="63" t="s">
        <v>152</v>
      </c>
      <c r="BA2" s="39">
        <v>20</v>
      </c>
      <c r="BB2" s="92">
        <v>1</v>
      </c>
      <c r="BC2" s="92" t="s">
        <v>127</v>
      </c>
      <c r="BD2" s="92" t="s">
        <v>127</v>
      </c>
      <c r="BE2" s="93" t="s">
        <v>161</v>
      </c>
      <c r="BF2" s="46" t="s">
        <v>127</v>
      </c>
      <c r="BG2" s="46"/>
      <c r="BH2" s="38" t="s">
        <v>61</v>
      </c>
      <c r="BI2" s="64">
        <v>1</v>
      </c>
      <c r="BJ2" s="38"/>
      <c r="BK2" s="40"/>
      <c r="BL2" s="38" t="s">
        <v>141</v>
      </c>
      <c r="BM2" s="64">
        <v>1</v>
      </c>
      <c r="BN2" s="46" t="s">
        <v>92</v>
      </c>
      <c r="BO2" s="64" t="s">
        <v>127</v>
      </c>
      <c r="BP2" s="64" t="s">
        <v>127</v>
      </c>
      <c r="BQ2" s="47" t="s">
        <v>104</v>
      </c>
      <c r="BR2" s="65">
        <v>1</v>
      </c>
      <c r="BS2" s="65">
        <v>1</v>
      </c>
      <c r="BT2" s="65">
        <v>0</v>
      </c>
      <c r="BU2" s="65">
        <v>0</v>
      </c>
      <c r="BV2" s="65">
        <v>1</v>
      </c>
      <c r="BW2" s="65">
        <v>1</v>
      </c>
      <c r="BX2" s="47" t="s">
        <v>85</v>
      </c>
      <c r="BY2" s="47" t="s">
        <v>127</v>
      </c>
      <c r="BZ2" s="66">
        <v>5</v>
      </c>
      <c r="CA2" s="115">
        <v>0</v>
      </c>
      <c r="CB2" s="91" t="s">
        <v>127</v>
      </c>
      <c r="CC2" s="38" t="s">
        <v>127</v>
      </c>
      <c r="CD2" s="46" t="s">
        <v>30</v>
      </c>
    </row>
    <row r="3" spans="2:82" ht="29" customHeight="1" x14ac:dyDescent="0.15">
      <c r="B3" s="49" t="s">
        <v>58</v>
      </c>
      <c r="C3" s="50" t="s">
        <v>59</v>
      </c>
      <c r="D3" s="39" t="str">
        <f t="shared" si="0"/>
        <v>Borgwardt 2006</v>
      </c>
      <c r="E3" s="40" t="s">
        <v>121</v>
      </c>
      <c r="F3" s="41" t="s">
        <v>56</v>
      </c>
      <c r="G3" s="39" t="s">
        <v>61</v>
      </c>
      <c r="H3" s="39" t="s">
        <v>61</v>
      </c>
      <c r="I3" s="39" t="s">
        <v>56</v>
      </c>
      <c r="J3" s="39" t="s">
        <v>61</v>
      </c>
      <c r="K3" s="53">
        <v>30</v>
      </c>
      <c r="L3" s="51">
        <v>12</v>
      </c>
      <c r="M3" s="53">
        <v>7</v>
      </c>
      <c r="N3" s="105">
        <v>2</v>
      </c>
      <c r="O3" s="105">
        <v>0</v>
      </c>
      <c r="P3" s="105">
        <v>4</v>
      </c>
      <c r="Q3" s="105">
        <v>5</v>
      </c>
      <c r="R3" s="105">
        <v>1</v>
      </c>
      <c r="S3" s="105">
        <v>1</v>
      </c>
      <c r="T3" s="105">
        <v>0</v>
      </c>
      <c r="U3" s="105">
        <v>1</v>
      </c>
      <c r="V3" s="99">
        <v>0</v>
      </c>
      <c r="W3" s="99">
        <v>0</v>
      </c>
      <c r="X3" s="99">
        <v>0</v>
      </c>
      <c r="Y3" s="99">
        <v>5</v>
      </c>
      <c r="Z3" s="99">
        <v>1</v>
      </c>
      <c r="AA3" s="99">
        <v>0</v>
      </c>
      <c r="AB3" s="99">
        <v>0</v>
      </c>
      <c r="AC3" s="99">
        <v>1</v>
      </c>
      <c r="AD3" s="110">
        <v>0</v>
      </c>
      <c r="AE3" s="110">
        <v>0</v>
      </c>
      <c r="AF3" s="110">
        <v>0</v>
      </c>
      <c r="AG3" s="110">
        <v>0</v>
      </c>
      <c r="AH3" s="110">
        <v>0</v>
      </c>
      <c r="AI3" s="110">
        <v>1</v>
      </c>
      <c r="AJ3" s="110">
        <v>0</v>
      </c>
      <c r="AK3" s="110">
        <v>0</v>
      </c>
      <c r="AL3" s="102">
        <v>0</v>
      </c>
      <c r="AM3" s="102">
        <v>0</v>
      </c>
      <c r="AN3" s="102">
        <v>0</v>
      </c>
      <c r="AO3" s="102">
        <v>0</v>
      </c>
      <c r="AP3" s="102">
        <v>0</v>
      </c>
      <c r="AQ3" s="102">
        <v>0</v>
      </c>
      <c r="AR3" s="102">
        <v>0</v>
      </c>
      <c r="AS3" s="102">
        <v>0</v>
      </c>
      <c r="AT3" s="53" t="s">
        <v>85</v>
      </c>
      <c r="AU3" s="53"/>
      <c r="AV3" s="53">
        <v>3</v>
      </c>
      <c r="AW3" s="53">
        <v>0</v>
      </c>
      <c r="AX3" s="53">
        <v>26</v>
      </c>
      <c r="AY3" s="44" t="s">
        <v>53</v>
      </c>
      <c r="AZ3" s="63" t="s">
        <v>152</v>
      </c>
      <c r="BA3" s="39">
        <v>30</v>
      </c>
      <c r="BB3" s="92">
        <v>1</v>
      </c>
      <c r="BC3" s="92">
        <v>8</v>
      </c>
      <c r="BD3" s="92">
        <v>9</v>
      </c>
      <c r="BE3" s="93" t="s">
        <v>162</v>
      </c>
      <c r="BF3" s="46" t="s">
        <v>127</v>
      </c>
      <c r="BG3" s="46" t="s">
        <v>70</v>
      </c>
      <c r="BH3" s="38" t="s">
        <v>61</v>
      </c>
      <c r="BI3" s="64">
        <v>1</v>
      </c>
      <c r="BJ3" s="38"/>
      <c r="BK3" s="40"/>
      <c r="BL3" s="38" t="s">
        <v>141</v>
      </c>
      <c r="BM3" s="64">
        <v>1</v>
      </c>
      <c r="BN3" s="46" t="s">
        <v>91</v>
      </c>
      <c r="BO3" s="64">
        <v>1.5</v>
      </c>
      <c r="BP3" s="64" t="str">
        <f>IF(Table13[[#This Row],[scan_field]]=3,"1","0")</f>
        <v>0</v>
      </c>
      <c r="BQ3" s="47" t="s">
        <v>105</v>
      </c>
      <c r="BR3" s="65">
        <v>0</v>
      </c>
      <c r="BS3" s="65">
        <v>1</v>
      </c>
      <c r="BT3" s="65">
        <v>0</v>
      </c>
      <c r="BU3" s="65">
        <v>0</v>
      </c>
      <c r="BV3" s="65">
        <v>1</v>
      </c>
      <c r="BW3" s="65">
        <v>1</v>
      </c>
      <c r="BX3" s="47" t="s">
        <v>85</v>
      </c>
      <c r="BY3" s="47" t="s">
        <v>61</v>
      </c>
      <c r="BZ3" s="66">
        <v>7</v>
      </c>
      <c r="CA3" s="115">
        <v>0</v>
      </c>
      <c r="CB3" s="91">
        <v>14</v>
      </c>
      <c r="CC3" s="38" t="s">
        <v>127</v>
      </c>
      <c r="CD3" s="46" t="s">
        <v>32</v>
      </c>
    </row>
    <row r="4" spans="2:82" ht="29" customHeight="1" x14ac:dyDescent="0.2">
      <c r="B4" s="52" t="s">
        <v>38</v>
      </c>
      <c r="C4" s="38">
        <v>2020</v>
      </c>
      <c r="D4" s="39" t="str">
        <f t="shared" si="0"/>
        <v>Dazzan 2020</v>
      </c>
      <c r="E4" s="40" t="s">
        <v>121</v>
      </c>
      <c r="F4" s="41" t="s">
        <v>124</v>
      </c>
      <c r="G4" s="39" t="s">
        <v>61</v>
      </c>
      <c r="H4" s="39" t="s">
        <v>61</v>
      </c>
      <c r="I4" s="39" t="s">
        <v>61</v>
      </c>
      <c r="J4" s="39" t="s">
        <v>56</v>
      </c>
      <c r="K4" s="53">
        <v>198</v>
      </c>
      <c r="L4" s="53">
        <v>70</v>
      </c>
      <c r="M4" s="53">
        <v>5</v>
      </c>
      <c r="N4" s="106">
        <v>48</v>
      </c>
      <c r="O4" s="106">
        <v>0</v>
      </c>
      <c r="P4" s="106">
        <v>24</v>
      </c>
      <c r="Q4" s="106">
        <v>7</v>
      </c>
      <c r="R4" s="106">
        <v>3</v>
      </c>
      <c r="S4" s="106">
        <v>38</v>
      </c>
      <c r="T4" s="106">
        <v>0</v>
      </c>
      <c r="U4" s="106">
        <v>2</v>
      </c>
      <c r="V4" s="100">
        <v>0</v>
      </c>
      <c r="W4" s="100">
        <v>0</v>
      </c>
      <c r="X4" s="100">
        <v>0</v>
      </c>
      <c r="Y4" s="100">
        <v>0</v>
      </c>
      <c r="Z4" s="100">
        <v>3</v>
      </c>
      <c r="AA4" s="100">
        <v>0</v>
      </c>
      <c r="AB4" s="100">
        <v>0</v>
      </c>
      <c r="AC4" s="100">
        <v>2</v>
      </c>
      <c r="AD4" s="111">
        <v>0</v>
      </c>
      <c r="AE4" s="111">
        <v>0</v>
      </c>
      <c r="AF4" s="111">
        <v>0</v>
      </c>
      <c r="AG4" s="111">
        <v>0</v>
      </c>
      <c r="AH4" s="111">
        <v>0</v>
      </c>
      <c r="AI4" s="111">
        <v>0</v>
      </c>
      <c r="AJ4" s="111">
        <v>0</v>
      </c>
      <c r="AK4" s="111">
        <v>0</v>
      </c>
      <c r="AL4" s="103">
        <v>0</v>
      </c>
      <c r="AM4" s="102">
        <v>0</v>
      </c>
      <c r="AN4" s="102">
        <v>0</v>
      </c>
      <c r="AO4" s="102">
        <v>0</v>
      </c>
      <c r="AP4" s="102">
        <v>0</v>
      </c>
      <c r="AQ4" s="102">
        <v>0</v>
      </c>
      <c r="AR4" s="102">
        <v>0</v>
      </c>
      <c r="AS4" s="102">
        <v>0</v>
      </c>
      <c r="AT4" s="53" t="s">
        <v>85</v>
      </c>
      <c r="AU4" s="53" t="s">
        <v>89</v>
      </c>
      <c r="AV4" s="53"/>
      <c r="AW4" s="53"/>
      <c r="AX4" s="53">
        <v>113</v>
      </c>
      <c r="AY4" s="44" t="s">
        <v>53</v>
      </c>
      <c r="AZ4" s="63" t="s">
        <v>152</v>
      </c>
      <c r="BA4" s="38">
        <v>25</v>
      </c>
      <c r="BB4" s="91">
        <v>1</v>
      </c>
      <c r="BC4" s="114">
        <v>53</v>
      </c>
      <c r="BD4" s="114">
        <v>42</v>
      </c>
      <c r="BE4" s="114">
        <v>25</v>
      </c>
      <c r="BF4" s="56">
        <v>17</v>
      </c>
      <c r="BG4" s="38" t="s">
        <v>89</v>
      </c>
      <c r="BH4" s="38" t="s">
        <v>61</v>
      </c>
      <c r="BI4" s="64">
        <v>1</v>
      </c>
      <c r="BJ4" s="38"/>
      <c r="BK4" s="40"/>
      <c r="BL4" s="38" t="s">
        <v>142</v>
      </c>
      <c r="BM4" s="64">
        <v>0</v>
      </c>
      <c r="BN4" s="38" t="s">
        <v>91</v>
      </c>
      <c r="BO4" s="64">
        <v>3</v>
      </c>
      <c r="BP4" s="64" t="str">
        <f>IF(Table13[[#This Row],[scan_field]]=3,"1","0")</f>
        <v>1</v>
      </c>
      <c r="BQ4" s="47" t="s">
        <v>127</v>
      </c>
      <c r="BR4" s="65">
        <v>0</v>
      </c>
      <c r="BS4" s="65">
        <v>0</v>
      </c>
      <c r="BT4" s="65">
        <v>0</v>
      </c>
      <c r="BU4" s="65">
        <v>0</v>
      </c>
      <c r="BV4" s="65">
        <v>0</v>
      </c>
      <c r="BW4" s="65">
        <v>0</v>
      </c>
      <c r="BX4" s="47" t="s">
        <v>127</v>
      </c>
      <c r="BY4" s="47" t="s">
        <v>127</v>
      </c>
      <c r="BZ4" s="66">
        <v>4</v>
      </c>
      <c r="CA4" s="115">
        <v>0</v>
      </c>
      <c r="CB4" s="91" t="s">
        <v>127</v>
      </c>
      <c r="CC4" s="38" t="s">
        <v>127</v>
      </c>
      <c r="CD4" s="38" t="s">
        <v>198</v>
      </c>
    </row>
    <row r="5" spans="2:82" ht="29" customHeight="1" x14ac:dyDescent="0.2">
      <c r="B5" s="57" t="s">
        <v>133</v>
      </c>
      <c r="C5" s="50" t="s">
        <v>63</v>
      </c>
      <c r="D5" s="39" t="str">
        <f t="shared" si="0"/>
        <v>Falkenberg (r) 2017</v>
      </c>
      <c r="E5" s="40" t="s">
        <v>121</v>
      </c>
      <c r="F5" s="41" t="s">
        <v>56</v>
      </c>
      <c r="G5" s="39" t="s">
        <v>61</v>
      </c>
      <c r="H5" s="39" t="s">
        <v>61</v>
      </c>
      <c r="I5" s="39" t="s">
        <v>61</v>
      </c>
      <c r="J5" s="112" t="s">
        <v>61</v>
      </c>
      <c r="K5" s="40">
        <v>108</v>
      </c>
      <c r="L5" s="40">
        <v>6</v>
      </c>
      <c r="M5" s="53">
        <v>4</v>
      </c>
      <c r="N5" s="106">
        <v>1</v>
      </c>
      <c r="O5" s="106">
        <v>0</v>
      </c>
      <c r="P5" s="106">
        <v>2</v>
      </c>
      <c r="Q5" s="106">
        <v>0</v>
      </c>
      <c r="R5" s="106">
        <v>0</v>
      </c>
      <c r="S5" s="106">
        <v>2</v>
      </c>
      <c r="T5" s="106">
        <v>1</v>
      </c>
      <c r="U5" s="106">
        <v>0</v>
      </c>
      <c r="V5" s="100">
        <v>1</v>
      </c>
      <c r="W5" s="100">
        <v>0</v>
      </c>
      <c r="X5" s="100">
        <v>2</v>
      </c>
      <c r="Y5" s="100">
        <v>0</v>
      </c>
      <c r="Z5" s="100">
        <v>0</v>
      </c>
      <c r="AA5" s="100">
        <v>0</v>
      </c>
      <c r="AB5" s="100">
        <v>1</v>
      </c>
      <c r="AC5" s="100">
        <v>0</v>
      </c>
      <c r="AD5" s="111">
        <v>0</v>
      </c>
      <c r="AE5" s="111">
        <v>0</v>
      </c>
      <c r="AF5" s="111">
        <v>0</v>
      </c>
      <c r="AG5" s="111">
        <v>0</v>
      </c>
      <c r="AH5" s="111">
        <v>0</v>
      </c>
      <c r="AI5" s="111">
        <v>0</v>
      </c>
      <c r="AJ5" s="111">
        <v>0</v>
      </c>
      <c r="AK5" s="111">
        <v>0</v>
      </c>
      <c r="AL5" s="103"/>
      <c r="AM5" s="103"/>
      <c r="AN5" s="103"/>
      <c r="AO5" s="103"/>
      <c r="AP5" s="103"/>
      <c r="AQ5" s="103"/>
      <c r="AR5" s="103"/>
      <c r="AS5" s="103"/>
      <c r="AT5" s="53" t="s">
        <v>85</v>
      </c>
      <c r="AU5" s="53"/>
      <c r="AV5" s="53">
        <v>9</v>
      </c>
      <c r="AW5" s="53"/>
      <c r="AX5" s="53">
        <v>164</v>
      </c>
      <c r="AY5" s="44" t="s">
        <v>53</v>
      </c>
      <c r="AZ5" s="63" t="s">
        <v>152</v>
      </c>
      <c r="BA5" s="39">
        <v>26</v>
      </c>
      <c r="BB5" s="92">
        <v>1</v>
      </c>
      <c r="BC5" s="92">
        <v>37</v>
      </c>
      <c r="BD5" s="92">
        <v>40</v>
      </c>
      <c r="BE5" s="93" t="s">
        <v>163</v>
      </c>
      <c r="BF5" s="46" t="s">
        <v>102</v>
      </c>
      <c r="BG5" s="46" t="s">
        <v>1</v>
      </c>
      <c r="BH5" s="38" t="s">
        <v>61</v>
      </c>
      <c r="BI5" s="64">
        <v>1</v>
      </c>
      <c r="BJ5" s="38"/>
      <c r="BK5" s="40"/>
      <c r="BL5" s="38" t="s">
        <v>142</v>
      </c>
      <c r="BM5" s="64">
        <v>0</v>
      </c>
      <c r="BN5" s="46" t="s">
        <v>91</v>
      </c>
      <c r="BO5" s="64">
        <v>1.5</v>
      </c>
      <c r="BP5" s="64" t="str">
        <f>IF(Table13[[#This Row],[scan_field]]=3,"1","0")</f>
        <v>0</v>
      </c>
      <c r="BQ5" s="47" t="s">
        <v>105</v>
      </c>
      <c r="BR5" s="65">
        <v>0</v>
      </c>
      <c r="BS5" s="65">
        <v>1</v>
      </c>
      <c r="BT5" s="65">
        <v>0</v>
      </c>
      <c r="BU5" s="65">
        <v>0</v>
      </c>
      <c r="BV5" s="65">
        <v>1</v>
      </c>
      <c r="BW5" s="65">
        <v>1</v>
      </c>
      <c r="BX5" s="47" t="s">
        <v>85</v>
      </c>
      <c r="BY5" s="47" t="s">
        <v>127</v>
      </c>
      <c r="BZ5" s="66">
        <v>8</v>
      </c>
      <c r="CA5" s="115">
        <v>0</v>
      </c>
      <c r="CB5" s="91">
        <v>77</v>
      </c>
      <c r="CC5" s="38" t="s">
        <v>127</v>
      </c>
      <c r="CD5" s="46" t="s">
        <v>31</v>
      </c>
    </row>
    <row r="6" spans="2:82" ht="29" customHeight="1" x14ac:dyDescent="0.2">
      <c r="B6" s="37" t="s">
        <v>134</v>
      </c>
      <c r="C6" s="38">
        <v>2017</v>
      </c>
      <c r="D6" s="39" t="str">
        <f>CONCATENATE(B6," ",C6)</f>
        <v>Falkenberg (c) 2017</v>
      </c>
      <c r="E6" s="40" t="s">
        <v>121</v>
      </c>
      <c r="F6" s="41" t="s">
        <v>56</v>
      </c>
      <c r="G6" s="39" t="s">
        <v>61</v>
      </c>
      <c r="H6" s="39" t="s">
        <v>61</v>
      </c>
      <c r="I6" s="39" t="s">
        <v>61</v>
      </c>
      <c r="J6" s="112" t="s">
        <v>61</v>
      </c>
      <c r="K6" s="40">
        <v>241</v>
      </c>
      <c r="L6" s="40">
        <v>37</v>
      </c>
      <c r="M6" s="53">
        <v>23</v>
      </c>
      <c r="N6" s="106">
        <v>14</v>
      </c>
      <c r="O6" s="106">
        <v>1</v>
      </c>
      <c r="P6" s="106">
        <v>6</v>
      </c>
      <c r="Q6" s="106">
        <v>0</v>
      </c>
      <c r="R6" s="106">
        <v>0</v>
      </c>
      <c r="S6" s="106">
        <v>14</v>
      </c>
      <c r="T6" s="106">
        <v>2</v>
      </c>
      <c r="U6" s="106">
        <v>0</v>
      </c>
      <c r="V6" s="100">
        <v>14</v>
      </c>
      <c r="W6" s="100">
        <v>1</v>
      </c>
      <c r="X6" s="100">
        <v>6</v>
      </c>
      <c r="Y6" s="100">
        <v>0</v>
      </c>
      <c r="Z6" s="100">
        <v>0</v>
      </c>
      <c r="AA6" s="100">
        <v>0</v>
      </c>
      <c r="AB6" s="100">
        <v>2</v>
      </c>
      <c r="AC6" s="100">
        <v>0</v>
      </c>
      <c r="AD6" s="111">
        <v>0</v>
      </c>
      <c r="AE6" s="111">
        <v>0</v>
      </c>
      <c r="AF6" s="111">
        <v>0</v>
      </c>
      <c r="AG6" s="111">
        <v>0</v>
      </c>
      <c r="AH6" s="111">
        <v>0</v>
      </c>
      <c r="AI6" s="111">
        <v>0</v>
      </c>
      <c r="AJ6" s="111">
        <v>0</v>
      </c>
      <c r="AK6" s="111">
        <v>0</v>
      </c>
      <c r="AL6" s="103"/>
      <c r="AM6" s="103"/>
      <c r="AN6" s="103"/>
      <c r="AO6" s="103"/>
      <c r="AP6" s="103"/>
      <c r="AQ6" s="103"/>
      <c r="AR6" s="103"/>
      <c r="AS6" s="103"/>
      <c r="AT6" s="53"/>
      <c r="AU6" s="53"/>
      <c r="AV6" s="53"/>
      <c r="AW6" s="53"/>
      <c r="AX6" s="53"/>
      <c r="AY6" s="44" t="s">
        <v>127</v>
      </c>
      <c r="AZ6" s="63" t="s">
        <v>153</v>
      </c>
      <c r="BA6" s="39">
        <v>24</v>
      </c>
      <c r="BB6" s="92">
        <v>1</v>
      </c>
      <c r="BC6" s="94">
        <v>79</v>
      </c>
      <c r="BD6" s="94">
        <v>37</v>
      </c>
      <c r="BE6" s="93" t="s">
        <v>164</v>
      </c>
      <c r="BF6" s="46" t="s">
        <v>102</v>
      </c>
      <c r="BG6" s="46"/>
      <c r="BH6" s="46"/>
      <c r="BI6" s="64">
        <v>0</v>
      </c>
      <c r="BJ6" s="38"/>
      <c r="BK6" s="40"/>
      <c r="BL6" s="38" t="s">
        <v>141</v>
      </c>
      <c r="BM6" s="64">
        <v>1</v>
      </c>
      <c r="BN6" s="46" t="s">
        <v>91</v>
      </c>
      <c r="BO6" s="64">
        <v>3</v>
      </c>
      <c r="BP6" s="64" t="str">
        <f>IF(Table13[[#This Row],[scan_field]]=3,"1","0")</f>
        <v>1</v>
      </c>
      <c r="BQ6" s="47" t="s">
        <v>105</v>
      </c>
      <c r="BR6" s="65">
        <v>0</v>
      </c>
      <c r="BS6" s="65">
        <v>1</v>
      </c>
      <c r="BT6" s="65">
        <v>0</v>
      </c>
      <c r="BU6" s="65">
        <v>0</v>
      </c>
      <c r="BV6" s="65">
        <v>1</v>
      </c>
      <c r="BW6" s="65">
        <v>1</v>
      </c>
      <c r="BX6" s="47" t="s">
        <v>85</v>
      </c>
      <c r="BY6" s="47" t="s">
        <v>127</v>
      </c>
      <c r="BZ6" s="66">
        <v>5</v>
      </c>
      <c r="CA6" s="115">
        <v>0</v>
      </c>
      <c r="CB6" s="91">
        <v>195</v>
      </c>
      <c r="CC6" s="38" t="s">
        <v>127</v>
      </c>
      <c r="CD6" s="46"/>
    </row>
    <row r="7" spans="2:82" ht="29" customHeight="1" x14ac:dyDescent="0.15">
      <c r="B7" s="49" t="s">
        <v>64</v>
      </c>
      <c r="C7" s="50" t="s">
        <v>65</v>
      </c>
      <c r="D7" s="39" t="str">
        <f t="shared" si="0"/>
        <v>Khandanpour 2012</v>
      </c>
      <c r="E7" s="40" t="s">
        <v>121</v>
      </c>
      <c r="F7" s="41" t="s">
        <v>56</v>
      </c>
      <c r="G7" s="39" t="s">
        <v>61</v>
      </c>
      <c r="H7" s="39" t="s">
        <v>61</v>
      </c>
      <c r="I7" s="39" t="s">
        <v>61</v>
      </c>
      <c r="J7" s="39" t="s">
        <v>61</v>
      </c>
      <c r="K7" s="53">
        <v>112</v>
      </c>
      <c r="L7" s="51">
        <v>73</v>
      </c>
      <c r="M7" s="53">
        <v>3</v>
      </c>
      <c r="N7" s="105">
        <v>49</v>
      </c>
      <c r="O7" s="105">
        <v>23</v>
      </c>
      <c r="P7" s="105">
        <v>0</v>
      </c>
      <c r="Q7" s="105">
        <v>37</v>
      </c>
      <c r="R7" s="105">
        <v>2</v>
      </c>
      <c r="S7" s="105">
        <v>0</v>
      </c>
      <c r="T7" s="105">
        <v>0</v>
      </c>
      <c r="U7" s="105">
        <v>7</v>
      </c>
      <c r="V7" s="99">
        <v>0</v>
      </c>
      <c r="W7" s="99">
        <v>0</v>
      </c>
      <c r="X7" s="99">
        <v>0</v>
      </c>
      <c r="Y7" s="99">
        <v>0</v>
      </c>
      <c r="Z7" s="99">
        <v>2</v>
      </c>
      <c r="AA7" s="99">
        <v>0</v>
      </c>
      <c r="AB7" s="99">
        <v>0</v>
      </c>
      <c r="AC7" s="99">
        <v>1</v>
      </c>
      <c r="AD7" s="110"/>
      <c r="AE7" s="110"/>
      <c r="AF7" s="110"/>
      <c r="AG7" s="110"/>
      <c r="AH7" s="110"/>
      <c r="AI7" s="110"/>
      <c r="AJ7" s="110"/>
      <c r="AK7" s="110"/>
      <c r="AL7" s="102"/>
      <c r="AM7" s="102"/>
      <c r="AN7" s="102"/>
      <c r="AO7" s="102"/>
      <c r="AP7" s="102"/>
      <c r="AQ7" s="102"/>
      <c r="AR7" s="102"/>
      <c r="AS7" s="102"/>
      <c r="AT7" s="53" t="s">
        <v>85</v>
      </c>
      <c r="AU7" s="53"/>
      <c r="AV7" s="53">
        <v>14</v>
      </c>
      <c r="AW7" s="53"/>
      <c r="AX7" s="53">
        <v>525</v>
      </c>
      <c r="AY7" s="44" t="s">
        <v>53</v>
      </c>
      <c r="AZ7" s="63" t="s">
        <v>152</v>
      </c>
      <c r="BA7" s="39">
        <v>35</v>
      </c>
      <c r="BB7" s="92">
        <v>0</v>
      </c>
      <c r="BC7" s="92">
        <v>42</v>
      </c>
      <c r="BD7" s="92">
        <v>195</v>
      </c>
      <c r="BE7" s="93" t="s">
        <v>165</v>
      </c>
      <c r="BF7" s="46" t="s">
        <v>102</v>
      </c>
      <c r="BG7" s="46"/>
      <c r="BH7" s="38" t="s">
        <v>61</v>
      </c>
      <c r="BI7" s="64">
        <v>1</v>
      </c>
      <c r="BJ7" s="38"/>
      <c r="BK7" s="40"/>
      <c r="BL7" s="38" t="s">
        <v>141</v>
      </c>
      <c r="BM7" s="64">
        <v>1</v>
      </c>
      <c r="BN7" s="46" t="s">
        <v>91</v>
      </c>
      <c r="BO7" s="64" t="s">
        <v>126</v>
      </c>
      <c r="BP7" s="64" t="str">
        <f>IF(Table13[[#This Row],[scan_field]]=3,"1","0")</f>
        <v>0</v>
      </c>
      <c r="BQ7" s="47" t="s">
        <v>107</v>
      </c>
      <c r="BR7" s="65">
        <v>1</v>
      </c>
      <c r="BS7" s="65">
        <v>1</v>
      </c>
      <c r="BT7" s="65">
        <v>0</v>
      </c>
      <c r="BU7" s="65">
        <v>0</v>
      </c>
      <c r="BV7" s="65">
        <v>1</v>
      </c>
      <c r="BW7" s="65">
        <v>1</v>
      </c>
      <c r="BX7" s="47" t="s">
        <v>85</v>
      </c>
      <c r="BY7" s="47" t="s">
        <v>127</v>
      </c>
      <c r="BZ7" s="66">
        <v>4</v>
      </c>
      <c r="CA7" s="115">
        <v>0</v>
      </c>
      <c r="CB7" s="91">
        <v>0</v>
      </c>
      <c r="CC7" s="38" t="s">
        <v>127</v>
      </c>
      <c r="CD7" s="46" t="s">
        <v>140</v>
      </c>
    </row>
    <row r="8" spans="2:82" ht="29" customHeight="1" x14ac:dyDescent="0.2">
      <c r="B8" s="57" t="s">
        <v>55</v>
      </c>
      <c r="C8" s="50" t="s">
        <v>8</v>
      </c>
      <c r="D8" s="39" t="str">
        <f t="shared" si="0"/>
        <v>Lieberman 1993</v>
      </c>
      <c r="E8" s="40" t="s">
        <v>120</v>
      </c>
      <c r="F8" s="41" t="s">
        <v>61</v>
      </c>
      <c r="G8" s="39" t="s">
        <v>61</v>
      </c>
      <c r="H8" s="39" t="s">
        <v>61</v>
      </c>
      <c r="I8" s="39" t="s">
        <v>56</v>
      </c>
      <c r="J8" s="39" t="s">
        <v>56</v>
      </c>
      <c r="K8" s="53">
        <v>66</v>
      </c>
      <c r="L8" s="51">
        <v>20</v>
      </c>
      <c r="M8" s="53"/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18</v>
      </c>
      <c r="T8" s="105">
        <v>12</v>
      </c>
      <c r="U8" s="105"/>
      <c r="V8" s="99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10">
        <v>0</v>
      </c>
      <c r="AE8" s="110">
        <v>0</v>
      </c>
      <c r="AF8" s="110">
        <v>0</v>
      </c>
      <c r="AG8" s="110">
        <v>0</v>
      </c>
      <c r="AH8" s="110">
        <v>0</v>
      </c>
      <c r="AI8" s="110">
        <v>1</v>
      </c>
      <c r="AJ8" s="110">
        <v>0</v>
      </c>
      <c r="AK8" s="110">
        <v>1</v>
      </c>
      <c r="AL8" s="102">
        <v>0</v>
      </c>
      <c r="AM8" s="102">
        <v>0</v>
      </c>
      <c r="AN8" s="102">
        <v>0</v>
      </c>
      <c r="AO8" s="102">
        <v>0</v>
      </c>
      <c r="AP8" s="102">
        <v>0</v>
      </c>
      <c r="AQ8" s="102">
        <v>0</v>
      </c>
      <c r="AR8" s="102">
        <v>0</v>
      </c>
      <c r="AS8" s="102">
        <v>0</v>
      </c>
      <c r="AT8" s="53" t="s">
        <v>85</v>
      </c>
      <c r="AU8" s="53" t="s">
        <v>85</v>
      </c>
      <c r="AV8" s="53">
        <v>2</v>
      </c>
      <c r="AW8" s="53">
        <v>0</v>
      </c>
      <c r="AX8" s="53">
        <v>42</v>
      </c>
      <c r="AY8" s="44" t="s">
        <v>79</v>
      </c>
      <c r="AZ8" s="63" t="s">
        <v>153</v>
      </c>
      <c r="BA8" s="39">
        <v>24</v>
      </c>
      <c r="BB8" s="92">
        <v>1</v>
      </c>
      <c r="BC8" s="92">
        <v>30</v>
      </c>
      <c r="BD8" s="92">
        <v>22</v>
      </c>
      <c r="BE8" s="93" t="s">
        <v>166</v>
      </c>
      <c r="BF8" s="46" t="s">
        <v>2</v>
      </c>
      <c r="BG8" s="46" t="s">
        <v>1</v>
      </c>
      <c r="BH8" s="38" t="s">
        <v>61</v>
      </c>
      <c r="BI8" s="64">
        <v>1</v>
      </c>
      <c r="BJ8" s="38"/>
      <c r="BK8" s="40"/>
      <c r="BL8" s="38" t="s">
        <v>141</v>
      </c>
      <c r="BM8" s="64">
        <v>1</v>
      </c>
      <c r="BN8" s="46" t="s">
        <v>92</v>
      </c>
      <c r="BO8" s="64">
        <v>1</v>
      </c>
      <c r="BP8" s="64" t="str">
        <f>IF(Table13[[#This Row],[scan_field]]=3,"1","0")</f>
        <v>0</v>
      </c>
      <c r="BQ8" s="47" t="s">
        <v>108</v>
      </c>
      <c r="BR8" s="65">
        <v>0</v>
      </c>
      <c r="BS8" s="65">
        <v>0</v>
      </c>
      <c r="BT8" s="65">
        <v>1</v>
      </c>
      <c r="BU8" s="65">
        <v>0</v>
      </c>
      <c r="BV8" s="65">
        <v>0</v>
      </c>
      <c r="BW8" s="65">
        <v>0</v>
      </c>
      <c r="BX8" s="47" t="s">
        <v>86</v>
      </c>
      <c r="BY8" s="47" t="s">
        <v>61</v>
      </c>
      <c r="BZ8" s="66">
        <v>8</v>
      </c>
      <c r="CA8" s="115">
        <v>0</v>
      </c>
      <c r="CB8" s="91" t="s">
        <v>127</v>
      </c>
      <c r="CC8" s="38" t="s">
        <v>127</v>
      </c>
      <c r="CD8" s="46"/>
    </row>
    <row r="9" spans="2:82" ht="29" customHeight="1" x14ac:dyDescent="0.15">
      <c r="B9" s="49" t="s">
        <v>72</v>
      </c>
      <c r="C9" s="50" t="s">
        <v>73</v>
      </c>
      <c r="D9" s="39" t="str">
        <f t="shared" si="0"/>
        <v>Lubman 2002</v>
      </c>
      <c r="E9" s="40" t="s">
        <v>122</v>
      </c>
      <c r="F9" s="41" t="s">
        <v>125</v>
      </c>
      <c r="G9" s="39" t="s">
        <v>61</v>
      </c>
      <c r="H9" s="39" t="s">
        <v>61</v>
      </c>
      <c r="I9" s="39" t="s">
        <v>61</v>
      </c>
      <c r="J9" s="39" t="s">
        <v>61</v>
      </c>
      <c r="K9" s="53">
        <v>152</v>
      </c>
      <c r="L9" s="51">
        <v>34</v>
      </c>
      <c r="M9" s="53">
        <v>13</v>
      </c>
      <c r="N9" s="105">
        <v>7</v>
      </c>
      <c r="O9" s="105">
        <v>2</v>
      </c>
      <c r="P9" s="105">
        <v>4</v>
      </c>
      <c r="Q9" s="105">
        <v>4</v>
      </c>
      <c r="R9" s="105">
        <v>0</v>
      </c>
      <c r="S9" s="105">
        <v>11</v>
      </c>
      <c r="T9" s="105">
        <v>1</v>
      </c>
      <c r="U9" s="105">
        <v>6</v>
      </c>
      <c r="V9" s="99">
        <v>3</v>
      </c>
      <c r="W9" s="99">
        <v>2</v>
      </c>
      <c r="X9" s="99">
        <v>1</v>
      </c>
      <c r="Y9" s="99">
        <v>2</v>
      </c>
      <c r="Z9" s="99">
        <v>0</v>
      </c>
      <c r="AA9" s="99">
        <v>2</v>
      </c>
      <c r="AB9" s="99">
        <v>1</v>
      </c>
      <c r="AC9" s="99">
        <v>2</v>
      </c>
      <c r="AD9" s="110">
        <v>9</v>
      </c>
      <c r="AE9" s="110">
        <v>0</v>
      </c>
      <c r="AF9" s="110">
        <v>3</v>
      </c>
      <c r="AG9" s="110">
        <v>4</v>
      </c>
      <c r="AH9" s="110">
        <v>1</v>
      </c>
      <c r="AI9" s="110">
        <v>2</v>
      </c>
      <c r="AJ9" s="110">
        <v>0</v>
      </c>
      <c r="AK9" s="110">
        <v>4</v>
      </c>
      <c r="AL9" s="102"/>
      <c r="AM9" s="102"/>
      <c r="AN9" s="102">
        <v>3</v>
      </c>
      <c r="AO9" s="102">
        <v>1</v>
      </c>
      <c r="AP9" s="102">
        <v>1</v>
      </c>
      <c r="AQ9" s="102"/>
      <c r="AR9" s="102"/>
      <c r="AS9" s="102"/>
      <c r="AT9" s="53" t="s">
        <v>85</v>
      </c>
      <c r="AU9" s="53"/>
      <c r="AV9" s="53">
        <v>23</v>
      </c>
      <c r="AW9" s="53"/>
      <c r="AX9" s="53">
        <v>98</v>
      </c>
      <c r="AY9" s="44" t="s">
        <v>53</v>
      </c>
      <c r="AZ9" s="63" t="s">
        <v>152</v>
      </c>
      <c r="BA9" s="39">
        <v>22</v>
      </c>
      <c r="BB9" s="92">
        <v>1</v>
      </c>
      <c r="BC9" s="92">
        <v>48</v>
      </c>
      <c r="BD9" s="92">
        <v>36</v>
      </c>
      <c r="BE9" s="93" t="s">
        <v>167</v>
      </c>
      <c r="BF9" s="46" t="s">
        <v>7</v>
      </c>
      <c r="BG9" s="46" t="s">
        <v>1</v>
      </c>
      <c r="BH9" s="38" t="s">
        <v>61</v>
      </c>
      <c r="BI9" s="64">
        <v>1</v>
      </c>
      <c r="BJ9" s="38"/>
      <c r="BK9" s="40"/>
      <c r="BL9" s="38" t="s">
        <v>142</v>
      </c>
      <c r="BM9" s="64">
        <v>0</v>
      </c>
      <c r="BN9" s="46" t="s">
        <v>93</v>
      </c>
      <c r="BO9" s="64">
        <v>1.5</v>
      </c>
      <c r="BP9" s="64" t="str">
        <f>IF(Table13[[#This Row],[scan_field]]=3,"1","0")</f>
        <v>0</v>
      </c>
      <c r="BQ9" s="47" t="s">
        <v>105</v>
      </c>
      <c r="BR9" s="65">
        <v>0</v>
      </c>
      <c r="BS9" s="65">
        <v>1</v>
      </c>
      <c r="BT9" s="65">
        <v>0</v>
      </c>
      <c r="BU9" s="65">
        <v>0</v>
      </c>
      <c r="BV9" s="65">
        <v>1</v>
      </c>
      <c r="BW9" s="65">
        <v>1</v>
      </c>
      <c r="BX9" s="47" t="s">
        <v>85</v>
      </c>
      <c r="BY9" s="47" t="s">
        <v>61</v>
      </c>
      <c r="BZ9" s="66">
        <v>6</v>
      </c>
      <c r="CA9" s="115">
        <v>0</v>
      </c>
      <c r="CB9" s="91" t="s">
        <v>127</v>
      </c>
      <c r="CC9" s="38" t="s">
        <v>127</v>
      </c>
      <c r="CD9" s="46"/>
    </row>
    <row r="10" spans="2:82" ht="29" customHeight="1" x14ac:dyDescent="0.2">
      <c r="B10" s="49" t="s">
        <v>74</v>
      </c>
      <c r="C10" s="50" t="s">
        <v>75</v>
      </c>
      <c r="D10" s="39" t="str">
        <f t="shared" si="0"/>
        <v>Miller 1991</v>
      </c>
      <c r="E10" s="40" t="s">
        <v>120</v>
      </c>
      <c r="F10" s="41" t="s">
        <v>56</v>
      </c>
      <c r="G10" s="39" t="s">
        <v>61</v>
      </c>
      <c r="H10" s="39" t="s">
        <v>61</v>
      </c>
      <c r="I10" s="39" t="s">
        <v>56</v>
      </c>
      <c r="J10" s="39" t="s">
        <v>56</v>
      </c>
      <c r="K10" s="53">
        <v>24</v>
      </c>
      <c r="L10" s="51">
        <v>10</v>
      </c>
      <c r="M10" s="53"/>
      <c r="N10" s="105">
        <v>0</v>
      </c>
      <c r="O10" s="105">
        <v>6</v>
      </c>
      <c r="P10" s="105">
        <v>0</v>
      </c>
      <c r="Q10" s="105">
        <v>2</v>
      </c>
      <c r="R10" s="105">
        <v>1</v>
      </c>
      <c r="S10" s="105">
        <v>0</v>
      </c>
      <c r="T10" s="105">
        <v>0</v>
      </c>
      <c r="U10" s="105">
        <v>1</v>
      </c>
      <c r="V10" s="99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10">
        <v>0</v>
      </c>
      <c r="AE10" s="110">
        <v>5</v>
      </c>
      <c r="AF10" s="110">
        <v>0</v>
      </c>
      <c r="AG10" s="110">
        <v>1</v>
      </c>
      <c r="AH10" s="110">
        <v>0</v>
      </c>
      <c r="AI10" s="110">
        <v>0</v>
      </c>
      <c r="AJ10" s="110">
        <v>0</v>
      </c>
      <c r="AK10" s="110">
        <v>0</v>
      </c>
      <c r="AL10" s="102">
        <v>0</v>
      </c>
      <c r="AM10" s="102">
        <v>0</v>
      </c>
      <c r="AN10" s="102">
        <v>0</v>
      </c>
      <c r="AO10" s="102">
        <v>0</v>
      </c>
      <c r="AP10" s="102">
        <v>0</v>
      </c>
      <c r="AQ10" s="102">
        <v>0</v>
      </c>
      <c r="AR10" s="102">
        <v>0</v>
      </c>
      <c r="AS10" s="102">
        <v>0</v>
      </c>
      <c r="AT10" s="53" t="s">
        <v>85</v>
      </c>
      <c r="AU10" s="53"/>
      <c r="AV10" s="53">
        <v>6</v>
      </c>
      <c r="AW10" s="53"/>
      <c r="AX10" s="53">
        <v>72</v>
      </c>
      <c r="AY10" s="44" t="s">
        <v>53</v>
      </c>
      <c r="AZ10" s="63" t="s">
        <v>152</v>
      </c>
      <c r="BA10" s="55" t="s">
        <v>27</v>
      </c>
      <c r="BB10" s="94">
        <v>0</v>
      </c>
      <c r="BC10" s="94">
        <v>14</v>
      </c>
      <c r="BD10" s="94">
        <v>44</v>
      </c>
      <c r="BE10" s="93" t="s">
        <v>168</v>
      </c>
      <c r="BF10" s="46" t="s">
        <v>3</v>
      </c>
      <c r="BG10" s="46" t="s">
        <v>1</v>
      </c>
      <c r="BH10" s="38" t="s">
        <v>61</v>
      </c>
      <c r="BI10" s="64">
        <v>1</v>
      </c>
      <c r="BJ10" s="38"/>
      <c r="BK10" s="40"/>
      <c r="BL10" s="38" t="s">
        <v>142</v>
      </c>
      <c r="BM10" s="64">
        <v>0</v>
      </c>
      <c r="BN10" s="46" t="s">
        <v>92</v>
      </c>
      <c r="BO10" s="64">
        <v>1.5</v>
      </c>
      <c r="BP10" s="64" t="str">
        <f>IF(Table13[[#This Row],[scan_field]]=3,"1","0")</f>
        <v>0</v>
      </c>
      <c r="BQ10" s="47" t="s">
        <v>109</v>
      </c>
      <c r="BR10" s="65">
        <v>0</v>
      </c>
      <c r="BS10" s="65">
        <v>1</v>
      </c>
      <c r="BT10" s="65">
        <v>0</v>
      </c>
      <c r="BU10" s="65">
        <v>1</v>
      </c>
      <c r="BV10" s="65">
        <v>1</v>
      </c>
      <c r="BW10" s="65">
        <v>1</v>
      </c>
      <c r="BX10" s="47" t="s">
        <v>86</v>
      </c>
      <c r="BY10" s="47" t="s">
        <v>61</v>
      </c>
      <c r="BZ10" s="66">
        <v>5</v>
      </c>
      <c r="CA10" s="115">
        <v>0</v>
      </c>
      <c r="CB10" s="91" t="s">
        <v>127</v>
      </c>
      <c r="CC10" s="38" t="s">
        <v>127</v>
      </c>
      <c r="CD10" s="46" t="s">
        <v>76</v>
      </c>
    </row>
    <row r="11" spans="2:82" ht="29" customHeight="1" x14ac:dyDescent="0.15">
      <c r="B11" s="37" t="s">
        <v>129</v>
      </c>
      <c r="C11" s="38">
        <v>2013</v>
      </c>
      <c r="D11" s="39" t="str">
        <f>CONCATENATE(B11," ",C11)</f>
        <v>Sommer 2013</v>
      </c>
      <c r="E11" s="53" t="s">
        <v>121</v>
      </c>
      <c r="F11" s="41" t="s">
        <v>61</v>
      </c>
      <c r="G11" s="39" t="s">
        <v>61</v>
      </c>
      <c r="H11" s="39" t="s">
        <v>61</v>
      </c>
      <c r="I11" s="39" t="s">
        <v>61</v>
      </c>
      <c r="J11" s="39" t="s">
        <v>61</v>
      </c>
      <c r="K11" s="53">
        <v>349</v>
      </c>
      <c r="L11" s="67">
        <v>85</v>
      </c>
      <c r="M11" s="53">
        <v>36</v>
      </c>
      <c r="N11" s="105">
        <v>29</v>
      </c>
      <c r="O11" s="105">
        <v>7</v>
      </c>
      <c r="P11" s="105">
        <v>11</v>
      </c>
      <c r="Q11" s="105">
        <v>19</v>
      </c>
      <c r="R11" s="105">
        <v>1</v>
      </c>
      <c r="S11" s="105">
        <v>51</v>
      </c>
      <c r="T11" s="105">
        <v>1</v>
      </c>
      <c r="U11" s="105">
        <v>58</v>
      </c>
      <c r="V11" s="99">
        <v>14</v>
      </c>
      <c r="W11" s="99">
        <v>2</v>
      </c>
      <c r="X11" s="99">
        <v>5</v>
      </c>
      <c r="Y11" s="99">
        <v>4</v>
      </c>
      <c r="Z11" s="99">
        <v>0</v>
      </c>
      <c r="AA11" s="99">
        <v>3</v>
      </c>
      <c r="AB11" s="99">
        <v>0</v>
      </c>
      <c r="AC11" s="99">
        <v>5</v>
      </c>
      <c r="AD11" s="110">
        <v>42</v>
      </c>
      <c r="AE11" s="110">
        <v>9</v>
      </c>
      <c r="AF11" s="110">
        <v>12</v>
      </c>
      <c r="AG11" s="110">
        <v>16</v>
      </c>
      <c r="AH11" s="110">
        <v>3</v>
      </c>
      <c r="AI11" s="110">
        <v>45</v>
      </c>
      <c r="AJ11" s="110">
        <v>1</v>
      </c>
      <c r="AK11" s="110">
        <v>87</v>
      </c>
      <c r="AL11" s="102">
        <v>10</v>
      </c>
      <c r="AM11" s="102">
        <v>3</v>
      </c>
      <c r="AN11" s="102">
        <v>6</v>
      </c>
      <c r="AO11" s="102">
        <v>6</v>
      </c>
      <c r="AP11" s="102">
        <v>2</v>
      </c>
      <c r="AQ11" s="102">
        <v>2</v>
      </c>
      <c r="AR11" s="102">
        <v>0</v>
      </c>
      <c r="AS11" s="102">
        <v>8</v>
      </c>
      <c r="AT11" s="53"/>
      <c r="AU11" s="53"/>
      <c r="AV11" s="53"/>
      <c r="AW11" s="53"/>
      <c r="AX11" s="53"/>
      <c r="AY11" s="44" t="s">
        <v>127</v>
      </c>
      <c r="AZ11" s="63" t="s">
        <v>153</v>
      </c>
      <c r="BA11" s="55" t="s">
        <v>127</v>
      </c>
      <c r="BB11" s="94">
        <v>0</v>
      </c>
      <c r="BC11" s="94" t="s">
        <v>127</v>
      </c>
      <c r="BD11" s="94">
        <v>315</v>
      </c>
      <c r="BE11" s="93" t="s">
        <v>169</v>
      </c>
      <c r="BF11" s="46" t="s">
        <v>127</v>
      </c>
      <c r="BG11" s="46"/>
      <c r="BH11" s="46"/>
      <c r="BI11" s="64">
        <v>0</v>
      </c>
      <c r="BJ11" s="38"/>
      <c r="BK11" s="53"/>
      <c r="BL11" s="38" t="s">
        <v>142</v>
      </c>
      <c r="BM11" s="64">
        <v>0</v>
      </c>
      <c r="BN11" s="46" t="s">
        <v>91</v>
      </c>
      <c r="BO11" s="64">
        <v>1.5</v>
      </c>
      <c r="BP11" s="64" t="str">
        <f>IF(Table13[[#This Row],[scan_field]]=3,"1","0")</f>
        <v>0</v>
      </c>
      <c r="BQ11" s="47" t="s">
        <v>105</v>
      </c>
      <c r="BR11" s="65">
        <v>0</v>
      </c>
      <c r="BS11" s="65">
        <v>1</v>
      </c>
      <c r="BT11" s="65">
        <v>0</v>
      </c>
      <c r="BU11" s="65">
        <v>0</v>
      </c>
      <c r="BV11" s="65">
        <v>1</v>
      </c>
      <c r="BW11" s="65">
        <v>1</v>
      </c>
      <c r="BX11" s="47" t="s">
        <v>85</v>
      </c>
      <c r="BY11" s="47" t="s">
        <v>61</v>
      </c>
      <c r="BZ11" s="66">
        <v>5</v>
      </c>
      <c r="CA11" s="115">
        <v>0</v>
      </c>
      <c r="CB11" s="91" t="s">
        <v>127</v>
      </c>
      <c r="CC11" s="38" t="s">
        <v>127</v>
      </c>
      <c r="CD11" s="46"/>
    </row>
    <row r="12" spans="2:82" ht="29" customHeight="1" x14ac:dyDescent="0.2">
      <c r="B12" s="37" t="s">
        <v>33</v>
      </c>
      <c r="C12" s="38">
        <v>2014</v>
      </c>
      <c r="D12" s="39" t="str">
        <f t="shared" si="0"/>
        <v>Williams 2014</v>
      </c>
      <c r="E12" s="53" t="s">
        <v>120</v>
      </c>
      <c r="F12" s="41" t="s">
        <v>124</v>
      </c>
      <c r="G12" s="39" t="s">
        <v>61</v>
      </c>
      <c r="H12" s="39" t="s">
        <v>61</v>
      </c>
      <c r="I12" s="39" t="s">
        <v>61</v>
      </c>
      <c r="J12" s="39" t="s">
        <v>61</v>
      </c>
      <c r="K12" s="53">
        <v>22</v>
      </c>
      <c r="L12" s="51">
        <v>6</v>
      </c>
      <c r="M12" s="53">
        <v>0</v>
      </c>
      <c r="N12" s="113">
        <v>1</v>
      </c>
      <c r="O12" s="113">
        <v>2</v>
      </c>
      <c r="P12" s="113">
        <v>1</v>
      </c>
      <c r="Q12" s="113">
        <v>2</v>
      </c>
      <c r="R12" s="113">
        <v>0</v>
      </c>
      <c r="S12" s="113">
        <v>0</v>
      </c>
      <c r="T12" s="113">
        <v>0</v>
      </c>
      <c r="U12" s="113">
        <v>0</v>
      </c>
      <c r="V12" s="99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10">
        <v>0</v>
      </c>
      <c r="AE12" s="110">
        <v>0</v>
      </c>
      <c r="AF12" s="110">
        <v>0</v>
      </c>
      <c r="AG12" s="110">
        <v>0</v>
      </c>
      <c r="AH12" s="110">
        <v>0</v>
      </c>
      <c r="AI12" s="110">
        <v>0</v>
      </c>
      <c r="AJ12" s="110">
        <v>0</v>
      </c>
      <c r="AK12" s="110">
        <v>0</v>
      </c>
      <c r="AL12" s="102">
        <v>0</v>
      </c>
      <c r="AM12" s="102">
        <v>0</v>
      </c>
      <c r="AN12" s="102">
        <v>0</v>
      </c>
      <c r="AO12" s="102">
        <v>0</v>
      </c>
      <c r="AP12" s="102">
        <v>0</v>
      </c>
      <c r="AQ12" s="102">
        <v>0</v>
      </c>
      <c r="AR12" s="102">
        <v>0</v>
      </c>
      <c r="AS12" s="102">
        <v>0</v>
      </c>
      <c r="AT12" s="53" t="s">
        <v>86</v>
      </c>
      <c r="AU12" s="53"/>
      <c r="AV12" s="53"/>
      <c r="AW12" s="53"/>
      <c r="AX12" s="53"/>
      <c r="AY12" s="44" t="s">
        <v>53</v>
      </c>
      <c r="AZ12" s="63" t="s">
        <v>152</v>
      </c>
      <c r="BA12" s="39">
        <v>21</v>
      </c>
      <c r="BB12" s="92">
        <v>1</v>
      </c>
      <c r="BC12" s="92" t="s">
        <v>127</v>
      </c>
      <c r="BD12" s="92" t="s">
        <v>127</v>
      </c>
      <c r="BE12" s="93" t="s">
        <v>127</v>
      </c>
      <c r="BF12" s="46" t="s">
        <v>127</v>
      </c>
      <c r="BG12" s="46"/>
      <c r="BH12" s="38" t="s">
        <v>61</v>
      </c>
      <c r="BI12" s="64">
        <v>1</v>
      </c>
      <c r="BJ12" s="38"/>
      <c r="BK12" s="53"/>
      <c r="BL12" s="38" t="s">
        <v>141</v>
      </c>
      <c r="BM12" s="64">
        <v>1</v>
      </c>
      <c r="BN12" s="46" t="s">
        <v>92</v>
      </c>
      <c r="BO12" s="64" t="s">
        <v>127</v>
      </c>
      <c r="BP12" s="64" t="s">
        <v>127</v>
      </c>
      <c r="BQ12" s="41" t="s">
        <v>106</v>
      </c>
      <c r="BR12" s="68">
        <v>1</v>
      </c>
      <c r="BS12" s="68">
        <v>0</v>
      </c>
      <c r="BT12" s="68">
        <v>0</v>
      </c>
      <c r="BU12" s="68">
        <v>0</v>
      </c>
      <c r="BV12" s="68">
        <v>1</v>
      </c>
      <c r="BW12" s="68">
        <v>1</v>
      </c>
      <c r="BX12" s="47" t="s">
        <v>85</v>
      </c>
      <c r="BY12" s="41" t="s">
        <v>127</v>
      </c>
      <c r="BZ12" s="65">
        <v>5</v>
      </c>
      <c r="CA12" s="115">
        <v>0</v>
      </c>
      <c r="CB12" s="91" t="s">
        <v>127</v>
      </c>
      <c r="CC12" s="38" t="s">
        <v>127</v>
      </c>
      <c r="CD12" s="46"/>
    </row>
    <row r="13" spans="2:82" ht="29" customHeight="1" x14ac:dyDescent="0.2">
      <c r="B13" s="49" t="s">
        <v>54</v>
      </c>
      <c r="C13" s="50" t="s">
        <v>57</v>
      </c>
      <c r="D13" s="39" t="str">
        <f t="shared" si="0"/>
        <v>Zanetti 2008</v>
      </c>
      <c r="E13" s="53" t="s">
        <v>123</v>
      </c>
      <c r="F13" s="41" t="s">
        <v>61</v>
      </c>
      <c r="G13" s="39" t="s">
        <v>61</v>
      </c>
      <c r="H13" s="39" t="s">
        <v>61</v>
      </c>
      <c r="I13" s="39" t="s">
        <v>56</v>
      </c>
      <c r="J13" s="39" t="s">
        <v>56</v>
      </c>
      <c r="K13" s="38">
        <v>129</v>
      </c>
      <c r="L13" s="55">
        <v>32</v>
      </c>
      <c r="M13" s="38"/>
      <c r="N13" s="105">
        <v>48</v>
      </c>
      <c r="O13" s="105"/>
      <c r="P13" s="105"/>
      <c r="Q13" s="105"/>
      <c r="R13" s="105"/>
      <c r="S13" s="105"/>
      <c r="T13" s="105"/>
      <c r="U13" s="105"/>
      <c r="V13" s="99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10">
        <v>46</v>
      </c>
      <c r="AE13" s="110">
        <v>0</v>
      </c>
      <c r="AF13" s="110">
        <v>0</v>
      </c>
      <c r="AG13" s="110">
        <v>0</v>
      </c>
      <c r="AH13" s="110">
        <v>0</v>
      </c>
      <c r="AI13" s="110">
        <v>0</v>
      </c>
      <c r="AJ13" s="110">
        <v>0</v>
      </c>
      <c r="AK13" s="110">
        <v>0</v>
      </c>
      <c r="AL13" s="102">
        <v>0</v>
      </c>
      <c r="AM13" s="102">
        <v>0</v>
      </c>
      <c r="AN13" s="102">
        <v>0</v>
      </c>
      <c r="AO13" s="102">
        <v>0</v>
      </c>
      <c r="AP13" s="102">
        <v>0</v>
      </c>
      <c r="AQ13" s="102">
        <v>0</v>
      </c>
      <c r="AR13" s="102">
        <v>0</v>
      </c>
      <c r="AS13" s="102">
        <v>0</v>
      </c>
      <c r="AT13" s="38" t="s">
        <v>85</v>
      </c>
      <c r="AU13" s="38"/>
      <c r="AV13" s="38">
        <v>30</v>
      </c>
      <c r="AW13" s="38"/>
      <c r="AX13" s="38">
        <v>102</v>
      </c>
      <c r="AY13" s="46" t="s">
        <v>79</v>
      </c>
      <c r="AZ13" s="69" t="s">
        <v>153</v>
      </c>
      <c r="BA13" s="39">
        <v>29</v>
      </c>
      <c r="BB13" s="92">
        <v>1</v>
      </c>
      <c r="BC13" s="92">
        <v>58</v>
      </c>
      <c r="BD13" s="92">
        <v>48</v>
      </c>
      <c r="BE13" s="93" t="s">
        <v>163</v>
      </c>
      <c r="BF13" s="46" t="s">
        <v>67</v>
      </c>
      <c r="BG13" s="46" t="s">
        <v>68</v>
      </c>
      <c r="BH13" s="38" t="s">
        <v>61</v>
      </c>
      <c r="BI13" s="64">
        <v>1</v>
      </c>
      <c r="BJ13" s="38"/>
      <c r="BK13" s="53"/>
      <c r="BL13" s="38" t="s">
        <v>142</v>
      </c>
      <c r="BM13" s="64">
        <v>0</v>
      </c>
      <c r="BN13" s="46" t="s">
        <v>94</v>
      </c>
      <c r="BO13" s="64">
        <v>1.5</v>
      </c>
      <c r="BP13" s="64" t="str">
        <f>IF(Table13[[#This Row],[scan_field]]=3,"1","0")</f>
        <v>0</v>
      </c>
      <c r="BQ13" s="47" t="s">
        <v>105</v>
      </c>
      <c r="BR13" s="65">
        <v>0</v>
      </c>
      <c r="BS13" s="65">
        <v>1</v>
      </c>
      <c r="BT13" s="65">
        <v>0</v>
      </c>
      <c r="BU13" s="65">
        <v>0</v>
      </c>
      <c r="BV13" s="65">
        <v>1</v>
      </c>
      <c r="BW13" s="65">
        <v>1</v>
      </c>
      <c r="BX13" s="47" t="s">
        <v>85</v>
      </c>
      <c r="BY13" s="47" t="s">
        <v>61</v>
      </c>
      <c r="BZ13" s="65">
        <v>5</v>
      </c>
      <c r="CA13" s="115">
        <v>0</v>
      </c>
      <c r="CB13" s="91">
        <v>76</v>
      </c>
      <c r="CC13" s="38" t="s">
        <v>127</v>
      </c>
      <c r="CD13" s="46" t="s">
        <v>69</v>
      </c>
    </row>
    <row r="14" spans="2:82" ht="16" x14ac:dyDescent="0.2">
      <c r="B14" s="72" t="s">
        <v>156</v>
      </c>
      <c r="C14" s="73">
        <v>2021</v>
      </c>
      <c r="D14" s="74" t="str">
        <f>CONCATENATE(B14," ",C14)</f>
        <v>Guasp  2021</v>
      </c>
      <c r="E14" s="75" t="s">
        <v>121</v>
      </c>
      <c r="F14" s="76" t="s">
        <v>56</v>
      </c>
      <c r="G14" s="74" t="s">
        <v>61</v>
      </c>
      <c r="H14" s="74"/>
      <c r="I14" s="74" t="s">
        <v>56</v>
      </c>
      <c r="J14" s="74" t="s">
        <v>56</v>
      </c>
      <c r="K14" s="77">
        <v>100</v>
      </c>
      <c r="L14" s="75">
        <v>4</v>
      </c>
      <c r="M14" s="77">
        <v>0</v>
      </c>
      <c r="N14" s="107">
        <v>2</v>
      </c>
      <c r="O14" s="107">
        <v>1</v>
      </c>
      <c r="P14" s="107">
        <v>0</v>
      </c>
      <c r="Q14" s="107">
        <v>1</v>
      </c>
      <c r="R14" s="107">
        <v>0</v>
      </c>
      <c r="S14" s="107">
        <v>0</v>
      </c>
      <c r="T14" s="108">
        <v>0</v>
      </c>
      <c r="U14" s="104">
        <v>0</v>
      </c>
      <c r="V14" s="98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9">
        <v>0</v>
      </c>
      <c r="AE14" s="109">
        <v>0</v>
      </c>
      <c r="AF14" s="109">
        <v>0</v>
      </c>
      <c r="AG14" s="109">
        <v>0</v>
      </c>
      <c r="AH14" s="109">
        <v>0</v>
      </c>
      <c r="AI14" s="109">
        <v>0</v>
      </c>
      <c r="AJ14" s="109">
        <v>0</v>
      </c>
      <c r="AK14" s="109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77" t="s">
        <v>86</v>
      </c>
      <c r="AU14" s="77"/>
      <c r="AV14" s="77"/>
      <c r="AW14" s="77"/>
      <c r="AX14" s="80"/>
      <c r="AY14" s="81" t="s">
        <v>127</v>
      </c>
      <c r="AZ14" s="82" t="s">
        <v>153</v>
      </c>
      <c r="BA14" s="73">
        <v>30</v>
      </c>
      <c r="BB14" s="95">
        <v>1</v>
      </c>
      <c r="BC14" s="96">
        <v>44</v>
      </c>
      <c r="BD14" s="96" t="s">
        <v>127</v>
      </c>
      <c r="BE14" s="97" t="s">
        <v>127</v>
      </c>
      <c r="BF14" s="84"/>
      <c r="BG14" s="84"/>
      <c r="BH14" s="84" t="s">
        <v>56</v>
      </c>
      <c r="BI14" s="85">
        <v>0</v>
      </c>
      <c r="BJ14" s="73"/>
      <c r="BK14" s="86"/>
      <c r="BL14" s="73" t="s">
        <v>142</v>
      </c>
      <c r="BM14" s="85">
        <v>0</v>
      </c>
      <c r="BN14" s="88" t="s">
        <v>91</v>
      </c>
      <c r="BO14" s="85" t="s">
        <v>127</v>
      </c>
      <c r="BP14" s="64" t="s">
        <v>127</v>
      </c>
      <c r="BQ14" s="89" t="s">
        <v>127</v>
      </c>
      <c r="BR14" s="90"/>
      <c r="BS14" s="91" t="s">
        <v>161</v>
      </c>
      <c r="BT14" s="90"/>
      <c r="BU14" s="90"/>
      <c r="BV14" s="90">
        <v>0</v>
      </c>
      <c r="BW14" s="90">
        <v>0</v>
      </c>
      <c r="BX14" s="89" t="s">
        <v>127</v>
      </c>
      <c r="BY14" s="89" t="s">
        <v>127</v>
      </c>
      <c r="BZ14" s="90">
        <v>5</v>
      </c>
      <c r="CA14" s="116">
        <v>0</v>
      </c>
      <c r="CB14" s="95">
        <v>105</v>
      </c>
      <c r="CC14" s="73" t="s">
        <v>127</v>
      </c>
      <c r="CD14" s="84"/>
    </row>
    <row r="15" spans="2:82" x14ac:dyDescent="0.2">
      <c r="T15" s="58"/>
      <c r="BK15" s="71"/>
      <c r="BL15" s="71"/>
    </row>
    <row r="16" spans="2:82" x14ac:dyDescent="0.2">
      <c r="T16" s="58"/>
      <c r="BK16" s="71"/>
      <c r="BL16" s="71"/>
    </row>
    <row r="17" spans="20:64" x14ac:dyDescent="0.2">
      <c r="T17" s="58"/>
      <c r="BK17" s="71"/>
      <c r="BL17" s="71"/>
    </row>
    <row r="18" spans="20:64" x14ac:dyDescent="0.2">
      <c r="T18" s="58"/>
      <c r="BK18" s="71"/>
      <c r="BL18" s="71"/>
    </row>
    <row r="19" spans="20:64" x14ac:dyDescent="0.2">
      <c r="T19" s="58"/>
      <c r="BK19" s="71"/>
      <c r="BL19" s="71"/>
    </row>
    <row r="20" spans="20:64" x14ac:dyDescent="0.2">
      <c r="T20" s="58"/>
      <c r="BK20" s="71"/>
      <c r="BL20" s="71"/>
    </row>
    <row r="21" spans="20:64" x14ac:dyDescent="0.2">
      <c r="T21" s="58"/>
      <c r="BK21" s="71"/>
      <c r="BL21" s="71"/>
    </row>
    <row r="22" spans="20:64" x14ac:dyDescent="0.2">
      <c r="BK22" s="71"/>
      <c r="BL22" s="71"/>
    </row>
    <row r="23" spans="20:64" x14ac:dyDescent="0.2">
      <c r="BK23" s="71"/>
      <c r="BL23" s="71"/>
    </row>
    <row r="24" spans="20:64" x14ac:dyDescent="0.2">
      <c r="BK24" s="71"/>
      <c r="BL24" s="71"/>
    </row>
    <row r="25" spans="20:64" x14ac:dyDescent="0.2">
      <c r="BK25" s="71"/>
      <c r="BL25" s="71"/>
    </row>
    <row r="26" spans="20:64" x14ac:dyDescent="0.2">
      <c r="BK26" s="71"/>
      <c r="BL26" s="71"/>
    </row>
  </sheetData>
  <sortState xmlns:xlrd2="http://schemas.microsoft.com/office/spreadsheetml/2017/richdata2" ref="B1:BL52">
    <sortCondition ref="B1:B52"/>
  </sortState>
  <phoneticPr fontId="3" type="noConversion"/>
  <conditionalFormatting sqref="F2:F14">
    <cfRule type="containsBlanks" dxfId="247" priority="1">
      <formula>LEN(TRIM(F2))=0</formula>
    </cfRule>
    <cfRule type="containsText" dxfId="246" priority="2" operator="containsText" text="&quot;">
      <formula>NOT(ISERROR(SEARCH("""",F2)))</formula>
    </cfRule>
    <cfRule type="containsText" dxfId="245" priority="3" operator="containsText" text="not reported">
      <formula>NOT(ISERROR(SEARCH("not reported",F2)))</formula>
    </cfRule>
  </conditionalFormatting>
  <pageMargins left="0.75" right="0.75" top="1" bottom="1" header="0.5" footer="0.5"/>
  <pageSetup paperSize="9" orientation="portrait" horizontalDpi="0" verticalDpi="0"/>
  <legacyDrawing r:id="rId1"/>
  <tableParts count="1">
    <tablePart r:id="rId2"/>
  </tablePart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ABCA-F493-8A42-9D03-EE281F79AA90}">
  <dimension ref="B1:BD26"/>
  <sheetViews>
    <sheetView showGridLines="0" zoomScale="142" workbookViewId="0">
      <pane xSplit="2" topLeftCell="AG1" activePane="topRight" state="frozen"/>
      <selection pane="topRight" activeCell="E4" sqref="E4"/>
    </sheetView>
  </sheetViews>
  <sheetFormatPr baseColWidth="10" defaultColWidth="10.6640625" defaultRowHeight="15" x14ac:dyDescent="0.2"/>
  <cols>
    <col min="1" max="1" width="10.6640625" style="48"/>
    <col min="2" max="2" width="18.83203125" style="70" customWidth="1"/>
    <col min="3" max="3" width="13.83203125" style="48" customWidth="1"/>
    <col min="4" max="4" width="17.6640625" style="48" bestFit="1" customWidth="1"/>
    <col min="5" max="6" width="17.6640625" style="48" customWidth="1"/>
    <col min="7" max="9" width="13.83203125" style="48" customWidth="1"/>
    <col min="10" max="19" width="14.1640625" style="48" customWidth="1"/>
    <col min="20" max="20" width="15.1640625" style="48" customWidth="1"/>
    <col min="21" max="21" width="19.33203125" style="48" customWidth="1"/>
    <col min="22" max="22" width="13.83203125" style="48" customWidth="1"/>
    <col min="23" max="23" width="15.83203125" style="48" customWidth="1"/>
    <col min="24" max="30" width="13.83203125" style="48" customWidth="1"/>
    <col min="31" max="31" width="21.83203125" style="48" customWidth="1"/>
    <col min="32" max="32" width="22.6640625" style="48" customWidth="1"/>
    <col min="33" max="36" width="16.6640625" style="59" customWidth="1"/>
    <col min="37" max="40" width="27.1640625" style="48" customWidth="1"/>
    <col min="41" max="42" width="14.5" style="48" customWidth="1"/>
    <col min="43" max="55" width="13.1640625" style="48" customWidth="1"/>
    <col min="56" max="56" width="70.1640625" style="48" bestFit="1" customWidth="1"/>
    <col min="57" max="57" width="22.5" style="48" customWidth="1"/>
    <col min="58" max="16384" width="10.6640625" style="48"/>
  </cols>
  <sheetData>
    <row r="1" spans="2:56" s="36" customFormat="1" ht="29" customHeight="1" x14ac:dyDescent="0.15">
      <c r="B1" s="32" t="s">
        <v>83</v>
      </c>
      <c r="C1" s="32" t="s">
        <v>52</v>
      </c>
      <c r="D1" s="33" t="s">
        <v>111</v>
      </c>
      <c r="E1" s="33" t="s">
        <v>119</v>
      </c>
      <c r="F1" s="33" t="s">
        <v>143</v>
      </c>
      <c r="G1" s="33" t="s">
        <v>118</v>
      </c>
      <c r="H1" s="33" t="s">
        <v>117</v>
      </c>
      <c r="I1" s="32" t="s">
        <v>13</v>
      </c>
      <c r="J1" s="32" t="s">
        <v>11</v>
      </c>
      <c r="K1" s="32" t="s">
        <v>80</v>
      </c>
      <c r="L1" s="60" t="s">
        <v>130</v>
      </c>
      <c r="M1" s="34" t="s">
        <v>131</v>
      </c>
      <c r="N1" s="34" t="s">
        <v>135</v>
      </c>
      <c r="O1" s="34" t="s">
        <v>132</v>
      </c>
      <c r="P1" s="34" t="s">
        <v>136</v>
      </c>
      <c r="Q1" s="34" t="s">
        <v>137</v>
      </c>
      <c r="R1" s="34" t="s">
        <v>138</v>
      </c>
      <c r="S1" s="34" t="s">
        <v>139</v>
      </c>
      <c r="T1" s="32" t="s">
        <v>87</v>
      </c>
      <c r="U1" s="32" t="s">
        <v>88</v>
      </c>
      <c r="V1" s="32" t="s">
        <v>14</v>
      </c>
      <c r="W1" s="32" t="s">
        <v>81</v>
      </c>
      <c r="X1" s="32" t="s">
        <v>16</v>
      </c>
      <c r="Y1" s="32" t="s">
        <v>53</v>
      </c>
      <c r="Z1" s="32" t="s">
        <v>145</v>
      </c>
      <c r="AA1" s="32" t="s">
        <v>10</v>
      </c>
      <c r="AB1" s="32" t="s">
        <v>113</v>
      </c>
      <c r="AC1" s="32" t="s">
        <v>114</v>
      </c>
      <c r="AD1" s="32" t="s">
        <v>9</v>
      </c>
      <c r="AE1" s="32" t="s">
        <v>103</v>
      </c>
      <c r="AF1" s="32" t="s">
        <v>112</v>
      </c>
      <c r="AG1" s="35" t="s">
        <v>96</v>
      </c>
      <c r="AH1" s="35" t="s">
        <v>146</v>
      </c>
      <c r="AI1" s="35" t="s">
        <v>115</v>
      </c>
      <c r="AJ1" s="35" t="s">
        <v>116</v>
      </c>
      <c r="AK1" s="35" t="s">
        <v>101</v>
      </c>
      <c r="AL1" s="35" t="s">
        <v>147</v>
      </c>
      <c r="AM1" s="35" t="s">
        <v>110</v>
      </c>
      <c r="AN1" s="61" t="s">
        <v>90</v>
      </c>
      <c r="AO1" s="35" t="s">
        <v>95</v>
      </c>
      <c r="AP1" s="35" t="s">
        <v>158</v>
      </c>
      <c r="AQ1" s="35" t="s">
        <v>97</v>
      </c>
      <c r="AR1" s="35" t="s">
        <v>148</v>
      </c>
      <c r="AS1" s="35" t="s">
        <v>149</v>
      </c>
      <c r="AT1" s="35" t="s">
        <v>150</v>
      </c>
      <c r="AU1" s="35" t="s">
        <v>151</v>
      </c>
      <c r="AV1" s="35" t="s">
        <v>155</v>
      </c>
      <c r="AW1" s="35" t="s">
        <v>157</v>
      </c>
      <c r="AX1" s="35" t="s">
        <v>128</v>
      </c>
      <c r="AY1" s="35" t="s">
        <v>99</v>
      </c>
      <c r="AZ1" s="35" t="s">
        <v>154</v>
      </c>
      <c r="BA1" s="35" t="s">
        <v>100</v>
      </c>
      <c r="BB1" s="36" t="s">
        <v>144</v>
      </c>
      <c r="BC1" s="36" t="s">
        <v>84</v>
      </c>
      <c r="BD1" s="32" t="s">
        <v>25</v>
      </c>
    </row>
    <row r="2" spans="2:56" ht="29" customHeight="1" x14ac:dyDescent="0.15">
      <c r="B2" s="37" t="s">
        <v>44</v>
      </c>
      <c r="C2" s="38">
        <v>2019</v>
      </c>
      <c r="D2" s="39" t="str">
        <f t="shared" ref="D2:D13" si="0">CONCATENATE(B2," ",C2)</f>
        <v>Andrea 2019</v>
      </c>
      <c r="E2" s="40" t="s">
        <v>120</v>
      </c>
      <c r="F2" s="41" t="s">
        <v>124</v>
      </c>
      <c r="G2" s="39" t="s">
        <v>61</v>
      </c>
      <c r="H2" s="39" t="s">
        <v>61</v>
      </c>
      <c r="I2" s="62">
        <v>92</v>
      </c>
      <c r="J2" s="42">
        <v>13</v>
      </c>
      <c r="K2" s="62">
        <v>3</v>
      </c>
      <c r="L2" s="43">
        <v>7</v>
      </c>
      <c r="M2" s="43">
        <v>1</v>
      </c>
      <c r="N2" s="43">
        <v>5</v>
      </c>
      <c r="O2" s="43">
        <v>0</v>
      </c>
      <c r="P2" s="43">
        <v>0</v>
      </c>
      <c r="Q2" s="43">
        <v>0</v>
      </c>
      <c r="R2" s="43">
        <v>1</v>
      </c>
      <c r="S2" s="43">
        <v>1</v>
      </c>
      <c r="T2" s="53" t="s">
        <v>86</v>
      </c>
      <c r="U2" s="53"/>
      <c r="V2" s="53"/>
      <c r="W2" s="53"/>
      <c r="X2" s="53"/>
      <c r="Y2" s="44" t="s">
        <v>53</v>
      </c>
      <c r="Z2" s="63" t="s">
        <v>152</v>
      </c>
      <c r="AA2" s="39">
        <v>20</v>
      </c>
      <c r="AB2" s="39"/>
      <c r="AC2" s="39">
        <v>1</v>
      </c>
      <c r="AD2" s="46"/>
      <c r="AE2" s="46" t="s">
        <v>127</v>
      </c>
      <c r="AF2" s="46"/>
      <c r="AG2" s="38" t="s">
        <v>61</v>
      </c>
      <c r="AH2" s="64">
        <v>1</v>
      </c>
      <c r="AI2" s="38"/>
      <c r="AJ2" s="40"/>
      <c r="AK2" s="38" t="s">
        <v>141</v>
      </c>
      <c r="AL2" s="64">
        <v>1</v>
      </c>
      <c r="AM2" s="45"/>
      <c r="AN2" s="46" t="s">
        <v>92</v>
      </c>
      <c r="AO2" s="64" t="s">
        <v>127</v>
      </c>
      <c r="AP2" s="64" t="s">
        <v>127</v>
      </c>
      <c r="AQ2" s="47" t="s">
        <v>104</v>
      </c>
      <c r="AR2" s="65">
        <v>1</v>
      </c>
      <c r="AS2" s="65">
        <v>1</v>
      </c>
      <c r="AT2" s="65">
        <v>0</v>
      </c>
      <c r="AU2" s="65">
        <v>0</v>
      </c>
      <c r="AV2" s="65">
        <v>1</v>
      </c>
      <c r="AW2" s="65">
        <v>1</v>
      </c>
      <c r="AX2" s="47" t="s">
        <v>85</v>
      </c>
      <c r="AY2" s="47" t="s">
        <v>127</v>
      </c>
      <c r="AZ2" s="66">
        <v>5</v>
      </c>
      <c r="BA2" s="38">
        <v>0</v>
      </c>
      <c r="BB2" s="38" t="s">
        <v>98</v>
      </c>
      <c r="BC2" s="38" t="s">
        <v>98</v>
      </c>
      <c r="BD2" s="46" t="s">
        <v>30</v>
      </c>
    </row>
    <row r="3" spans="2:56" ht="29" customHeight="1" x14ac:dyDescent="0.15">
      <c r="B3" s="49" t="s">
        <v>58</v>
      </c>
      <c r="C3" s="50" t="s">
        <v>59</v>
      </c>
      <c r="D3" s="39" t="str">
        <f t="shared" si="0"/>
        <v>Borgwardt 2006</v>
      </c>
      <c r="E3" s="40" t="s">
        <v>121</v>
      </c>
      <c r="F3" s="41" t="s">
        <v>56</v>
      </c>
      <c r="G3" s="39" t="s">
        <v>61</v>
      </c>
      <c r="H3" s="39" t="s">
        <v>56</v>
      </c>
      <c r="I3" s="53">
        <v>30</v>
      </c>
      <c r="J3" s="51">
        <v>12</v>
      </c>
      <c r="K3" s="53">
        <v>7</v>
      </c>
      <c r="L3" s="31">
        <v>2</v>
      </c>
      <c r="M3" s="31">
        <v>0</v>
      </c>
      <c r="N3" s="31">
        <v>4</v>
      </c>
      <c r="O3" s="31">
        <v>5</v>
      </c>
      <c r="P3" s="31">
        <v>1</v>
      </c>
      <c r="Q3" s="31">
        <v>1</v>
      </c>
      <c r="R3" s="31">
        <v>0</v>
      </c>
      <c r="S3" s="31">
        <v>1</v>
      </c>
      <c r="T3" s="53" t="s">
        <v>85</v>
      </c>
      <c r="U3" s="53"/>
      <c r="V3" s="53">
        <v>3</v>
      </c>
      <c r="W3" s="53">
        <v>0</v>
      </c>
      <c r="X3" s="53">
        <v>26</v>
      </c>
      <c r="Y3" s="44" t="s">
        <v>53</v>
      </c>
      <c r="Z3" s="63" t="s">
        <v>152</v>
      </c>
      <c r="AA3" s="39">
        <v>30</v>
      </c>
      <c r="AB3" s="39"/>
      <c r="AC3" s="39">
        <v>1</v>
      </c>
      <c r="AD3" s="46"/>
      <c r="AE3" s="46" t="s">
        <v>127</v>
      </c>
      <c r="AF3" s="46" t="s">
        <v>70</v>
      </c>
      <c r="AG3" s="38" t="s">
        <v>61</v>
      </c>
      <c r="AH3" s="64">
        <v>1</v>
      </c>
      <c r="AI3" s="38"/>
      <c r="AJ3" s="40"/>
      <c r="AK3" s="38" t="s">
        <v>141</v>
      </c>
      <c r="AL3" s="64">
        <v>1</v>
      </c>
      <c r="AM3" s="45"/>
      <c r="AN3" s="46" t="s">
        <v>91</v>
      </c>
      <c r="AO3" s="64">
        <v>1.5</v>
      </c>
      <c r="AP3" s="64" t="str">
        <f>IF(Table132[[#This Row],[scan_field]]=3,"1","0")</f>
        <v>0</v>
      </c>
      <c r="AQ3" s="47" t="s">
        <v>105</v>
      </c>
      <c r="AR3" s="65">
        <v>0</v>
      </c>
      <c r="AS3" s="65">
        <v>1</v>
      </c>
      <c r="AT3" s="65">
        <v>0</v>
      </c>
      <c r="AU3" s="65">
        <v>0</v>
      </c>
      <c r="AV3" s="65">
        <v>1</v>
      </c>
      <c r="AW3" s="65">
        <v>1</v>
      </c>
      <c r="AX3" s="47" t="s">
        <v>85</v>
      </c>
      <c r="AY3" s="47" t="s">
        <v>61</v>
      </c>
      <c r="AZ3" s="66">
        <v>7</v>
      </c>
      <c r="BA3" s="38">
        <v>0</v>
      </c>
      <c r="BB3" s="38">
        <v>14</v>
      </c>
      <c r="BC3" s="38" t="s">
        <v>98</v>
      </c>
      <c r="BD3" s="46" t="s">
        <v>32</v>
      </c>
    </row>
    <row r="4" spans="2:56" ht="29" customHeight="1" x14ac:dyDescent="0.2">
      <c r="B4" s="52" t="s">
        <v>38</v>
      </c>
      <c r="C4" s="38">
        <v>2020</v>
      </c>
      <c r="D4" s="39" t="str">
        <f t="shared" si="0"/>
        <v>Dazzan 2020</v>
      </c>
      <c r="E4" s="40" t="s">
        <v>121</v>
      </c>
      <c r="F4" s="41" t="s">
        <v>124</v>
      </c>
      <c r="G4" s="39" t="s">
        <v>61</v>
      </c>
      <c r="H4" s="39" t="s">
        <v>61</v>
      </c>
      <c r="I4" s="53">
        <v>167</v>
      </c>
      <c r="J4" s="53"/>
      <c r="K4" s="53">
        <v>5</v>
      </c>
      <c r="L4" s="54">
        <v>48</v>
      </c>
      <c r="M4" s="54">
        <v>0</v>
      </c>
      <c r="N4" s="54">
        <v>9</v>
      </c>
      <c r="O4" s="54">
        <v>0</v>
      </c>
      <c r="P4" s="54">
        <v>3</v>
      </c>
      <c r="Q4" s="54">
        <v>34</v>
      </c>
      <c r="R4" s="54">
        <v>0</v>
      </c>
      <c r="S4" s="54">
        <v>0</v>
      </c>
      <c r="T4" s="53" t="s">
        <v>85</v>
      </c>
      <c r="U4" s="53"/>
      <c r="V4" s="53"/>
      <c r="W4" s="53"/>
      <c r="X4" s="53">
        <v>113</v>
      </c>
      <c r="Y4" s="44" t="s">
        <v>53</v>
      </c>
      <c r="Z4" s="63" t="s">
        <v>152</v>
      </c>
      <c r="AA4" s="38">
        <v>25</v>
      </c>
      <c r="AB4" s="38"/>
      <c r="AC4" s="55">
        <v>1</v>
      </c>
      <c r="AD4" s="38"/>
      <c r="AE4" s="56">
        <v>17</v>
      </c>
      <c r="AF4" s="38" t="s">
        <v>89</v>
      </c>
      <c r="AG4" s="38" t="s">
        <v>61</v>
      </c>
      <c r="AH4" s="64">
        <v>1</v>
      </c>
      <c r="AI4" s="38"/>
      <c r="AJ4" s="40"/>
      <c r="AK4" s="38" t="s">
        <v>142</v>
      </c>
      <c r="AL4" s="64">
        <v>0</v>
      </c>
      <c r="AM4" s="45"/>
      <c r="AN4" s="38" t="s">
        <v>91</v>
      </c>
      <c r="AO4" s="64">
        <v>3</v>
      </c>
      <c r="AP4" s="64" t="str">
        <f>IF(Table132[[#This Row],[scan_field]]=3,"1","0")</f>
        <v>1</v>
      </c>
      <c r="AQ4" s="47" t="s">
        <v>127</v>
      </c>
      <c r="AR4" s="65">
        <v>0</v>
      </c>
      <c r="AS4" s="65">
        <v>0</v>
      </c>
      <c r="AT4" s="65">
        <v>0</v>
      </c>
      <c r="AU4" s="65">
        <v>0</v>
      </c>
      <c r="AV4" s="65">
        <v>0</v>
      </c>
      <c r="AW4" s="65">
        <v>0</v>
      </c>
      <c r="AX4" s="47" t="s">
        <v>127</v>
      </c>
      <c r="AY4" s="47" t="s">
        <v>127</v>
      </c>
      <c r="AZ4" s="66">
        <v>4</v>
      </c>
      <c r="BA4" s="38">
        <v>0</v>
      </c>
      <c r="BB4" s="38" t="s">
        <v>98</v>
      </c>
      <c r="BC4" s="38" t="s">
        <v>98</v>
      </c>
      <c r="BD4" s="38"/>
    </row>
    <row r="5" spans="2:56" ht="29" customHeight="1" x14ac:dyDescent="0.2">
      <c r="B5" s="57" t="s">
        <v>133</v>
      </c>
      <c r="C5" s="50" t="s">
        <v>63</v>
      </c>
      <c r="D5" s="39" t="str">
        <f t="shared" si="0"/>
        <v>Falkenberg (r) 2017</v>
      </c>
      <c r="E5" s="40" t="s">
        <v>121</v>
      </c>
      <c r="F5" s="41" t="s">
        <v>56</v>
      </c>
      <c r="G5" s="39" t="s">
        <v>61</v>
      </c>
      <c r="H5" s="39" t="s">
        <v>61</v>
      </c>
      <c r="I5" s="40">
        <v>108</v>
      </c>
      <c r="J5" s="40">
        <v>6</v>
      </c>
      <c r="K5" s="53">
        <v>4</v>
      </c>
      <c r="L5" s="54">
        <v>1</v>
      </c>
      <c r="M5" s="54">
        <v>0</v>
      </c>
      <c r="N5" s="54">
        <v>2</v>
      </c>
      <c r="O5" s="54">
        <v>0</v>
      </c>
      <c r="P5" s="54">
        <v>0</v>
      </c>
      <c r="Q5" s="54">
        <v>2</v>
      </c>
      <c r="R5" s="54">
        <v>1</v>
      </c>
      <c r="S5" s="54">
        <v>0</v>
      </c>
      <c r="T5" s="53" t="s">
        <v>85</v>
      </c>
      <c r="U5" s="53"/>
      <c r="V5" s="53">
        <v>9</v>
      </c>
      <c r="W5" s="53"/>
      <c r="X5" s="53">
        <v>164</v>
      </c>
      <c r="Y5" s="44" t="s">
        <v>53</v>
      </c>
      <c r="Z5" s="63" t="s">
        <v>152</v>
      </c>
      <c r="AA5" s="39">
        <v>26</v>
      </c>
      <c r="AB5" s="39"/>
      <c r="AC5" s="39">
        <v>1</v>
      </c>
      <c r="AD5" s="46"/>
      <c r="AE5" s="46" t="s">
        <v>102</v>
      </c>
      <c r="AF5" s="46" t="s">
        <v>1</v>
      </c>
      <c r="AG5" s="38" t="s">
        <v>61</v>
      </c>
      <c r="AH5" s="64">
        <v>1</v>
      </c>
      <c r="AI5" s="38"/>
      <c r="AJ5" s="40"/>
      <c r="AK5" s="38" t="s">
        <v>142</v>
      </c>
      <c r="AL5" s="64">
        <v>0</v>
      </c>
      <c r="AM5" s="45"/>
      <c r="AN5" s="46" t="s">
        <v>91</v>
      </c>
      <c r="AO5" s="64">
        <v>1.5</v>
      </c>
      <c r="AP5" s="64" t="str">
        <f>IF(Table132[[#This Row],[scan_field]]=3,"1","0")</f>
        <v>0</v>
      </c>
      <c r="AQ5" s="47" t="s">
        <v>105</v>
      </c>
      <c r="AR5" s="65">
        <v>0</v>
      </c>
      <c r="AS5" s="65">
        <v>1</v>
      </c>
      <c r="AT5" s="65">
        <v>0</v>
      </c>
      <c r="AU5" s="65">
        <v>0</v>
      </c>
      <c r="AV5" s="65">
        <v>1</v>
      </c>
      <c r="AW5" s="65">
        <v>1</v>
      </c>
      <c r="AX5" s="47" t="s">
        <v>85</v>
      </c>
      <c r="AY5" s="47" t="s">
        <v>127</v>
      </c>
      <c r="AZ5" s="66">
        <v>8</v>
      </c>
      <c r="BA5" s="38">
        <v>0</v>
      </c>
      <c r="BB5" s="38" t="s">
        <v>98</v>
      </c>
      <c r="BC5" s="38" t="s">
        <v>98</v>
      </c>
      <c r="BD5" s="46" t="s">
        <v>31</v>
      </c>
    </row>
    <row r="6" spans="2:56" ht="29" customHeight="1" x14ac:dyDescent="0.2">
      <c r="B6" s="37" t="s">
        <v>134</v>
      </c>
      <c r="C6" s="38">
        <v>2017</v>
      </c>
      <c r="D6" s="39" t="str">
        <f>CONCATENATE(B6," ",C6)</f>
        <v>Falkenberg (c) 2017</v>
      </c>
      <c r="E6" s="40" t="s">
        <v>121</v>
      </c>
      <c r="F6" s="41" t="s">
        <v>56</v>
      </c>
      <c r="G6" s="39" t="s">
        <v>61</v>
      </c>
      <c r="H6" s="39" t="s">
        <v>61</v>
      </c>
      <c r="I6" s="40">
        <v>241</v>
      </c>
      <c r="J6" s="40">
        <v>37</v>
      </c>
      <c r="K6" s="53">
        <v>23</v>
      </c>
      <c r="L6" s="54">
        <v>14</v>
      </c>
      <c r="M6" s="54">
        <v>1</v>
      </c>
      <c r="N6" s="54">
        <v>6</v>
      </c>
      <c r="O6" s="54">
        <v>0</v>
      </c>
      <c r="P6" s="54">
        <v>0</v>
      </c>
      <c r="Q6" s="54">
        <v>16</v>
      </c>
      <c r="R6" s="54">
        <v>0</v>
      </c>
      <c r="S6" s="54">
        <v>0</v>
      </c>
      <c r="T6" s="53"/>
      <c r="U6" s="53"/>
      <c r="V6" s="53"/>
      <c r="W6" s="53"/>
      <c r="X6" s="53"/>
      <c r="Y6" s="44"/>
      <c r="Z6" s="63" t="s">
        <v>153</v>
      </c>
      <c r="AA6" s="39"/>
      <c r="AB6" s="55"/>
      <c r="AC6" s="55"/>
      <c r="AD6" s="46"/>
      <c r="AE6" s="46"/>
      <c r="AF6" s="46"/>
      <c r="AG6" s="46"/>
      <c r="AH6" s="64">
        <v>0</v>
      </c>
      <c r="AI6" s="38"/>
      <c r="AJ6" s="40"/>
      <c r="AK6" s="38" t="s">
        <v>141</v>
      </c>
      <c r="AL6" s="64">
        <v>1</v>
      </c>
      <c r="AM6" s="45"/>
      <c r="AN6" s="46"/>
      <c r="AO6" s="64">
        <v>3</v>
      </c>
      <c r="AP6" s="64" t="str">
        <f>IF(Table132[[#This Row],[scan_field]]=3,"1","0")</f>
        <v>1</v>
      </c>
      <c r="AQ6" s="47" t="s">
        <v>105</v>
      </c>
      <c r="AR6" s="65">
        <v>0</v>
      </c>
      <c r="AS6" s="65">
        <v>1</v>
      </c>
      <c r="AT6" s="65">
        <v>0</v>
      </c>
      <c r="AU6" s="65">
        <v>0</v>
      </c>
      <c r="AV6" s="65">
        <v>1</v>
      </c>
      <c r="AW6" s="65">
        <v>1</v>
      </c>
      <c r="AX6" s="47" t="s">
        <v>85</v>
      </c>
      <c r="AY6" s="47" t="s">
        <v>127</v>
      </c>
      <c r="AZ6" s="66">
        <v>5</v>
      </c>
      <c r="BA6" s="38">
        <v>0</v>
      </c>
      <c r="BB6" s="38"/>
      <c r="BC6" s="38"/>
      <c r="BD6" s="46"/>
    </row>
    <row r="7" spans="2:56" ht="29" customHeight="1" x14ac:dyDescent="0.15">
      <c r="B7" s="49" t="s">
        <v>64</v>
      </c>
      <c r="C7" s="50" t="s">
        <v>65</v>
      </c>
      <c r="D7" s="39" t="str">
        <f t="shared" si="0"/>
        <v>Khandanpour 2012</v>
      </c>
      <c r="E7" s="40" t="s">
        <v>121</v>
      </c>
      <c r="F7" s="41" t="s">
        <v>56</v>
      </c>
      <c r="G7" s="39" t="s">
        <v>61</v>
      </c>
      <c r="H7" s="39" t="s">
        <v>61</v>
      </c>
      <c r="I7" s="53">
        <v>112</v>
      </c>
      <c r="J7" s="51">
        <v>73</v>
      </c>
      <c r="K7" s="53">
        <v>3</v>
      </c>
      <c r="L7" s="31">
        <v>0</v>
      </c>
      <c r="M7" s="31">
        <v>70</v>
      </c>
      <c r="N7" s="31">
        <v>0</v>
      </c>
      <c r="O7" s="31">
        <v>37</v>
      </c>
      <c r="P7" s="31">
        <v>4</v>
      </c>
      <c r="Q7" s="31">
        <v>0</v>
      </c>
      <c r="R7" s="31">
        <v>0</v>
      </c>
      <c r="S7" s="31">
        <v>7</v>
      </c>
      <c r="T7" s="53" t="s">
        <v>85</v>
      </c>
      <c r="U7" s="53"/>
      <c r="V7" s="53">
        <v>14</v>
      </c>
      <c r="W7" s="53"/>
      <c r="X7" s="53">
        <v>525</v>
      </c>
      <c r="Y7" s="44" t="s">
        <v>53</v>
      </c>
      <c r="Z7" s="63" t="s">
        <v>152</v>
      </c>
      <c r="AA7" s="39">
        <v>35</v>
      </c>
      <c r="AB7" s="39"/>
      <c r="AC7" s="39">
        <v>1</v>
      </c>
      <c r="AD7" s="46"/>
      <c r="AE7" s="46" t="s">
        <v>102</v>
      </c>
      <c r="AF7" s="46"/>
      <c r="AG7" s="38" t="s">
        <v>61</v>
      </c>
      <c r="AH7" s="64">
        <v>1</v>
      </c>
      <c r="AI7" s="38"/>
      <c r="AJ7" s="40"/>
      <c r="AK7" s="38" t="s">
        <v>141</v>
      </c>
      <c r="AL7" s="64">
        <v>1</v>
      </c>
      <c r="AM7" s="45"/>
      <c r="AN7" s="46" t="s">
        <v>91</v>
      </c>
      <c r="AO7" s="64" t="s">
        <v>126</v>
      </c>
      <c r="AP7" s="64" t="str">
        <f>IF(Table132[[#This Row],[scan_field]]=3,"1","0")</f>
        <v>0</v>
      </c>
      <c r="AQ7" s="47" t="s">
        <v>107</v>
      </c>
      <c r="AR7" s="65">
        <v>1</v>
      </c>
      <c r="AS7" s="65">
        <v>1</v>
      </c>
      <c r="AT7" s="65">
        <v>0</v>
      </c>
      <c r="AU7" s="65">
        <v>0</v>
      </c>
      <c r="AV7" s="65">
        <v>1</v>
      </c>
      <c r="AW7" s="65">
        <v>1</v>
      </c>
      <c r="AX7" s="47" t="s">
        <v>85</v>
      </c>
      <c r="AY7" s="47" t="s">
        <v>127</v>
      </c>
      <c r="AZ7" s="66">
        <v>4</v>
      </c>
      <c r="BA7" s="38">
        <v>0</v>
      </c>
      <c r="BB7" s="38" t="s">
        <v>98</v>
      </c>
      <c r="BC7" s="38" t="s">
        <v>98</v>
      </c>
      <c r="BD7" s="46" t="s">
        <v>140</v>
      </c>
    </row>
    <row r="8" spans="2:56" ht="29" customHeight="1" x14ac:dyDescent="0.15">
      <c r="B8" s="57" t="s">
        <v>55</v>
      </c>
      <c r="C8" s="50" t="s">
        <v>8</v>
      </c>
      <c r="D8" s="39" t="str">
        <f t="shared" si="0"/>
        <v>Lieberman 1993</v>
      </c>
      <c r="E8" s="40" t="s">
        <v>120</v>
      </c>
      <c r="F8" s="41" t="s">
        <v>61</v>
      </c>
      <c r="G8" s="39" t="s">
        <v>61</v>
      </c>
      <c r="H8" s="39" t="s">
        <v>56</v>
      </c>
      <c r="I8" s="53">
        <v>66</v>
      </c>
      <c r="J8" s="51">
        <v>20</v>
      </c>
      <c r="K8" s="53"/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47</v>
      </c>
      <c r="R8" s="31">
        <v>0</v>
      </c>
      <c r="S8" s="31">
        <v>44</v>
      </c>
      <c r="T8" s="53" t="s">
        <v>85</v>
      </c>
      <c r="U8" s="53"/>
      <c r="V8" s="53">
        <v>2</v>
      </c>
      <c r="W8" s="53"/>
      <c r="X8" s="53">
        <v>42</v>
      </c>
      <c r="Y8" s="44" t="s">
        <v>79</v>
      </c>
      <c r="Z8" s="63" t="s">
        <v>153</v>
      </c>
      <c r="AA8" s="39">
        <v>24</v>
      </c>
      <c r="AB8" s="39"/>
      <c r="AC8" s="39">
        <v>1</v>
      </c>
      <c r="AD8" s="46"/>
      <c r="AE8" s="46" t="s">
        <v>2</v>
      </c>
      <c r="AF8" s="46" t="s">
        <v>1</v>
      </c>
      <c r="AG8" s="38" t="s">
        <v>61</v>
      </c>
      <c r="AH8" s="64">
        <v>1</v>
      </c>
      <c r="AI8" s="38"/>
      <c r="AJ8" s="40"/>
      <c r="AK8" s="38" t="s">
        <v>141</v>
      </c>
      <c r="AL8" s="64">
        <v>1</v>
      </c>
      <c r="AM8" s="45"/>
      <c r="AN8" s="46" t="s">
        <v>92</v>
      </c>
      <c r="AO8" s="64">
        <v>1</v>
      </c>
      <c r="AP8" s="64" t="str">
        <f>IF(Table132[[#This Row],[scan_field]]=3,"1","0")</f>
        <v>0</v>
      </c>
      <c r="AQ8" s="47" t="s">
        <v>108</v>
      </c>
      <c r="AR8" s="65">
        <v>0</v>
      </c>
      <c r="AS8" s="65">
        <v>0</v>
      </c>
      <c r="AT8" s="65">
        <v>1</v>
      </c>
      <c r="AU8" s="65">
        <v>0</v>
      </c>
      <c r="AV8" s="65">
        <v>0</v>
      </c>
      <c r="AW8" s="65">
        <v>0</v>
      </c>
      <c r="AX8" s="47" t="s">
        <v>86</v>
      </c>
      <c r="AY8" s="47" t="s">
        <v>61</v>
      </c>
      <c r="AZ8" s="66">
        <v>8</v>
      </c>
      <c r="BA8" s="38">
        <v>0</v>
      </c>
      <c r="BB8" s="38" t="s">
        <v>98</v>
      </c>
      <c r="BC8" s="38" t="s">
        <v>98</v>
      </c>
      <c r="BD8" s="46"/>
    </row>
    <row r="9" spans="2:56" ht="29" customHeight="1" x14ac:dyDescent="0.15">
      <c r="B9" s="49" t="s">
        <v>72</v>
      </c>
      <c r="C9" s="50" t="s">
        <v>73</v>
      </c>
      <c r="D9" s="39" t="str">
        <f t="shared" si="0"/>
        <v>Lubman 2002</v>
      </c>
      <c r="E9" s="40" t="s">
        <v>122</v>
      </c>
      <c r="F9" s="41" t="s">
        <v>125</v>
      </c>
      <c r="G9" s="39" t="s">
        <v>61</v>
      </c>
      <c r="H9" s="39" t="s">
        <v>61</v>
      </c>
      <c r="I9" s="53">
        <v>152</v>
      </c>
      <c r="J9" s="51">
        <v>34</v>
      </c>
      <c r="K9" s="53">
        <v>13</v>
      </c>
      <c r="L9" s="31">
        <v>5</v>
      </c>
      <c r="M9" s="31">
        <v>2</v>
      </c>
      <c r="N9" s="31">
        <v>4</v>
      </c>
      <c r="O9" s="31">
        <v>6</v>
      </c>
      <c r="P9" s="31">
        <v>0</v>
      </c>
      <c r="Q9" s="31">
        <v>11</v>
      </c>
      <c r="R9" s="31">
        <v>1</v>
      </c>
      <c r="S9" s="31">
        <v>6</v>
      </c>
      <c r="T9" s="53" t="s">
        <v>85</v>
      </c>
      <c r="U9" s="53"/>
      <c r="V9" s="53">
        <v>23</v>
      </c>
      <c r="W9" s="53"/>
      <c r="X9" s="53">
        <v>98</v>
      </c>
      <c r="Y9" s="44" t="s">
        <v>53</v>
      </c>
      <c r="Z9" s="63" t="s">
        <v>152</v>
      </c>
      <c r="AA9" s="39">
        <v>22</v>
      </c>
      <c r="AB9" s="39"/>
      <c r="AC9" s="39">
        <v>1</v>
      </c>
      <c r="AD9" s="46"/>
      <c r="AE9" s="46" t="s">
        <v>7</v>
      </c>
      <c r="AF9" s="46" t="s">
        <v>1</v>
      </c>
      <c r="AG9" s="38" t="s">
        <v>61</v>
      </c>
      <c r="AH9" s="64">
        <v>1</v>
      </c>
      <c r="AI9" s="38"/>
      <c r="AJ9" s="40"/>
      <c r="AK9" s="38" t="s">
        <v>142</v>
      </c>
      <c r="AL9" s="64">
        <v>0</v>
      </c>
      <c r="AM9" s="45"/>
      <c r="AN9" s="46" t="s">
        <v>93</v>
      </c>
      <c r="AO9" s="64">
        <v>1.5</v>
      </c>
      <c r="AP9" s="64" t="str">
        <f>IF(Table132[[#This Row],[scan_field]]=3,"1","0")</f>
        <v>0</v>
      </c>
      <c r="AQ9" s="47" t="s">
        <v>105</v>
      </c>
      <c r="AR9" s="65">
        <v>0</v>
      </c>
      <c r="AS9" s="65">
        <v>1</v>
      </c>
      <c r="AT9" s="65">
        <v>0</v>
      </c>
      <c r="AU9" s="65">
        <v>0</v>
      </c>
      <c r="AV9" s="65">
        <v>1</v>
      </c>
      <c r="AW9" s="65">
        <v>1</v>
      </c>
      <c r="AX9" s="47" t="s">
        <v>85</v>
      </c>
      <c r="AY9" s="47" t="s">
        <v>61</v>
      </c>
      <c r="AZ9" s="66">
        <v>6</v>
      </c>
      <c r="BA9" s="38">
        <v>0</v>
      </c>
      <c r="BB9" s="38" t="s">
        <v>98</v>
      </c>
      <c r="BC9" s="38" t="s">
        <v>98</v>
      </c>
      <c r="BD9" s="46"/>
    </row>
    <row r="10" spans="2:56" ht="29" customHeight="1" x14ac:dyDescent="0.15">
      <c r="B10" s="49" t="s">
        <v>74</v>
      </c>
      <c r="C10" s="50" t="s">
        <v>75</v>
      </c>
      <c r="D10" s="39" t="str">
        <f t="shared" si="0"/>
        <v>Miller 1991</v>
      </c>
      <c r="E10" s="40" t="s">
        <v>120</v>
      </c>
      <c r="F10" s="41" t="s">
        <v>56</v>
      </c>
      <c r="G10" s="39" t="s">
        <v>61</v>
      </c>
      <c r="H10" s="39" t="s">
        <v>56</v>
      </c>
      <c r="I10" s="53">
        <v>24</v>
      </c>
      <c r="J10" s="51">
        <v>10</v>
      </c>
      <c r="K10" s="53"/>
      <c r="L10" s="31">
        <v>0</v>
      </c>
      <c r="M10" s="31">
        <v>6</v>
      </c>
      <c r="N10" s="31">
        <v>0</v>
      </c>
      <c r="O10" s="31">
        <v>2</v>
      </c>
      <c r="P10" s="31">
        <v>1</v>
      </c>
      <c r="Q10" s="31">
        <v>0</v>
      </c>
      <c r="R10" s="31">
        <v>0</v>
      </c>
      <c r="S10" s="31">
        <v>1</v>
      </c>
      <c r="T10" s="53" t="s">
        <v>85</v>
      </c>
      <c r="U10" s="53"/>
      <c r="V10" s="53">
        <v>6</v>
      </c>
      <c r="W10" s="53"/>
      <c r="X10" s="53">
        <v>72</v>
      </c>
      <c r="Y10" s="44" t="s">
        <v>53</v>
      </c>
      <c r="Z10" s="63" t="s">
        <v>152</v>
      </c>
      <c r="AA10" s="55" t="s">
        <v>27</v>
      </c>
      <c r="AB10" s="55"/>
      <c r="AC10" s="55">
        <v>1</v>
      </c>
      <c r="AD10" s="46"/>
      <c r="AE10" s="46" t="s">
        <v>3</v>
      </c>
      <c r="AF10" s="46" t="s">
        <v>1</v>
      </c>
      <c r="AG10" s="38" t="s">
        <v>61</v>
      </c>
      <c r="AH10" s="64">
        <v>1</v>
      </c>
      <c r="AI10" s="38"/>
      <c r="AJ10" s="40"/>
      <c r="AK10" s="38" t="s">
        <v>142</v>
      </c>
      <c r="AL10" s="64">
        <v>0</v>
      </c>
      <c r="AM10" s="45"/>
      <c r="AN10" s="46" t="s">
        <v>92</v>
      </c>
      <c r="AO10" s="64">
        <v>1.5</v>
      </c>
      <c r="AP10" s="64" t="str">
        <f>IF(Table132[[#This Row],[scan_field]]=3,"1","0")</f>
        <v>0</v>
      </c>
      <c r="AQ10" s="47" t="s">
        <v>109</v>
      </c>
      <c r="AR10" s="65">
        <v>0</v>
      </c>
      <c r="AS10" s="65">
        <v>1</v>
      </c>
      <c r="AT10" s="65">
        <v>0</v>
      </c>
      <c r="AU10" s="65">
        <v>1</v>
      </c>
      <c r="AV10" s="65">
        <v>1</v>
      </c>
      <c r="AW10" s="65">
        <v>0</v>
      </c>
      <c r="AX10" s="47" t="s">
        <v>86</v>
      </c>
      <c r="AY10" s="47" t="s">
        <v>61</v>
      </c>
      <c r="AZ10" s="66">
        <v>5</v>
      </c>
      <c r="BA10" s="38">
        <v>0</v>
      </c>
      <c r="BB10" s="38" t="s">
        <v>98</v>
      </c>
      <c r="BC10" s="38" t="s">
        <v>98</v>
      </c>
      <c r="BD10" s="46" t="s">
        <v>76</v>
      </c>
    </row>
    <row r="11" spans="2:56" ht="29" customHeight="1" x14ac:dyDescent="0.15">
      <c r="B11" s="37" t="s">
        <v>129</v>
      </c>
      <c r="C11" s="38">
        <v>2013</v>
      </c>
      <c r="D11" s="39" t="str">
        <f>CONCATENATE(B11," ",C11)</f>
        <v>Sommer 2013</v>
      </c>
      <c r="E11" s="53" t="s">
        <v>121</v>
      </c>
      <c r="F11" s="41" t="s">
        <v>61</v>
      </c>
      <c r="G11" s="39" t="s">
        <v>61</v>
      </c>
      <c r="H11" s="39" t="s">
        <v>61</v>
      </c>
      <c r="I11" s="53">
        <v>349</v>
      </c>
      <c r="J11" s="67">
        <v>89</v>
      </c>
      <c r="K11" s="53">
        <v>39</v>
      </c>
      <c r="L11" s="31">
        <v>30</v>
      </c>
      <c r="M11" s="31">
        <v>19</v>
      </c>
      <c r="N11" s="31">
        <v>11</v>
      </c>
      <c r="O11" s="31">
        <v>9</v>
      </c>
      <c r="P11" s="31">
        <v>1</v>
      </c>
      <c r="Q11" s="31">
        <v>51</v>
      </c>
      <c r="R11" s="31">
        <v>1</v>
      </c>
      <c r="S11" s="31">
        <v>55</v>
      </c>
      <c r="T11" s="53"/>
      <c r="U11" s="53"/>
      <c r="V11" s="53"/>
      <c r="W11" s="53"/>
      <c r="X11" s="53"/>
      <c r="Y11" s="44"/>
      <c r="Z11" s="63" t="s">
        <v>153</v>
      </c>
      <c r="AA11" s="55"/>
      <c r="AB11" s="55"/>
      <c r="AC11" s="55"/>
      <c r="AD11" s="46"/>
      <c r="AE11" s="46" t="s">
        <v>127</v>
      </c>
      <c r="AF11" s="46"/>
      <c r="AG11" s="46"/>
      <c r="AH11" s="64">
        <v>0</v>
      </c>
      <c r="AI11" s="38"/>
      <c r="AJ11" s="53"/>
      <c r="AK11" s="38" t="s">
        <v>142</v>
      </c>
      <c r="AL11" s="64">
        <v>0</v>
      </c>
      <c r="AM11" s="45"/>
      <c r="AN11" s="46"/>
      <c r="AO11" s="64">
        <v>1.5</v>
      </c>
      <c r="AP11" s="64" t="str">
        <f>IF(Table132[[#This Row],[scan_field]]=3,"1","0")</f>
        <v>0</v>
      </c>
      <c r="AQ11" s="47" t="s">
        <v>105</v>
      </c>
      <c r="AR11" s="65">
        <v>0</v>
      </c>
      <c r="AS11" s="65">
        <v>1</v>
      </c>
      <c r="AT11" s="65">
        <v>0</v>
      </c>
      <c r="AU11" s="65">
        <v>0</v>
      </c>
      <c r="AV11" s="65">
        <v>1</v>
      </c>
      <c r="AW11" s="65">
        <v>1</v>
      </c>
      <c r="AX11" s="47" t="s">
        <v>85</v>
      </c>
      <c r="AY11" s="47" t="s">
        <v>61</v>
      </c>
      <c r="AZ11" s="66">
        <v>5</v>
      </c>
      <c r="BA11" s="38">
        <v>0</v>
      </c>
      <c r="BB11" s="38"/>
      <c r="BC11" s="38"/>
      <c r="BD11" s="46"/>
    </row>
    <row r="12" spans="2:56" ht="29" customHeight="1" x14ac:dyDescent="0.15">
      <c r="B12" s="37" t="s">
        <v>33</v>
      </c>
      <c r="C12" s="38">
        <v>2014</v>
      </c>
      <c r="D12" s="39" t="str">
        <f t="shared" si="0"/>
        <v>Williams 2014</v>
      </c>
      <c r="E12" s="53" t="s">
        <v>120</v>
      </c>
      <c r="F12" s="41" t="s">
        <v>124</v>
      </c>
      <c r="G12" s="39" t="s">
        <v>61</v>
      </c>
      <c r="H12" s="39" t="s">
        <v>61</v>
      </c>
      <c r="I12" s="53">
        <v>22</v>
      </c>
      <c r="J12" s="51">
        <v>6</v>
      </c>
      <c r="K12" s="53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53" t="s">
        <v>86</v>
      </c>
      <c r="U12" s="53"/>
      <c r="V12" s="53"/>
      <c r="W12" s="53"/>
      <c r="X12" s="53"/>
      <c r="Y12" s="44" t="s">
        <v>53</v>
      </c>
      <c r="Z12" s="63" t="s">
        <v>152</v>
      </c>
      <c r="AA12" s="39">
        <v>21</v>
      </c>
      <c r="AB12" s="39"/>
      <c r="AC12" s="39">
        <v>1</v>
      </c>
      <c r="AD12" s="46"/>
      <c r="AE12" s="46" t="s">
        <v>127</v>
      </c>
      <c r="AF12" s="46"/>
      <c r="AG12" s="38" t="s">
        <v>61</v>
      </c>
      <c r="AH12" s="64">
        <v>1</v>
      </c>
      <c r="AI12" s="38"/>
      <c r="AJ12" s="53"/>
      <c r="AK12" s="38" t="s">
        <v>141</v>
      </c>
      <c r="AL12" s="64">
        <v>1</v>
      </c>
      <c r="AM12" s="45"/>
      <c r="AN12" s="46" t="s">
        <v>92</v>
      </c>
      <c r="AO12" s="64" t="s">
        <v>127</v>
      </c>
      <c r="AP12" s="64" t="s">
        <v>127</v>
      </c>
      <c r="AQ12" s="41" t="s">
        <v>106</v>
      </c>
      <c r="AR12" s="68">
        <v>1</v>
      </c>
      <c r="AS12" s="68">
        <v>0</v>
      </c>
      <c r="AT12" s="68">
        <v>0</v>
      </c>
      <c r="AU12" s="68">
        <v>0</v>
      </c>
      <c r="AV12" s="68">
        <v>1</v>
      </c>
      <c r="AW12" s="68">
        <v>1</v>
      </c>
      <c r="AX12" s="47" t="s">
        <v>85</v>
      </c>
      <c r="AY12" s="41" t="s">
        <v>127</v>
      </c>
      <c r="AZ12" s="65">
        <v>5</v>
      </c>
      <c r="BA12" s="38">
        <v>0</v>
      </c>
      <c r="BB12" s="38" t="s">
        <v>98</v>
      </c>
      <c r="BC12" s="38" t="s">
        <v>98</v>
      </c>
      <c r="BD12" s="46"/>
    </row>
    <row r="13" spans="2:56" ht="29" customHeight="1" x14ac:dyDescent="0.15">
      <c r="B13" s="49" t="s">
        <v>54</v>
      </c>
      <c r="C13" s="50" t="s">
        <v>57</v>
      </c>
      <c r="D13" s="39" t="str">
        <f t="shared" si="0"/>
        <v>Zanetti 2008</v>
      </c>
      <c r="E13" s="53" t="s">
        <v>123</v>
      </c>
      <c r="F13" s="41" t="s">
        <v>61</v>
      </c>
      <c r="G13" s="39" t="s">
        <v>61</v>
      </c>
      <c r="H13" s="39" t="s">
        <v>56</v>
      </c>
      <c r="I13" s="38">
        <v>129</v>
      </c>
      <c r="J13" s="55">
        <v>32</v>
      </c>
      <c r="K13" s="38"/>
      <c r="L13" s="31">
        <v>48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8" t="s">
        <v>85</v>
      </c>
      <c r="U13" s="38"/>
      <c r="V13" s="38">
        <v>30</v>
      </c>
      <c r="W13" s="38"/>
      <c r="X13" s="38">
        <v>102</v>
      </c>
      <c r="Y13" s="46" t="s">
        <v>79</v>
      </c>
      <c r="Z13" s="69" t="s">
        <v>153</v>
      </c>
      <c r="AA13" s="39">
        <v>29</v>
      </c>
      <c r="AB13" s="39"/>
      <c r="AC13" s="39">
        <v>1</v>
      </c>
      <c r="AD13" s="46"/>
      <c r="AE13" s="46" t="s">
        <v>67</v>
      </c>
      <c r="AF13" s="46" t="s">
        <v>68</v>
      </c>
      <c r="AG13" s="38" t="s">
        <v>61</v>
      </c>
      <c r="AH13" s="64">
        <v>1</v>
      </c>
      <c r="AI13" s="38"/>
      <c r="AJ13" s="53"/>
      <c r="AK13" s="38" t="s">
        <v>142</v>
      </c>
      <c r="AL13" s="64">
        <v>0</v>
      </c>
      <c r="AM13" s="45"/>
      <c r="AN13" s="46" t="s">
        <v>94</v>
      </c>
      <c r="AO13" s="64">
        <v>1.5</v>
      </c>
      <c r="AP13" s="64" t="str">
        <f>IF(Table132[[#This Row],[scan_field]]=3,"1","0")</f>
        <v>0</v>
      </c>
      <c r="AQ13" s="47" t="s">
        <v>105</v>
      </c>
      <c r="AR13" s="65">
        <v>0</v>
      </c>
      <c r="AS13" s="65">
        <v>1</v>
      </c>
      <c r="AT13" s="65">
        <v>0</v>
      </c>
      <c r="AU13" s="65">
        <v>0</v>
      </c>
      <c r="AV13" s="65">
        <v>1</v>
      </c>
      <c r="AW13" s="65">
        <v>1</v>
      </c>
      <c r="AX13" s="47" t="s">
        <v>85</v>
      </c>
      <c r="AY13" s="47" t="s">
        <v>61</v>
      </c>
      <c r="AZ13" s="65">
        <v>5</v>
      </c>
      <c r="BA13" s="38">
        <v>0</v>
      </c>
      <c r="BB13" s="38" t="s">
        <v>98</v>
      </c>
      <c r="BC13" s="38" t="s">
        <v>98</v>
      </c>
      <c r="BD13" s="46" t="s">
        <v>69</v>
      </c>
    </row>
    <row r="14" spans="2:56" ht="16" x14ac:dyDescent="0.15">
      <c r="B14" s="72" t="s">
        <v>156</v>
      </c>
      <c r="C14" s="73">
        <v>2021</v>
      </c>
      <c r="D14" s="74" t="str">
        <f>CONCATENATE(B14," ",C14)</f>
        <v>Guasp  2021</v>
      </c>
      <c r="E14" s="75" t="s">
        <v>121</v>
      </c>
      <c r="F14" s="76" t="s">
        <v>56</v>
      </c>
      <c r="G14" s="74" t="s">
        <v>61</v>
      </c>
      <c r="H14" s="74" t="s">
        <v>56</v>
      </c>
      <c r="I14" s="77">
        <v>105</v>
      </c>
      <c r="J14" s="75">
        <v>4</v>
      </c>
      <c r="K14" s="77" t="s">
        <v>127</v>
      </c>
      <c r="L14" s="78">
        <v>1</v>
      </c>
      <c r="M14" s="78">
        <v>1</v>
      </c>
      <c r="N14" s="78">
        <v>0</v>
      </c>
      <c r="O14" s="78">
        <v>1</v>
      </c>
      <c r="P14" s="78">
        <v>0</v>
      </c>
      <c r="Q14" s="78">
        <v>0</v>
      </c>
      <c r="R14" s="79">
        <v>0</v>
      </c>
      <c r="S14" s="43">
        <v>1</v>
      </c>
      <c r="T14" s="77" t="s">
        <v>86</v>
      </c>
      <c r="U14" s="77"/>
      <c r="V14" s="77"/>
      <c r="W14" s="77"/>
      <c r="X14" s="80"/>
      <c r="Y14" s="81" t="s">
        <v>127</v>
      </c>
      <c r="Z14" s="82" t="s">
        <v>153</v>
      </c>
      <c r="AA14" s="73">
        <v>30</v>
      </c>
      <c r="AB14" s="83">
        <v>44</v>
      </c>
      <c r="AC14" s="83"/>
      <c r="AD14" s="84"/>
      <c r="AE14" s="84"/>
      <c r="AF14" s="84"/>
      <c r="AG14" s="84" t="s">
        <v>56</v>
      </c>
      <c r="AH14" s="85">
        <v>0</v>
      </c>
      <c r="AI14" s="73"/>
      <c r="AJ14" s="86"/>
      <c r="AK14" s="73" t="s">
        <v>142</v>
      </c>
      <c r="AL14" s="85">
        <v>0</v>
      </c>
      <c r="AM14" s="87"/>
      <c r="AN14" s="88" t="s">
        <v>91</v>
      </c>
      <c r="AO14" s="85" t="s">
        <v>127</v>
      </c>
      <c r="AP14" s="64" t="s">
        <v>127</v>
      </c>
      <c r="AQ14" s="89" t="s">
        <v>127</v>
      </c>
      <c r="AR14" s="90"/>
      <c r="AS14" s="90"/>
      <c r="AT14" s="90"/>
      <c r="AU14" s="90"/>
      <c r="AV14" s="90"/>
      <c r="AW14" s="90">
        <v>0</v>
      </c>
      <c r="AX14" s="89" t="s">
        <v>127</v>
      </c>
      <c r="AY14" s="89" t="s">
        <v>127</v>
      </c>
      <c r="AZ14" s="90">
        <v>5</v>
      </c>
      <c r="BA14" s="73">
        <v>0</v>
      </c>
      <c r="BB14" s="73"/>
      <c r="BC14" s="73"/>
      <c r="BD14" s="84"/>
    </row>
    <row r="15" spans="2:56" x14ac:dyDescent="0.2">
      <c r="R15" s="58"/>
      <c r="AK15" s="71"/>
      <c r="AL15" s="71"/>
    </row>
    <row r="16" spans="2:56" x14ac:dyDescent="0.2">
      <c r="R16" s="58"/>
      <c r="AK16" s="71"/>
      <c r="AL16" s="71"/>
    </row>
    <row r="17" spans="18:38" x14ac:dyDescent="0.2">
      <c r="R17" s="58"/>
      <c r="AK17" s="71"/>
      <c r="AL17" s="71"/>
    </row>
    <row r="18" spans="18:38" x14ac:dyDescent="0.2">
      <c r="R18" s="58"/>
      <c r="AK18" s="71"/>
      <c r="AL18" s="71"/>
    </row>
    <row r="19" spans="18:38" x14ac:dyDescent="0.2">
      <c r="R19" s="58"/>
      <c r="AK19" s="71"/>
      <c r="AL19" s="71"/>
    </row>
    <row r="20" spans="18:38" x14ac:dyDescent="0.2">
      <c r="R20" s="58"/>
      <c r="AK20" s="71"/>
      <c r="AL20" s="71"/>
    </row>
    <row r="21" spans="18:38" x14ac:dyDescent="0.2">
      <c r="R21" s="58"/>
      <c r="AK21" s="71"/>
      <c r="AL21" s="71"/>
    </row>
    <row r="22" spans="18:38" x14ac:dyDescent="0.2">
      <c r="AK22" s="71"/>
      <c r="AL22" s="71"/>
    </row>
    <row r="23" spans="18:38" x14ac:dyDescent="0.2">
      <c r="AK23" s="71"/>
      <c r="AL23" s="71"/>
    </row>
    <row r="24" spans="18:38" x14ac:dyDescent="0.2">
      <c r="AK24" s="71"/>
      <c r="AL24" s="71"/>
    </row>
    <row r="25" spans="18:38" x14ac:dyDescent="0.2">
      <c r="AK25" s="71"/>
      <c r="AL25" s="71"/>
    </row>
    <row r="26" spans="18:38" x14ac:dyDescent="0.2">
      <c r="AK26" s="71"/>
      <c r="AL26" s="71"/>
    </row>
  </sheetData>
  <conditionalFormatting sqref="F2:F14">
    <cfRule type="containsBlanks" dxfId="114" priority="1">
      <formula>LEN(TRIM(F2))=0</formula>
    </cfRule>
    <cfRule type="containsText" dxfId="113" priority="2" operator="containsText" text="&quot;">
      <formula>NOT(ISERROR(SEARCH("""",F2)))</formula>
    </cfRule>
    <cfRule type="containsText" dxfId="112" priority="3" operator="containsText" text="not reported">
      <formula>NOT(ISERROR(SEARCH("not reported",F2)))</formula>
    </cfRule>
  </conditionalFormatting>
  <pageMargins left="0.75" right="0.75" top="1" bottom="1" header="0.5" footer="0.5"/>
  <pageSetup paperSize="9" orientation="portrait" horizontalDpi="0" verticalDpi="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85DB-47DF-204F-8E02-9784F3C518C9}">
  <dimension ref="A1:V46"/>
  <sheetViews>
    <sheetView workbookViewId="0">
      <selection activeCell="C52" sqref="C52"/>
    </sheetView>
  </sheetViews>
  <sheetFormatPr baseColWidth="10" defaultColWidth="10.6640625" defaultRowHeight="15" x14ac:dyDescent="0.15"/>
  <cols>
    <col min="1" max="1" width="18.83203125" style="19" customWidth="1"/>
    <col min="2" max="14" width="13.83203125" style="13" customWidth="1"/>
    <col min="15" max="15" width="55" style="13" bestFit="1" customWidth="1"/>
    <col min="16" max="16" width="55" style="13" customWidth="1"/>
    <col min="17" max="17" width="57.83203125" style="13" bestFit="1" customWidth="1"/>
    <col min="18" max="18" width="13.83203125" style="13" customWidth="1"/>
    <col min="19" max="19" width="6.5" style="9" customWidth="1"/>
    <col min="20" max="20" width="3" style="9" customWidth="1"/>
    <col min="21" max="16384" width="10.6640625" style="9"/>
  </cols>
  <sheetData>
    <row r="1" spans="1:22" s="5" customFormat="1" ht="17" customHeight="1" x14ac:dyDescent="0.15">
      <c r="A1" s="2" t="s">
        <v>51</v>
      </c>
      <c r="B1" s="2" t="s">
        <v>52</v>
      </c>
      <c r="C1" s="25" t="s">
        <v>26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53</v>
      </c>
      <c r="K1" s="2" t="s">
        <v>10</v>
      </c>
      <c r="L1" s="2" t="s">
        <v>9</v>
      </c>
      <c r="M1" s="2" t="s">
        <v>17</v>
      </c>
      <c r="N1" s="2" t="s">
        <v>18</v>
      </c>
      <c r="O1" s="2" t="s">
        <v>23</v>
      </c>
      <c r="P1" s="2" t="s">
        <v>24</v>
      </c>
      <c r="Q1" s="2" t="s">
        <v>25</v>
      </c>
      <c r="R1" s="3"/>
      <c r="S1" s="4"/>
      <c r="T1" s="4"/>
      <c r="U1" s="4"/>
      <c r="V1" s="4"/>
    </row>
    <row r="2" spans="1:22" ht="17" customHeight="1" x14ac:dyDescent="0.15">
      <c r="A2" s="14" t="s">
        <v>54</v>
      </c>
      <c r="B2" s="6" t="s">
        <v>57</v>
      </c>
      <c r="C2" s="26" t="str">
        <f t="shared" ref="C2:C26" si="0">CONCATENATE(A2,B2)</f>
        <v>Zanetti2008</v>
      </c>
      <c r="D2" s="27">
        <v>32</v>
      </c>
      <c r="E2" s="20"/>
      <c r="F2" s="20">
        <v>129</v>
      </c>
      <c r="G2" s="20">
        <v>30</v>
      </c>
      <c r="H2" s="20"/>
      <c r="I2" s="20">
        <v>102</v>
      </c>
      <c r="J2" s="1" t="s">
        <v>56</v>
      </c>
      <c r="K2" s="29">
        <v>29</v>
      </c>
      <c r="L2" s="1"/>
      <c r="M2" s="1" t="s">
        <v>67</v>
      </c>
      <c r="N2" s="1" t="s">
        <v>68</v>
      </c>
      <c r="O2" s="1" t="s">
        <v>49</v>
      </c>
      <c r="P2" s="1" t="s">
        <v>22</v>
      </c>
      <c r="Q2" s="1" t="s">
        <v>69</v>
      </c>
      <c r="R2" s="7"/>
      <c r="S2" s="8"/>
      <c r="T2" s="8"/>
      <c r="U2" s="8"/>
      <c r="V2" s="8"/>
    </row>
    <row r="3" spans="1:22" ht="17" customHeight="1" x14ac:dyDescent="0.15">
      <c r="A3" s="14" t="s">
        <v>58</v>
      </c>
      <c r="B3" s="6" t="s">
        <v>59</v>
      </c>
      <c r="C3" s="26" t="str">
        <f t="shared" si="0"/>
        <v>Borgwardt2006</v>
      </c>
      <c r="D3" s="27">
        <v>12</v>
      </c>
      <c r="E3" s="20"/>
      <c r="F3" s="20">
        <v>30</v>
      </c>
      <c r="G3" s="20">
        <v>3</v>
      </c>
      <c r="H3" s="20"/>
      <c r="I3" s="20">
        <v>26</v>
      </c>
      <c r="J3" s="1" t="s">
        <v>61</v>
      </c>
      <c r="K3" s="29">
        <v>30</v>
      </c>
      <c r="L3" s="1"/>
      <c r="M3" s="1" t="s">
        <v>70</v>
      </c>
      <c r="N3" s="1" t="s">
        <v>70</v>
      </c>
      <c r="O3" s="1" t="s">
        <v>60</v>
      </c>
      <c r="P3" s="1" t="s">
        <v>21</v>
      </c>
      <c r="Q3" s="1" t="s">
        <v>32</v>
      </c>
      <c r="R3" s="7"/>
      <c r="S3" s="8"/>
      <c r="T3" s="8"/>
      <c r="U3" s="8"/>
      <c r="V3" s="8"/>
    </row>
    <row r="4" spans="1:22" ht="17" customHeight="1" x14ac:dyDescent="0.15">
      <c r="A4" s="15" t="s">
        <v>62</v>
      </c>
      <c r="B4" s="6" t="s">
        <v>63</v>
      </c>
      <c r="C4" s="26" t="str">
        <f t="shared" si="0"/>
        <v>Falkenberg2017</v>
      </c>
      <c r="D4" s="27">
        <v>43</v>
      </c>
      <c r="E4" s="20">
        <v>27</v>
      </c>
      <c r="F4" s="20">
        <v>349</v>
      </c>
      <c r="G4" s="20">
        <v>9</v>
      </c>
      <c r="H4" s="20"/>
      <c r="I4" s="20">
        <v>164</v>
      </c>
      <c r="J4" s="1" t="s">
        <v>0</v>
      </c>
      <c r="K4" s="29">
        <v>26</v>
      </c>
      <c r="L4" s="1"/>
      <c r="M4" s="1" t="s">
        <v>71</v>
      </c>
      <c r="N4" s="1" t="s">
        <v>1</v>
      </c>
      <c r="O4" s="1"/>
      <c r="P4" s="1"/>
      <c r="Q4" s="1" t="s">
        <v>31</v>
      </c>
      <c r="R4" s="7"/>
      <c r="S4" s="8"/>
      <c r="T4" s="8"/>
      <c r="U4" s="8"/>
      <c r="V4" s="8"/>
    </row>
    <row r="5" spans="1:22" ht="17" customHeight="1" x14ac:dyDescent="0.15">
      <c r="A5" s="14" t="s">
        <v>64</v>
      </c>
      <c r="B5" s="6" t="s">
        <v>65</v>
      </c>
      <c r="C5" s="26" t="str">
        <f t="shared" si="0"/>
        <v>Khandanpour2012</v>
      </c>
      <c r="D5" s="27">
        <v>73</v>
      </c>
      <c r="E5" s="20">
        <v>3</v>
      </c>
      <c r="F5" s="20">
        <v>112</v>
      </c>
      <c r="G5" s="24">
        <v>14</v>
      </c>
      <c r="H5" s="21"/>
      <c r="I5" s="20">
        <v>525</v>
      </c>
      <c r="J5" s="1" t="s">
        <v>0</v>
      </c>
      <c r="K5" s="29">
        <v>35</v>
      </c>
      <c r="L5" s="1"/>
      <c r="M5" s="1"/>
      <c r="N5" s="1"/>
      <c r="O5" s="1" t="s">
        <v>50</v>
      </c>
      <c r="P5" s="1" t="s">
        <v>20</v>
      </c>
      <c r="Q5" s="1" t="s">
        <v>43</v>
      </c>
      <c r="R5" s="7"/>
      <c r="S5" s="8"/>
      <c r="T5" s="8"/>
      <c r="U5" s="8"/>
      <c r="V5" s="8"/>
    </row>
    <row r="6" spans="1:22" ht="17" customHeight="1" x14ac:dyDescent="0.15">
      <c r="A6" s="15" t="s">
        <v>55</v>
      </c>
      <c r="B6" s="6" t="s">
        <v>8</v>
      </c>
      <c r="C6" s="26" t="str">
        <f t="shared" si="0"/>
        <v>Lieberman1993</v>
      </c>
      <c r="D6" s="28">
        <v>20</v>
      </c>
      <c r="E6" s="23"/>
      <c r="F6" s="20">
        <v>66</v>
      </c>
      <c r="G6" s="20">
        <v>2</v>
      </c>
      <c r="H6" s="20"/>
      <c r="I6" s="20">
        <v>42</v>
      </c>
      <c r="J6" s="1" t="s">
        <v>78</v>
      </c>
      <c r="K6" s="29">
        <v>24</v>
      </c>
      <c r="L6" s="1"/>
      <c r="M6" s="1" t="s">
        <v>2</v>
      </c>
      <c r="N6" s="1" t="s">
        <v>1</v>
      </c>
      <c r="O6" s="1"/>
      <c r="P6" s="1"/>
      <c r="Q6" s="1"/>
      <c r="R6" s="7"/>
      <c r="S6" s="8"/>
      <c r="T6" s="8"/>
      <c r="U6" s="8"/>
      <c r="V6" s="8"/>
    </row>
    <row r="7" spans="1:22" ht="17" customHeight="1" x14ac:dyDescent="0.15">
      <c r="A7" s="14" t="s">
        <v>72</v>
      </c>
      <c r="B7" s="6" t="s">
        <v>73</v>
      </c>
      <c r="C7" s="26" t="str">
        <f t="shared" si="0"/>
        <v>Lubman2002</v>
      </c>
      <c r="D7" s="27">
        <v>34</v>
      </c>
      <c r="E7" s="20">
        <v>12</v>
      </c>
      <c r="F7" s="20">
        <v>152</v>
      </c>
      <c r="G7" s="20">
        <v>23</v>
      </c>
      <c r="H7" s="20"/>
      <c r="I7" s="21">
        <v>98</v>
      </c>
      <c r="J7" s="10" t="s">
        <v>0</v>
      </c>
      <c r="K7" s="29">
        <v>22</v>
      </c>
      <c r="L7" s="10"/>
      <c r="M7" s="10" t="s">
        <v>7</v>
      </c>
      <c r="N7" s="10" t="s">
        <v>1</v>
      </c>
      <c r="O7" s="10" t="s">
        <v>29</v>
      </c>
      <c r="P7" s="10" t="s">
        <v>19</v>
      </c>
      <c r="Q7" s="10"/>
      <c r="R7" s="7"/>
    </row>
    <row r="8" spans="1:22" ht="17" customHeight="1" x14ac:dyDescent="0.15">
      <c r="A8" s="14" t="s">
        <v>74</v>
      </c>
      <c r="B8" s="6" t="s">
        <v>75</v>
      </c>
      <c r="C8" s="26" t="str">
        <f t="shared" si="0"/>
        <v>Miller1991</v>
      </c>
      <c r="D8" s="27">
        <v>10</v>
      </c>
      <c r="E8" s="20"/>
      <c r="F8" s="20">
        <v>24</v>
      </c>
      <c r="G8" s="20">
        <v>6</v>
      </c>
      <c r="H8" s="20"/>
      <c r="I8" s="21">
        <v>72</v>
      </c>
      <c r="J8" s="10" t="s">
        <v>0</v>
      </c>
      <c r="K8" s="30" t="s">
        <v>27</v>
      </c>
      <c r="L8" s="10"/>
      <c r="M8" s="10" t="s">
        <v>3</v>
      </c>
      <c r="N8" s="10" t="s">
        <v>1</v>
      </c>
      <c r="O8" s="11" t="s">
        <v>4</v>
      </c>
      <c r="P8" s="11"/>
      <c r="Q8" s="10" t="s">
        <v>76</v>
      </c>
      <c r="R8" s="7"/>
    </row>
    <row r="9" spans="1:22" ht="17" customHeight="1" x14ac:dyDescent="0.15">
      <c r="A9" s="2" t="s">
        <v>82</v>
      </c>
      <c r="B9" s="6" t="s">
        <v>77</v>
      </c>
      <c r="C9" s="26" t="str">
        <f t="shared" si="0"/>
        <v>Symonds1996</v>
      </c>
      <c r="D9" s="27">
        <v>6</v>
      </c>
      <c r="E9" s="20"/>
      <c r="F9" s="20">
        <v>24</v>
      </c>
      <c r="G9" s="20">
        <v>13</v>
      </c>
      <c r="H9" s="20"/>
      <c r="I9" s="21">
        <v>41</v>
      </c>
      <c r="J9" s="10" t="s">
        <v>0</v>
      </c>
      <c r="K9" s="30" t="s">
        <v>28</v>
      </c>
      <c r="L9" s="10"/>
      <c r="M9" s="10" t="s">
        <v>5</v>
      </c>
      <c r="N9" s="10" t="s">
        <v>1</v>
      </c>
      <c r="O9" s="11" t="s">
        <v>4</v>
      </c>
      <c r="P9" s="11"/>
      <c r="Q9" s="10"/>
      <c r="R9" s="7"/>
    </row>
    <row r="10" spans="1:22" ht="17" customHeight="1" x14ac:dyDescent="0.15">
      <c r="A10" s="2" t="s">
        <v>44</v>
      </c>
      <c r="B10" s="12">
        <v>2019</v>
      </c>
      <c r="C10" s="26" t="str">
        <f t="shared" si="0"/>
        <v>Andrea2019</v>
      </c>
      <c r="D10" s="27">
        <v>13</v>
      </c>
      <c r="E10" s="22">
        <v>3</v>
      </c>
      <c r="F10" s="20">
        <v>92</v>
      </c>
      <c r="G10" s="20"/>
      <c r="H10" s="20"/>
      <c r="I10" s="21"/>
      <c r="J10" s="10" t="s">
        <v>0</v>
      </c>
      <c r="K10" s="29">
        <v>20</v>
      </c>
      <c r="L10" s="10"/>
      <c r="M10" s="10"/>
      <c r="N10" s="10"/>
      <c r="O10" s="11"/>
      <c r="P10" s="11"/>
      <c r="Q10" s="1" t="s">
        <v>30</v>
      </c>
      <c r="R10" s="7"/>
    </row>
    <row r="11" spans="1:22" ht="17" customHeight="1" x14ac:dyDescent="0.15">
      <c r="A11" s="2" t="s">
        <v>33</v>
      </c>
      <c r="B11" s="12">
        <v>2014</v>
      </c>
      <c r="C11" s="26" t="str">
        <f t="shared" si="0"/>
        <v>Williams2014</v>
      </c>
      <c r="D11" s="27">
        <v>6</v>
      </c>
      <c r="E11" s="20">
        <v>0</v>
      </c>
      <c r="F11" s="20">
        <v>22</v>
      </c>
      <c r="G11" s="20"/>
      <c r="H11" s="20"/>
      <c r="I11" s="21"/>
      <c r="J11" s="10" t="s">
        <v>0</v>
      </c>
      <c r="K11" s="29">
        <v>21</v>
      </c>
      <c r="L11" s="10"/>
      <c r="M11" s="10"/>
      <c r="N11" s="10"/>
      <c r="O11" s="11"/>
      <c r="P11" s="11"/>
      <c r="Q11" s="10"/>
      <c r="R11" s="7"/>
    </row>
    <row r="12" spans="1:22" ht="17" customHeight="1" x14ac:dyDescent="0.15">
      <c r="A12" s="16" t="s">
        <v>6</v>
      </c>
      <c r="B12" s="27">
        <v>2004</v>
      </c>
      <c r="C12" s="26" t="str">
        <f t="shared" si="0"/>
        <v>Kasai2004</v>
      </c>
      <c r="D12" s="20"/>
      <c r="E12" s="20"/>
      <c r="F12" s="20"/>
      <c r="G12" s="20"/>
      <c r="H12" s="20"/>
      <c r="I12" s="20"/>
      <c r="J12" s="6" t="s">
        <v>56</v>
      </c>
      <c r="K12" s="1"/>
      <c r="L12" s="1"/>
      <c r="M12" s="1"/>
      <c r="N12" s="1"/>
      <c r="O12" s="1"/>
      <c r="P12" s="1"/>
      <c r="Q12" s="1"/>
      <c r="R12" s="8"/>
      <c r="S12" s="8"/>
      <c r="T12" s="8"/>
      <c r="U12" s="8"/>
    </row>
    <row r="13" spans="1:22" ht="17" customHeight="1" x14ac:dyDescent="0.15">
      <c r="A13" s="16" t="s">
        <v>45</v>
      </c>
      <c r="B13" s="27">
        <v>2012</v>
      </c>
      <c r="C13" s="26" t="str">
        <f t="shared" si="0"/>
        <v>Trzesniak2012</v>
      </c>
      <c r="D13" s="20"/>
      <c r="E13" s="20"/>
      <c r="F13" s="20"/>
      <c r="G13" s="20"/>
      <c r="H13" s="20"/>
      <c r="I13" s="20"/>
      <c r="J13" s="6" t="s">
        <v>56</v>
      </c>
      <c r="K13" s="1"/>
      <c r="L13" s="1"/>
      <c r="M13" s="1"/>
      <c r="N13" s="1"/>
      <c r="O13" s="1"/>
      <c r="P13" s="1"/>
      <c r="Q13" s="1"/>
      <c r="R13" s="8"/>
      <c r="S13" s="8"/>
      <c r="T13" s="8"/>
      <c r="U13" s="8"/>
    </row>
    <row r="14" spans="1:22" ht="17" customHeight="1" x14ac:dyDescent="0.15">
      <c r="A14" s="16" t="s">
        <v>46</v>
      </c>
      <c r="B14" s="27">
        <v>2015</v>
      </c>
      <c r="C14" s="26" t="str">
        <f t="shared" si="0"/>
        <v>Landin-Romero2015</v>
      </c>
      <c r="D14" s="20"/>
      <c r="E14" s="20"/>
      <c r="F14" s="20"/>
      <c r="G14" s="20"/>
      <c r="H14" s="20"/>
      <c r="I14" s="20"/>
      <c r="J14" s="6" t="s">
        <v>56</v>
      </c>
      <c r="K14" s="1"/>
      <c r="L14" s="1"/>
      <c r="M14" s="1"/>
      <c r="N14" s="1"/>
      <c r="O14" s="1"/>
      <c r="P14" s="1"/>
      <c r="Q14" s="1"/>
      <c r="R14" s="8"/>
      <c r="S14" s="8"/>
      <c r="T14" s="8"/>
      <c r="U14" s="8"/>
    </row>
    <row r="15" spans="1:22" ht="17" customHeight="1" x14ac:dyDescent="0.15">
      <c r="A15" s="16" t="s">
        <v>47</v>
      </c>
      <c r="B15" s="27">
        <v>2013</v>
      </c>
      <c r="C15" s="26" t="str">
        <f t="shared" si="0"/>
        <v>Bartholomeusz2013</v>
      </c>
      <c r="D15" s="20"/>
      <c r="E15" s="20"/>
      <c r="F15" s="20"/>
      <c r="G15" s="20"/>
      <c r="H15" s="20"/>
      <c r="I15" s="20"/>
      <c r="J15" s="6" t="s">
        <v>56</v>
      </c>
      <c r="K15" s="1"/>
      <c r="L15" s="1"/>
      <c r="M15" s="1"/>
      <c r="N15" s="1"/>
      <c r="O15" s="1"/>
      <c r="P15" s="1"/>
      <c r="Q15" s="1"/>
      <c r="R15" s="8"/>
      <c r="S15" s="8"/>
      <c r="T15" s="8"/>
      <c r="U15" s="8"/>
    </row>
    <row r="16" spans="1:22" ht="17" customHeight="1" x14ac:dyDescent="0.15">
      <c r="A16" s="16" t="s">
        <v>66</v>
      </c>
      <c r="B16" s="27">
        <v>1992</v>
      </c>
      <c r="C16" s="26" t="str">
        <f t="shared" si="0"/>
        <v>Degreef1992</v>
      </c>
      <c r="D16" s="20"/>
      <c r="E16" s="20"/>
      <c r="F16" s="20"/>
      <c r="G16" s="20"/>
      <c r="H16" s="20"/>
      <c r="I16" s="20"/>
      <c r="J16" s="6" t="s">
        <v>56</v>
      </c>
      <c r="K16" s="1"/>
      <c r="L16" s="1"/>
      <c r="M16" s="1"/>
      <c r="N16" s="1"/>
      <c r="O16" s="1"/>
      <c r="P16" s="1"/>
      <c r="Q16" s="1"/>
      <c r="R16" s="8"/>
      <c r="S16" s="8"/>
      <c r="T16" s="8"/>
      <c r="U16" s="8"/>
    </row>
    <row r="17" spans="1:18" ht="17" customHeight="1" x14ac:dyDescent="0.15">
      <c r="A17" s="2" t="s">
        <v>48</v>
      </c>
      <c r="B17" s="12">
        <v>2013</v>
      </c>
      <c r="C17" s="26" t="str">
        <f t="shared" si="0"/>
        <v>Sommer2013</v>
      </c>
      <c r="D17" s="20"/>
      <c r="E17" s="20"/>
      <c r="F17" s="20"/>
      <c r="G17" s="20"/>
      <c r="H17" s="20"/>
      <c r="I17" s="20"/>
      <c r="J17" s="1"/>
      <c r="K17" s="1"/>
      <c r="L17" s="1"/>
      <c r="M17" s="1"/>
      <c r="N17" s="1"/>
      <c r="O17" s="1"/>
      <c r="P17" s="1"/>
      <c r="Q17" s="1"/>
      <c r="R17" s="7"/>
    </row>
    <row r="18" spans="1:18" ht="17" customHeight="1" x14ac:dyDescent="0.15">
      <c r="A18" s="17" t="s">
        <v>34</v>
      </c>
      <c r="B18" s="12">
        <v>2009</v>
      </c>
      <c r="C18" s="26" t="str">
        <f t="shared" si="0"/>
        <v>Goulet2009</v>
      </c>
      <c r="D18" s="20"/>
      <c r="E18" s="20"/>
      <c r="F18" s="20"/>
      <c r="G18" s="20"/>
      <c r="H18" s="20"/>
      <c r="I18" s="20"/>
      <c r="J18" s="1"/>
      <c r="K18" s="1"/>
      <c r="L18" s="1"/>
      <c r="M18" s="1"/>
      <c r="N18" s="1"/>
      <c r="O18" s="1"/>
      <c r="P18" s="1"/>
      <c r="Q18" s="1"/>
      <c r="R18" s="7"/>
    </row>
    <row r="19" spans="1:18" ht="17" customHeight="1" x14ac:dyDescent="0.15">
      <c r="A19" s="2" t="s">
        <v>35</v>
      </c>
      <c r="B19" s="12">
        <v>2017</v>
      </c>
      <c r="C19" s="26" t="str">
        <f t="shared" si="0"/>
        <v>Pienka2017</v>
      </c>
      <c r="D19" s="20"/>
      <c r="E19" s="20"/>
      <c r="F19" s="20"/>
      <c r="G19" s="20"/>
      <c r="H19" s="20"/>
      <c r="I19" s="20"/>
      <c r="J19" s="12"/>
      <c r="K19" s="12"/>
      <c r="L19" s="12"/>
      <c r="M19" s="12"/>
      <c r="N19" s="12"/>
      <c r="O19" s="12"/>
      <c r="P19" s="12"/>
      <c r="Q19" s="12"/>
    </row>
    <row r="20" spans="1:18" ht="17" customHeight="1" x14ac:dyDescent="0.15">
      <c r="A20" s="17" t="s">
        <v>36</v>
      </c>
      <c r="B20" s="12">
        <v>2000</v>
      </c>
      <c r="C20" s="26" t="str">
        <f t="shared" si="0"/>
        <v>Galderisi2000</v>
      </c>
      <c r="D20" s="20"/>
      <c r="E20" s="20"/>
      <c r="F20" s="20"/>
      <c r="G20" s="20"/>
      <c r="H20" s="20"/>
      <c r="I20" s="20"/>
      <c r="J20" s="12"/>
      <c r="K20" s="12"/>
      <c r="L20" s="12"/>
      <c r="M20" s="12"/>
      <c r="N20" s="12"/>
      <c r="O20" s="12"/>
      <c r="P20" s="12"/>
      <c r="Q20" s="12"/>
    </row>
    <row r="21" spans="1:18" ht="17" customHeight="1" x14ac:dyDescent="0.15">
      <c r="A21" s="17" t="s">
        <v>37</v>
      </c>
      <c r="B21" s="12">
        <v>2019</v>
      </c>
      <c r="C21" s="26" t="str">
        <f t="shared" si="0"/>
        <v>Jensen2019</v>
      </c>
      <c r="D21" s="20"/>
      <c r="E21" s="20"/>
      <c r="F21" s="20"/>
      <c r="G21" s="20"/>
      <c r="H21" s="20"/>
      <c r="I21" s="20"/>
      <c r="J21" s="12"/>
      <c r="K21" s="12"/>
      <c r="L21" s="12"/>
      <c r="M21" s="12"/>
      <c r="N21" s="12"/>
      <c r="O21" s="12"/>
      <c r="P21" s="12"/>
      <c r="Q21" s="12"/>
    </row>
    <row r="22" spans="1:18" ht="17" customHeight="1" x14ac:dyDescent="0.15">
      <c r="A22" s="17" t="s">
        <v>38</v>
      </c>
      <c r="B22" s="12">
        <v>2018</v>
      </c>
      <c r="C22" s="26" t="str">
        <f t="shared" si="0"/>
        <v>Dazzan2018</v>
      </c>
      <c r="D22" s="20"/>
      <c r="E22" s="20"/>
      <c r="F22" s="20"/>
      <c r="G22" s="20"/>
      <c r="H22" s="20"/>
      <c r="I22" s="20"/>
      <c r="J22" s="12"/>
      <c r="K22" s="12"/>
      <c r="L22" s="12"/>
      <c r="M22" s="12"/>
      <c r="N22" s="12"/>
      <c r="O22" s="12"/>
      <c r="P22" s="12"/>
      <c r="Q22" s="12"/>
    </row>
    <row r="23" spans="1:18" ht="17" customHeight="1" x14ac:dyDescent="0.15">
      <c r="A23" s="17" t="s">
        <v>39</v>
      </c>
      <c r="B23" s="12">
        <v>2018</v>
      </c>
      <c r="C23" s="26" t="str">
        <f t="shared" si="0"/>
        <v>Espinosa2018</v>
      </c>
      <c r="D23" s="20"/>
      <c r="E23" s="20"/>
      <c r="F23" s="20"/>
      <c r="G23" s="20"/>
      <c r="H23" s="20"/>
      <c r="I23" s="20"/>
      <c r="J23" s="12"/>
      <c r="K23" s="12"/>
      <c r="L23" s="12"/>
      <c r="M23" s="12"/>
      <c r="N23" s="12"/>
      <c r="O23" s="12"/>
      <c r="P23" s="12"/>
      <c r="Q23" s="12"/>
    </row>
    <row r="24" spans="1:18" ht="17" customHeight="1" x14ac:dyDescent="0.15">
      <c r="A24" s="18" t="s">
        <v>40</v>
      </c>
      <c r="B24" s="12">
        <v>2015</v>
      </c>
      <c r="C24" s="26" t="str">
        <f t="shared" si="0"/>
        <v>Suárez-Pinilla2015</v>
      </c>
      <c r="D24" s="20"/>
      <c r="E24" s="20"/>
      <c r="F24" s="20"/>
      <c r="G24" s="20"/>
      <c r="H24" s="20"/>
      <c r="I24" s="20"/>
      <c r="J24" s="12"/>
      <c r="K24" s="12"/>
      <c r="L24" s="12"/>
      <c r="M24" s="12"/>
      <c r="N24" s="12"/>
      <c r="O24" s="12"/>
      <c r="P24" s="12"/>
      <c r="Q24" s="12"/>
    </row>
    <row r="25" spans="1:18" ht="17" customHeight="1" x14ac:dyDescent="0.15">
      <c r="A25" s="17" t="s">
        <v>41</v>
      </c>
      <c r="B25" s="12">
        <v>2010</v>
      </c>
      <c r="C25" s="26" t="str">
        <f t="shared" si="0"/>
        <v>Akhtar2010</v>
      </c>
      <c r="D25" s="20"/>
      <c r="E25" s="20"/>
      <c r="F25" s="20"/>
      <c r="G25" s="20"/>
      <c r="H25" s="20"/>
      <c r="I25" s="20"/>
      <c r="J25" s="12"/>
      <c r="K25" s="12"/>
      <c r="L25" s="12"/>
      <c r="M25" s="12"/>
      <c r="N25" s="12"/>
      <c r="O25" s="12"/>
      <c r="P25" s="12"/>
      <c r="Q25" s="12"/>
    </row>
    <row r="26" spans="1:18" ht="17" customHeight="1" x14ac:dyDescent="0.15">
      <c r="A26" s="17" t="s">
        <v>42</v>
      </c>
      <c r="B26" s="12">
        <v>2005</v>
      </c>
      <c r="C26" s="26" t="str">
        <f t="shared" si="0"/>
        <v>Quartini2005</v>
      </c>
      <c r="D26" s="20"/>
      <c r="E26" s="20"/>
      <c r="F26" s="20"/>
      <c r="G26" s="20"/>
      <c r="H26" s="20"/>
      <c r="I26" s="20"/>
      <c r="J26" s="12"/>
      <c r="K26" s="12"/>
      <c r="L26" s="12"/>
      <c r="M26" s="12"/>
      <c r="N26" s="12"/>
      <c r="O26" s="12"/>
      <c r="P26" s="12"/>
      <c r="Q26" s="12"/>
    </row>
    <row r="33" spans="18:18" x14ac:dyDescent="0.15">
      <c r="R33" s="9"/>
    </row>
    <row r="34" spans="18:18" x14ac:dyDescent="0.15">
      <c r="R34" s="9"/>
    </row>
    <row r="35" spans="18:18" x14ac:dyDescent="0.15">
      <c r="R35" s="9"/>
    </row>
    <row r="36" spans="18:18" x14ac:dyDescent="0.15">
      <c r="R36" s="9"/>
    </row>
    <row r="37" spans="18:18" x14ac:dyDescent="0.15">
      <c r="R37" s="9"/>
    </row>
    <row r="38" spans="18:18" x14ac:dyDescent="0.15">
      <c r="R38" s="9"/>
    </row>
    <row r="39" spans="18:18" x14ac:dyDescent="0.15">
      <c r="R39" s="9"/>
    </row>
    <row r="40" spans="18:18" x14ac:dyDescent="0.15">
      <c r="R40" s="9"/>
    </row>
    <row r="41" spans="18:18" x14ac:dyDescent="0.15">
      <c r="R41" s="9"/>
    </row>
    <row r="42" spans="18:18" x14ac:dyDescent="0.15">
      <c r="R42" s="9"/>
    </row>
    <row r="43" spans="18:18" x14ac:dyDescent="0.15">
      <c r="R43" s="9"/>
    </row>
    <row r="44" spans="18:18" x14ac:dyDescent="0.15">
      <c r="R44" s="9"/>
    </row>
    <row r="45" spans="18:18" x14ac:dyDescent="0.15">
      <c r="R45" s="9"/>
    </row>
    <row r="46" spans="18:18" x14ac:dyDescent="0.15">
      <c r="R46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dataset WITHOUT new Dazzan data</vt:lpstr>
      <vt:lpstr>Sheet2_ignore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Blackman</dc:creator>
  <cp:lastModifiedBy>Microsoft Office User</cp:lastModifiedBy>
  <dcterms:created xsi:type="dcterms:W3CDTF">2020-04-30T20:10:47Z</dcterms:created>
  <dcterms:modified xsi:type="dcterms:W3CDTF">2022-06-26T16:42:13Z</dcterms:modified>
</cp:coreProperties>
</file>