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8800" windowHeight="14175"/>
  </bookViews>
  <sheets>
    <sheet name="Sheet1" sheetId="1" r:id="rId1"/>
    <sheet name="Data" sheetId="3" r:id="rId2"/>
  </sheets>
  <calcPr calcId="145621"/>
  <fileRecoveryPr repairLoad="1"/>
</workbook>
</file>

<file path=xl/calcChain.xml><?xml version="1.0" encoding="utf-8"?>
<calcChain xmlns="http://schemas.openxmlformats.org/spreadsheetml/2006/main">
  <c r="I7" i="1" l="1"/>
  <c r="I8" i="1" s="1"/>
  <c r="M5" i="1"/>
  <c r="M6" i="1" s="1"/>
  <c r="M7" i="1"/>
  <c r="M8" i="1"/>
  <c r="M9" i="1"/>
  <c r="M10" i="1" s="1"/>
  <c r="M11" i="1"/>
  <c r="M12" i="1"/>
  <c r="M13" i="1"/>
  <c r="M14" i="1" s="1"/>
  <c r="M15" i="1"/>
  <c r="M16" i="1"/>
  <c r="M17" i="1"/>
  <c r="M18" i="1" s="1"/>
  <c r="M19" i="1"/>
  <c r="M20" i="1"/>
  <c r="M21" i="1"/>
  <c r="M22" i="1" s="1"/>
  <c r="M23" i="1"/>
  <c r="M24" i="1"/>
  <c r="M25" i="1"/>
  <c r="M26" i="1" s="1"/>
  <c r="M27" i="1"/>
  <c r="M28" i="1"/>
  <c r="M29" i="1"/>
  <c r="M30" i="1" s="1"/>
  <c r="M31" i="1"/>
  <c r="M32" i="1"/>
  <c r="M33" i="1"/>
  <c r="M34" i="1" s="1"/>
  <c r="M35" i="1"/>
  <c r="M36" i="1"/>
  <c r="M37" i="1"/>
  <c r="M38" i="1" s="1"/>
  <c r="M39" i="1"/>
  <c r="M40" i="1"/>
  <c r="M41" i="1"/>
  <c r="M42" i="1" s="1"/>
  <c r="M43" i="1"/>
  <c r="M44" i="1"/>
  <c r="M45" i="1"/>
  <c r="M46" i="1" s="1"/>
  <c r="M47" i="1"/>
  <c r="M48" i="1"/>
  <c r="M49" i="1"/>
  <c r="M50" i="1" s="1"/>
  <c r="M51" i="1"/>
  <c r="M52" i="1"/>
  <c r="M53" i="1"/>
  <c r="M54" i="1" s="1"/>
  <c r="M55" i="1"/>
  <c r="M56" i="1"/>
  <c r="M57" i="1"/>
  <c r="M58" i="1" s="1"/>
  <c r="M59" i="1"/>
  <c r="M60" i="1"/>
  <c r="M61" i="1"/>
  <c r="M62" i="1" s="1"/>
  <c r="M63" i="1"/>
  <c r="M64" i="1"/>
  <c r="M65" i="1"/>
  <c r="M66" i="1" s="1"/>
  <c r="M67" i="1"/>
  <c r="M68" i="1"/>
  <c r="M69" i="1"/>
  <c r="M70" i="1" s="1"/>
  <c r="M71" i="1"/>
  <c r="M72" i="1"/>
  <c r="M73" i="1"/>
  <c r="M74" i="1" s="1"/>
  <c r="M75" i="1"/>
  <c r="M76" i="1"/>
  <c r="M77" i="1"/>
  <c r="M78" i="1" s="1"/>
  <c r="M79" i="1"/>
  <c r="M80" i="1"/>
  <c r="M81" i="1"/>
  <c r="M82" i="1" s="1"/>
  <c r="M83" i="1"/>
  <c r="M84" i="1"/>
  <c r="M85" i="1"/>
  <c r="M86" i="1" s="1"/>
  <c r="M87" i="1"/>
  <c r="M88" i="1"/>
  <c r="M89" i="1"/>
  <c r="M90" i="1" s="1"/>
  <c r="M91" i="1"/>
  <c r="M92" i="1"/>
  <c r="M93" i="1"/>
  <c r="M94" i="1" s="1"/>
  <c r="M95" i="1"/>
  <c r="M96" i="1"/>
  <c r="M97" i="1"/>
  <c r="M98" i="1" s="1"/>
  <c r="M99" i="1"/>
  <c r="M100" i="1"/>
  <c r="M101" i="1"/>
  <c r="M102" i="1" s="1"/>
  <c r="M103" i="1"/>
  <c r="M104" i="1"/>
  <c r="M105" i="1"/>
  <c r="M106" i="1" s="1"/>
  <c r="M107" i="1"/>
  <c r="M108" i="1"/>
  <c r="M109" i="1"/>
  <c r="M110" i="1" s="1"/>
  <c r="M111" i="1"/>
  <c r="M112" i="1"/>
  <c r="M113" i="1"/>
  <c r="M114" i="1" s="1"/>
  <c r="M115" i="1"/>
  <c r="M116" i="1"/>
  <c r="M117" i="1"/>
  <c r="M118" i="1" s="1"/>
  <c r="M119" i="1"/>
  <c r="M120" i="1"/>
  <c r="M121" i="1"/>
  <c r="M122" i="1" s="1"/>
  <c r="M123" i="1"/>
  <c r="M124" i="1"/>
  <c r="M125" i="1"/>
  <c r="M126" i="1" s="1"/>
  <c r="M127" i="1"/>
  <c r="I5" i="1"/>
  <c r="I6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M4" i="1"/>
  <c r="I4" i="1"/>
  <c r="E5" i="1"/>
  <c r="E6" i="1" s="1"/>
  <c r="E7" i="1"/>
  <c r="E8" i="1"/>
  <c r="E9" i="1"/>
  <c r="E10" i="1" s="1"/>
  <c r="E11" i="1"/>
  <c r="E12" i="1"/>
  <c r="E13" i="1"/>
  <c r="E14" i="1" s="1"/>
  <c r="E15" i="1"/>
  <c r="E16" i="1"/>
  <c r="E17" i="1"/>
  <c r="E18" i="1" s="1"/>
  <c r="E19" i="1"/>
  <c r="E20" i="1"/>
  <c r="E21" i="1"/>
  <c r="E22" i="1" s="1"/>
  <c r="E23" i="1"/>
  <c r="E24" i="1"/>
  <c r="E25" i="1"/>
  <c r="E26" i="1" s="1"/>
  <c r="E27" i="1"/>
  <c r="E28" i="1"/>
  <c r="E29" i="1"/>
  <c r="E30" i="1" s="1"/>
  <c r="E31" i="1"/>
  <c r="E32" i="1"/>
  <c r="E33" i="1"/>
  <c r="E34" i="1" s="1"/>
  <c r="E35" i="1"/>
  <c r="E36" i="1"/>
  <c r="E37" i="1"/>
  <c r="E38" i="1" s="1"/>
  <c r="E39" i="1"/>
  <c r="E40" i="1"/>
  <c r="E41" i="1"/>
  <c r="E42" i="1" s="1"/>
  <c r="E43" i="1"/>
  <c r="E44" i="1"/>
  <c r="E45" i="1"/>
  <c r="E46" i="1" s="1"/>
  <c r="E47" i="1"/>
  <c r="E48" i="1"/>
  <c r="E49" i="1"/>
  <c r="E50" i="1" s="1"/>
  <c r="E51" i="1"/>
  <c r="E52" i="1"/>
  <c r="E53" i="1"/>
  <c r="E54" i="1" s="1"/>
  <c r="E55" i="1"/>
  <c r="E56" i="1"/>
  <c r="E57" i="1"/>
  <c r="E58" i="1" s="1"/>
  <c r="E59" i="1"/>
  <c r="E60" i="1"/>
  <c r="E61" i="1"/>
  <c r="E62" i="1" s="1"/>
  <c r="E63" i="1"/>
  <c r="E64" i="1"/>
  <c r="E65" i="1"/>
  <c r="E66" i="1" s="1"/>
  <c r="E67" i="1"/>
  <c r="E68" i="1"/>
  <c r="E69" i="1"/>
  <c r="E70" i="1" s="1"/>
  <c r="E71" i="1"/>
  <c r="E72" i="1"/>
  <c r="E73" i="1"/>
  <c r="E74" i="1" s="1"/>
  <c r="E75" i="1"/>
  <c r="E76" i="1"/>
  <c r="E77" i="1"/>
  <c r="E78" i="1" s="1"/>
  <c r="E79" i="1"/>
  <c r="E80" i="1"/>
  <c r="E81" i="1"/>
  <c r="E82" i="1" s="1"/>
  <c r="E83" i="1"/>
  <c r="E84" i="1"/>
  <c r="E85" i="1"/>
  <c r="E86" i="1" s="1"/>
  <c r="E87" i="1"/>
  <c r="E88" i="1"/>
  <c r="E89" i="1"/>
  <c r="E90" i="1" s="1"/>
  <c r="E91" i="1"/>
  <c r="E92" i="1"/>
  <c r="E93" i="1"/>
  <c r="E94" i="1" s="1"/>
  <c r="E95" i="1"/>
  <c r="E96" i="1"/>
  <c r="E97" i="1"/>
  <c r="E98" i="1" s="1"/>
  <c r="E99" i="1"/>
  <c r="E100" i="1"/>
  <c r="E101" i="1"/>
  <c r="E102" i="1" s="1"/>
  <c r="E103" i="1"/>
  <c r="E104" i="1"/>
  <c r="E105" i="1"/>
  <c r="E106" i="1" s="1"/>
  <c r="E107" i="1"/>
  <c r="E108" i="1"/>
  <c r="E109" i="1"/>
  <c r="E110" i="1" s="1"/>
  <c r="E111" i="1"/>
  <c r="E112" i="1"/>
  <c r="E113" i="1"/>
  <c r="E114" i="1" s="1"/>
  <c r="E115" i="1"/>
  <c r="E116" i="1"/>
  <c r="E117" i="1"/>
  <c r="E118" i="1" s="1"/>
  <c r="E119" i="1"/>
  <c r="E120" i="1"/>
  <c r="E121" i="1"/>
  <c r="E122" i="1" s="1"/>
  <c r="E123" i="1"/>
  <c r="E124" i="1"/>
  <c r="E125" i="1"/>
  <c r="E126" i="1" s="1"/>
  <c r="E127" i="1"/>
  <c r="E4" i="1"/>
  <c r="M3" i="1"/>
  <c r="I3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l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K2" i="1"/>
  <c r="B68" i="1" l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C2" i="1"/>
  <c r="G2" i="1"/>
  <c r="C4" i="1"/>
  <c r="G3" i="1"/>
  <c r="O2" i="1"/>
  <c r="C3" i="1" l="1"/>
  <c r="D4" i="1" s="1"/>
  <c r="E3" i="1"/>
  <c r="O3" i="1" s="1"/>
  <c r="K4" i="1"/>
  <c r="C5" i="1"/>
  <c r="D5" i="1" s="1"/>
  <c r="K3" i="1"/>
  <c r="G4" i="1"/>
  <c r="H4" i="1" s="1"/>
  <c r="O4" i="1" l="1"/>
  <c r="J4" i="1" s="1"/>
  <c r="L4" i="1"/>
  <c r="G5" i="1"/>
  <c r="H5" i="1" s="1"/>
  <c r="O5" i="1"/>
  <c r="K5" i="1"/>
  <c r="L5" i="1" s="1"/>
  <c r="C6" i="1"/>
  <c r="D6" i="1" s="1"/>
  <c r="G7" i="1"/>
  <c r="G6" i="1"/>
  <c r="K6" i="1"/>
  <c r="G8" i="1" l="1"/>
  <c r="H8" i="1" s="1"/>
  <c r="C7" i="1"/>
  <c r="D7" i="1" s="1"/>
  <c r="C10" i="1"/>
  <c r="G10" i="1"/>
  <c r="K10" i="1"/>
  <c r="O6" i="1"/>
  <c r="F6" i="1" s="1"/>
  <c r="N4" i="1"/>
  <c r="O7" i="1"/>
  <c r="H6" i="1"/>
  <c r="F4" i="1"/>
  <c r="H7" i="1"/>
  <c r="N5" i="1"/>
  <c r="L6" i="1"/>
  <c r="K7" i="1"/>
  <c r="L7" i="1" s="1"/>
  <c r="C8" i="1"/>
  <c r="K8" i="1"/>
  <c r="F5" i="1"/>
  <c r="J5" i="1"/>
  <c r="J6" i="1" l="1"/>
  <c r="C9" i="1"/>
  <c r="D9" i="1" s="1"/>
  <c r="O9" i="1"/>
  <c r="F7" i="1"/>
  <c r="G9" i="1"/>
  <c r="H9" i="1" s="1"/>
  <c r="N7" i="1"/>
  <c r="K9" i="1"/>
  <c r="L9" i="1" s="1"/>
  <c r="D8" i="1"/>
  <c r="C15" i="1"/>
  <c r="C11" i="1"/>
  <c r="D11" i="1" s="1"/>
  <c r="G11" i="1"/>
  <c r="H11" i="1" s="1"/>
  <c r="K11" i="1"/>
  <c r="L11" i="1" s="1"/>
  <c r="C12" i="1"/>
  <c r="G12" i="1"/>
  <c r="K12" i="1"/>
  <c r="L12" i="1" s="1"/>
  <c r="J7" i="1"/>
  <c r="N6" i="1"/>
  <c r="P4" i="1"/>
  <c r="P5" i="1" s="1"/>
  <c r="L8" i="1"/>
  <c r="O8" i="1"/>
  <c r="J8" i="1" s="1"/>
  <c r="D10" i="1" l="1"/>
  <c r="H10" i="1"/>
  <c r="O10" i="1"/>
  <c r="L10" i="1"/>
  <c r="J9" i="1"/>
  <c r="H12" i="1"/>
  <c r="D12" i="1"/>
  <c r="P6" i="1"/>
  <c r="P7" i="1" s="1"/>
  <c r="O12" i="1"/>
  <c r="N12" i="1" s="1"/>
  <c r="O11" i="1"/>
  <c r="F11" i="1" s="1"/>
  <c r="C13" i="1"/>
  <c r="D13" i="1" s="1"/>
  <c r="G13" i="1"/>
  <c r="H13" i="1" s="1"/>
  <c r="K13" i="1"/>
  <c r="L13" i="1" s="1"/>
  <c r="F8" i="1"/>
  <c r="N8" i="1"/>
  <c r="N9" i="1"/>
  <c r="C14" i="1"/>
  <c r="F9" i="1"/>
  <c r="K15" i="1"/>
  <c r="G15" i="1"/>
  <c r="C17" i="1"/>
  <c r="F10" i="1" l="1"/>
  <c r="N10" i="1"/>
  <c r="J10" i="1"/>
  <c r="D14" i="1"/>
  <c r="J12" i="1"/>
  <c r="F12" i="1"/>
  <c r="C16" i="1"/>
  <c r="D16" i="1" s="1"/>
  <c r="J11" i="1"/>
  <c r="N11" i="1"/>
  <c r="O14" i="1"/>
  <c r="K14" i="1"/>
  <c r="L14" i="1" s="1"/>
  <c r="O13" i="1"/>
  <c r="G14" i="1"/>
  <c r="H14" i="1" s="1"/>
  <c r="P8" i="1"/>
  <c r="P9" i="1" s="1"/>
  <c r="K17" i="1"/>
  <c r="G17" i="1"/>
  <c r="D15" i="1"/>
  <c r="C19" i="1"/>
  <c r="P10" i="1" l="1"/>
  <c r="P11" i="1" s="1"/>
  <c r="P12" i="1" s="1"/>
  <c r="G16" i="1"/>
  <c r="H16" i="1" s="1"/>
  <c r="C18" i="1"/>
  <c r="D18" i="1" s="1"/>
  <c r="N14" i="1"/>
  <c r="O16" i="1"/>
  <c r="K16" i="1"/>
  <c r="L16" i="1" s="1"/>
  <c r="L15" i="1"/>
  <c r="F14" i="1"/>
  <c r="J14" i="1"/>
  <c r="J13" i="1"/>
  <c r="N13" i="1"/>
  <c r="O15" i="1"/>
  <c r="F13" i="1"/>
  <c r="H15" i="1"/>
  <c r="D17" i="1"/>
  <c r="G18" i="1"/>
  <c r="H18" i="1" s="1"/>
  <c r="K18" i="1"/>
  <c r="L18" i="1" s="1"/>
  <c r="O18" i="1"/>
  <c r="K19" i="1"/>
  <c r="G19" i="1"/>
  <c r="C21" i="1"/>
  <c r="C20" i="1"/>
  <c r="N16" i="1" l="1"/>
  <c r="H17" i="1"/>
  <c r="J16" i="1"/>
  <c r="L17" i="1"/>
  <c r="O17" i="1"/>
  <c r="F17" i="1" s="1"/>
  <c r="P13" i="1"/>
  <c r="P14" i="1" s="1"/>
  <c r="F16" i="1"/>
  <c r="N15" i="1"/>
  <c r="F15" i="1"/>
  <c r="J15" i="1"/>
  <c r="F18" i="1"/>
  <c r="J18" i="1"/>
  <c r="N18" i="1"/>
  <c r="H19" i="1"/>
  <c r="K21" i="1"/>
  <c r="G21" i="1"/>
  <c r="K20" i="1"/>
  <c r="L20" i="1" s="1"/>
  <c r="G20" i="1"/>
  <c r="H20" i="1" s="1"/>
  <c r="O20" i="1"/>
  <c r="L19" i="1"/>
  <c r="O19" i="1"/>
  <c r="C23" i="1"/>
  <c r="C22" i="1"/>
  <c r="D20" i="1"/>
  <c r="D19" i="1"/>
  <c r="F19" i="1" l="1"/>
  <c r="J17" i="1"/>
  <c r="N17" i="1"/>
  <c r="P15" i="1"/>
  <c r="P16" i="1" s="1"/>
  <c r="D21" i="1"/>
  <c r="J19" i="1"/>
  <c r="N19" i="1"/>
  <c r="L21" i="1"/>
  <c r="N20" i="1"/>
  <c r="J20" i="1"/>
  <c r="O21" i="1"/>
  <c r="F20" i="1"/>
  <c r="K23" i="1"/>
  <c r="G23" i="1"/>
  <c r="G22" i="1"/>
  <c r="H22" i="1" s="1"/>
  <c r="K22" i="1"/>
  <c r="L22" i="1" s="1"/>
  <c r="O22" i="1"/>
  <c r="H21" i="1"/>
  <c r="C25" i="1"/>
  <c r="C24" i="1"/>
  <c r="D22" i="1"/>
  <c r="P17" i="1" l="1"/>
  <c r="P18" i="1" s="1"/>
  <c r="P19" i="1" s="1"/>
  <c r="P20" i="1" s="1"/>
  <c r="N21" i="1"/>
  <c r="D23" i="1"/>
  <c r="L23" i="1"/>
  <c r="J22" i="1"/>
  <c r="N22" i="1"/>
  <c r="K24" i="1"/>
  <c r="L24" i="1" s="1"/>
  <c r="G24" i="1"/>
  <c r="H24" i="1" s="1"/>
  <c r="O24" i="1"/>
  <c r="J21" i="1"/>
  <c r="H23" i="1"/>
  <c r="F21" i="1"/>
  <c r="K25" i="1"/>
  <c r="G25" i="1"/>
  <c r="O23" i="1"/>
  <c r="F22" i="1"/>
  <c r="C27" i="1"/>
  <c r="C26" i="1"/>
  <c r="D24" i="1"/>
  <c r="J23" i="1" l="1"/>
  <c r="F24" i="1"/>
  <c r="N23" i="1"/>
  <c r="N24" i="1"/>
  <c r="F23" i="1"/>
  <c r="G26" i="1"/>
  <c r="H26" i="1" s="1"/>
  <c r="K26" i="1"/>
  <c r="L26" i="1" s="1"/>
  <c r="O26" i="1"/>
  <c r="L25" i="1"/>
  <c r="O25" i="1"/>
  <c r="H25" i="1"/>
  <c r="G27" i="1"/>
  <c r="K27" i="1"/>
  <c r="P21" i="1"/>
  <c r="P22" i="1" s="1"/>
  <c r="J24" i="1"/>
  <c r="C29" i="1"/>
  <c r="C28" i="1"/>
  <c r="D25" i="1"/>
  <c r="N25" i="1" l="1"/>
  <c r="F25" i="1"/>
  <c r="P23" i="1"/>
  <c r="P24" i="1" s="1"/>
  <c r="J26" i="1"/>
  <c r="J25" i="1"/>
  <c r="N26" i="1"/>
  <c r="K29" i="1"/>
  <c r="G29" i="1"/>
  <c r="L27" i="1"/>
  <c r="O27" i="1"/>
  <c r="K28" i="1"/>
  <c r="L28" i="1" s="1"/>
  <c r="G28" i="1"/>
  <c r="H28" i="1" s="1"/>
  <c r="O28" i="1"/>
  <c r="H27" i="1"/>
  <c r="D27" i="1"/>
  <c r="D26" i="1"/>
  <c r="F26" i="1" s="1"/>
  <c r="C30" i="1"/>
  <c r="D28" i="1"/>
  <c r="C31" i="1"/>
  <c r="P25" i="1" l="1"/>
  <c r="P26" i="1" s="1"/>
  <c r="F27" i="1"/>
  <c r="N27" i="1"/>
  <c r="L29" i="1"/>
  <c r="J27" i="1"/>
  <c r="N28" i="1"/>
  <c r="J28" i="1"/>
  <c r="K31" i="1"/>
  <c r="G31" i="1"/>
  <c r="F28" i="1"/>
  <c r="G30" i="1"/>
  <c r="H30" i="1" s="1"/>
  <c r="K30" i="1"/>
  <c r="L30" i="1" s="1"/>
  <c r="O30" i="1"/>
  <c r="H29" i="1"/>
  <c r="O29" i="1"/>
  <c r="D29" i="1"/>
  <c r="C32" i="1"/>
  <c r="D30" i="1"/>
  <c r="C33" i="1"/>
  <c r="P27" i="1" l="1"/>
  <c r="P28" i="1" s="1"/>
  <c r="J29" i="1"/>
  <c r="F29" i="1"/>
  <c r="H31" i="1"/>
  <c r="N29" i="1"/>
  <c r="N30" i="1"/>
  <c r="J30" i="1"/>
  <c r="K32" i="1"/>
  <c r="L32" i="1" s="1"/>
  <c r="O32" i="1"/>
  <c r="G32" i="1"/>
  <c r="H32" i="1" s="1"/>
  <c r="O31" i="1"/>
  <c r="F30" i="1"/>
  <c r="K33" i="1"/>
  <c r="G33" i="1"/>
  <c r="L31" i="1"/>
  <c r="C35" i="1"/>
  <c r="C34" i="1"/>
  <c r="D32" i="1"/>
  <c r="D31" i="1"/>
  <c r="L33" i="1" l="1"/>
  <c r="N31" i="1"/>
  <c r="P29" i="1"/>
  <c r="P30" i="1" s="1"/>
  <c r="J32" i="1"/>
  <c r="N32" i="1"/>
  <c r="F31" i="1"/>
  <c r="K35" i="1"/>
  <c r="G35" i="1"/>
  <c r="H33" i="1"/>
  <c r="F32" i="1"/>
  <c r="J31" i="1"/>
  <c r="O33" i="1"/>
  <c r="G34" i="1"/>
  <c r="H34" i="1" s="1"/>
  <c r="K34" i="1"/>
  <c r="L34" i="1" s="1"/>
  <c r="O34" i="1"/>
  <c r="C36" i="1"/>
  <c r="D33" i="1"/>
  <c r="C37" i="1"/>
  <c r="N33" i="1" l="1"/>
  <c r="P31" i="1"/>
  <c r="P32" i="1" s="1"/>
  <c r="F33" i="1"/>
  <c r="H35" i="1"/>
  <c r="N34" i="1"/>
  <c r="J34" i="1"/>
  <c r="K36" i="1"/>
  <c r="L36" i="1" s="1"/>
  <c r="G36" i="1"/>
  <c r="H36" i="1" s="1"/>
  <c r="O36" i="1"/>
  <c r="O35" i="1"/>
  <c r="J35" i="1" s="1"/>
  <c r="K37" i="1"/>
  <c r="G37" i="1"/>
  <c r="J33" i="1"/>
  <c r="L35" i="1"/>
  <c r="D35" i="1"/>
  <c r="D34" i="1"/>
  <c r="F34" i="1" s="1"/>
  <c r="C39" i="1"/>
  <c r="C38" i="1"/>
  <c r="D36" i="1"/>
  <c r="F35" i="1" l="1"/>
  <c r="H37" i="1"/>
  <c r="P33" i="1"/>
  <c r="P34" i="1" s="1"/>
  <c r="N35" i="1"/>
  <c r="J36" i="1"/>
  <c r="N36" i="1"/>
  <c r="L37" i="1"/>
  <c r="F36" i="1"/>
  <c r="K39" i="1"/>
  <c r="G39" i="1"/>
  <c r="O37" i="1"/>
  <c r="J37" i="1" s="1"/>
  <c r="G38" i="1"/>
  <c r="H38" i="1" s="1"/>
  <c r="K38" i="1"/>
  <c r="L38" i="1" s="1"/>
  <c r="O38" i="1"/>
  <c r="C41" i="1"/>
  <c r="C40" i="1"/>
  <c r="D38" i="1"/>
  <c r="D37" i="1"/>
  <c r="P35" i="1" l="1"/>
  <c r="P36" i="1" s="1"/>
  <c r="H39" i="1"/>
  <c r="N37" i="1"/>
  <c r="N38" i="1"/>
  <c r="F38" i="1"/>
  <c r="O39" i="1"/>
  <c r="K40" i="1"/>
  <c r="L40" i="1" s="1"/>
  <c r="G40" i="1"/>
  <c r="H40" i="1" s="1"/>
  <c r="O40" i="1"/>
  <c r="D39" i="1"/>
  <c r="L39" i="1"/>
  <c r="F37" i="1"/>
  <c r="K41" i="1"/>
  <c r="G41" i="1"/>
  <c r="J38" i="1"/>
  <c r="C42" i="1"/>
  <c r="D40" i="1"/>
  <c r="C43" i="1"/>
  <c r="J39" i="1" l="1"/>
  <c r="N39" i="1"/>
  <c r="P37" i="1"/>
  <c r="P38" i="1" s="1"/>
  <c r="J40" i="1"/>
  <c r="N40" i="1"/>
  <c r="O41" i="1"/>
  <c r="F40" i="1"/>
  <c r="G42" i="1"/>
  <c r="H42" i="1" s="1"/>
  <c r="K42" i="1"/>
  <c r="L42" i="1" s="1"/>
  <c r="O42" i="1"/>
  <c r="L41" i="1"/>
  <c r="K43" i="1"/>
  <c r="G43" i="1"/>
  <c r="H41" i="1"/>
  <c r="F39" i="1"/>
  <c r="C45" i="1"/>
  <c r="D41" i="1"/>
  <c r="C44" i="1"/>
  <c r="P39" i="1" l="1"/>
  <c r="P40" i="1" s="1"/>
  <c r="J41" i="1"/>
  <c r="L43" i="1"/>
  <c r="N41" i="1"/>
  <c r="F41" i="1"/>
  <c r="H43" i="1"/>
  <c r="N42" i="1"/>
  <c r="J42" i="1"/>
  <c r="O43" i="1"/>
  <c r="K44" i="1"/>
  <c r="L44" i="1" s="1"/>
  <c r="G44" i="1"/>
  <c r="H44" i="1" s="1"/>
  <c r="O44" i="1"/>
  <c r="K45" i="1"/>
  <c r="G45" i="1"/>
  <c r="D43" i="1"/>
  <c r="D42" i="1"/>
  <c r="F42" i="1" s="1"/>
  <c r="C46" i="1"/>
  <c r="D44" i="1"/>
  <c r="C47" i="1"/>
  <c r="J43" i="1" l="1"/>
  <c r="P41" i="1"/>
  <c r="P42" i="1" s="1"/>
  <c r="F43" i="1"/>
  <c r="N43" i="1"/>
  <c r="H45" i="1"/>
  <c r="N44" i="1"/>
  <c r="J44" i="1"/>
  <c r="K47" i="1"/>
  <c r="G47" i="1"/>
  <c r="L45" i="1"/>
  <c r="F44" i="1"/>
  <c r="O45" i="1"/>
  <c r="G46" i="1"/>
  <c r="H46" i="1" s="1"/>
  <c r="K46" i="1"/>
  <c r="L46" i="1" s="1"/>
  <c r="O46" i="1"/>
  <c r="D45" i="1"/>
  <c r="C48" i="1"/>
  <c r="C49" i="1"/>
  <c r="N45" i="1" l="1"/>
  <c r="F45" i="1"/>
  <c r="P43" i="1"/>
  <c r="P44" i="1" s="1"/>
  <c r="J45" i="1"/>
  <c r="H47" i="1"/>
  <c r="N46" i="1"/>
  <c r="O47" i="1"/>
  <c r="G48" i="1"/>
  <c r="H48" i="1" s="1"/>
  <c r="K48" i="1"/>
  <c r="L48" i="1" s="1"/>
  <c r="O48" i="1"/>
  <c r="K49" i="1"/>
  <c r="G49" i="1"/>
  <c r="J46" i="1"/>
  <c r="L47" i="1"/>
  <c r="C51" i="1"/>
  <c r="D47" i="1"/>
  <c r="D46" i="1"/>
  <c r="F46" i="1" s="1"/>
  <c r="C50" i="1"/>
  <c r="D48" i="1"/>
  <c r="P45" i="1" l="1"/>
  <c r="P46" i="1" s="1"/>
  <c r="F47" i="1"/>
  <c r="J47" i="1"/>
  <c r="J48" i="1"/>
  <c r="N48" i="1"/>
  <c r="N47" i="1"/>
  <c r="O49" i="1"/>
  <c r="F48" i="1"/>
  <c r="L49" i="1"/>
  <c r="G50" i="1"/>
  <c r="H50" i="1" s="1"/>
  <c r="K50" i="1"/>
  <c r="L50" i="1" s="1"/>
  <c r="O50" i="1"/>
  <c r="K51" i="1"/>
  <c r="G51" i="1"/>
  <c r="H49" i="1"/>
  <c r="D49" i="1"/>
  <c r="C52" i="1"/>
  <c r="C53" i="1"/>
  <c r="L51" i="1" l="1"/>
  <c r="N49" i="1"/>
  <c r="D51" i="1"/>
  <c r="F49" i="1"/>
  <c r="H51" i="1"/>
  <c r="J49" i="1"/>
  <c r="P47" i="1"/>
  <c r="P48" i="1" s="1"/>
  <c r="N50" i="1"/>
  <c r="J50" i="1"/>
  <c r="K52" i="1"/>
  <c r="L52" i="1" s="1"/>
  <c r="G52" i="1"/>
  <c r="H52" i="1" s="1"/>
  <c r="O52" i="1"/>
  <c r="K53" i="1"/>
  <c r="G53" i="1"/>
  <c r="O51" i="1"/>
  <c r="D50" i="1"/>
  <c r="F50" i="1" s="1"/>
  <c r="C54" i="1"/>
  <c r="C55" i="1"/>
  <c r="L53" i="1" l="1"/>
  <c r="P49" i="1"/>
  <c r="P50" i="1" s="1"/>
  <c r="J51" i="1"/>
  <c r="F51" i="1"/>
  <c r="H53" i="1"/>
  <c r="N51" i="1"/>
  <c r="N52" i="1"/>
  <c r="J52" i="1"/>
  <c r="K55" i="1"/>
  <c r="G55" i="1"/>
  <c r="D52" i="1"/>
  <c r="F52" i="1" s="1"/>
  <c r="O53" i="1"/>
  <c r="N53" i="1" s="1"/>
  <c r="G54" i="1"/>
  <c r="H54" i="1" s="1"/>
  <c r="K54" i="1"/>
  <c r="L54" i="1" s="1"/>
  <c r="O54" i="1"/>
  <c r="D53" i="1"/>
  <c r="C57" i="1"/>
  <c r="C56" i="1"/>
  <c r="D54" i="1"/>
  <c r="J53" i="1" l="1"/>
  <c r="J54" i="1"/>
  <c r="F53" i="1"/>
  <c r="P51" i="1"/>
  <c r="P52" i="1" s="1"/>
  <c r="N54" i="1"/>
  <c r="K56" i="1"/>
  <c r="L56" i="1" s="1"/>
  <c r="G56" i="1"/>
  <c r="H56" i="1" s="1"/>
  <c r="O56" i="1"/>
  <c r="D55" i="1"/>
  <c r="H55" i="1"/>
  <c r="K57" i="1"/>
  <c r="G57" i="1"/>
  <c r="O55" i="1"/>
  <c r="L55" i="1"/>
  <c r="C58" i="1"/>
  <c r="C59" i="1"/>
  <c r="F54" i="1"/>
  <c r="P53" i="1" l="1"/>
  <c r="P54" i="1" s="1"/>
  <c r="L57" i="1"/>
  <c r="J55" i="1"/>
  <c r="N55" i="1"/>
  <c r="J56" i="1"/>
  <c r="N56" i="1"/>
  <c r="D57" i="1"/>
  <c r="O57" i="1"/>
  <c r="K59" i="1"/>
  <c r="G59" i="1"/>
  <c r="D56" i="1"/>
  <c r="F56" i="1" s="1"/>
  <c r="F55" i="1"/>
  <c r="G58" i="1"/>
  <c r="H58" i="1" s="1"/>
  <c r="K58" i="1"/>
  <c r="L58" i="1" s="1"/>
  <c r="O58" i="1"/>
  <c r="H57" i="1"/>
  <c r="C61" i="1"/>
  <c r="D59" i="1"/>
  <c r="C60" i="1"/>
  <c r="D58" i="1"/>
  <c r="N57" i="1" l="1"/>
  <c r="J57" i="1"/>
  <c r="P55" i="1"/>
  <c r="P56" i="1" s="1"/>
  <c r="H59" i="1"/>
  <c r="F57" i="1"/>
  <c r="J58" i="1"/>
  <c r="N58" i="1"/>
  <c r="K60" i="1"/>
  <c r="L60" i="1" s="1"/>
  <c r="G60" i="1"/>
  <c r="H60" i="1" s="1"/>
  <c r="O60" i="1"/>
  <c r="K61" i="1"/>
  <c r="G61" i="1"/>
  <c r="L59" i="1"/>
  <c r="O59" i="1"/>
  <c r="C62" i="1"/>
  <c r="F58" i="1"/>
  <c r="C63" i="1"/>
  <c r="J59" i="1" l="1"/>
  <c r="N60" i="1"/>
  <c r="F59" i="1"/>
  <c r="N59" i="1"/>
  <c r="J60" i="1"/>
  <c r="H61" i="1"/>
  <c r="P57" i="1"/>
  <c r="P58" i="1" s="1"/>
  <c r="O61" i="1"/>
  <c r="D61" i="1"/>
  <c r="K63" i="1"/>
  <c r="G63" i="1"/>
  <c r="D60" i="1"/>
  <c r="F60" i="1" s="1"/>
  <c r="L61" i="1"/>
  <c r="G62" i="1"/>
  <c r="H62" i="1" s="1"/>
  <c r="K62" i="1"/>
  <c r="L62" i="1" s="1"/>
  <c r="O62" i="1"/>
  <c r="C65" i="1"/>
  <c r="C64" i="1"/>
  <c r="D62" i="1"/>
  <c r="P59" i="1" l="1"/>
  <c r="P60" i="1" s="1"/>
  <c r="F61" i="1"/>
  <c r="D63" i="1"/>
  <c r="N61" i="1"/>
  <c r="N62" i="1"/>
  <c r="J62" i="1"/>
  <c r="K65" i="1"/>
  <c r="G65" i="1"/>
  <c r="O63" i="1"/>
  <c r="H63" i="1"/>
  <c r="K64" i="1"/>
  <c r="L64" i="1" s="1"/>
  <c r="O64" i="1"/>
  <c r="G64" i="1"/>
  <c r="H64" i="1" s="1"/>
  <c r="J61" i="1"/>
  <c r="L63" i="1"/>
  <c r="C66" i="1"/>
  <c r="C67" i="1"/>
  <c r="F62" i="1"/>
  <c r="J63" i="1" l="1"/>
  <c r="N64" i="1"/>
  <c r="N63" i="1"/>
  <c r="F63" i="1"/>
  <c r="P61" i="1"/>
  <c r="P62" i="1" s="1"/>
  <c r="L65" i="1"/>
  <c r="D64" i="1"/>
  <c r="F64" i="1" s="1"/>
  <c r="O65" i="1"/>
  <c r="G66" i="1"/>
  <c r="H66" i="1" s="1"/>
  <c r="K66" i="1"/>
  <c r="L66" i="1" s="1"/>
  <c r="O66" i="1"/>
  <c r="H65" i="1"/>
  <c r="J64" i="1"/>
  <c r="D65" i="1"/>
  <c r="K67" i="1"/>
  <c r="G67" i="1"/>
  <c r="C69" i="1"/>
  <c r="C68" i="1"/>
  <c r="N65" i="1" l="1"/>
  <c r="H67" i="1"/>
  <c r="P63" i="1"/>
  <c r="P64" i="1" s="1"/>
  <c r="L67" i="1"/>
  <c r="J66" i="1"/>
  <c r="N66" i="1"/>
  <c r="D66" i="1"/>
  <c r="F66" i="1" s="1"/>
  <c r="O67" i="1"/>
  <c r="K68" i="1"/>
  <c r="L68" i="1" s="1"/>
  <c r="G68" i="1"/>
  <c r="H68" i="1" s="1"/>
  <c r="O68" i="1"/>
  <c r="J65" i="1"/>
  <c r="F65" i="1"/>
  <c r="D67" i="1"/>
  <c r="K69" i="1"/>
  <c r="G69" i="1"/>
  <c r="C70" i="1"/>
  <c r="C71" i="1"/>
  <c r="J67" i="1" l="1"/>
  <c r="H69" i="1"/>
  <c r="J68" i="1"/>
  <c r="N68" i="1"/>
  <c r="P65" i="1"/>
  <c r="P66" i="1" s="1"/>
  <c r="F67" i="1"/>
  <c r="N67" i="1"/>
  <c r="K71" i="1"/>
  <c r="G71" i="1"/>
  <c r="D68" i="1"/>
  <c r="F68" i="1" s="1"/>
  <c r="G70" i="1"/>
  <c r="H70" i="1" s="1"/>
  <c r="K70" i="1"/>
  <c r="L70" i="1" s="1"/>
  <c r="O70" i="1"/>
  <c r="D69" i="1"/>
  <c r="L69" i="1"/>
  <c r="O69" i="1"/>
  <c r="C73" i="1"/>
  <c r="C72" i="1"/>
  <c r="D70" i="1"/>
  <c r="N69" i="1" l="1"/>
  <c r="D71" i="1"/>
  <c r="N70" i="1"/>
  <c r="P67" i="1"/>
  <c r="P68" i="1" s="1"/>
  <c r="F69" i="1"/>
  <c r="O71" i="1"/>
  <c r="F71" i="1" s="1"/>
  <c r="H71" i="1"/>
  <c r="K73" i="1"/>
  <c r="G73" i="1"/>
  <c r="J70" i="1"/>
  <c r="J69" i="1"/>
  <c r="L71" i="1"/>
  <c r="K72" i="1"/>
  <c r="L72" i="1" s="1"/>
  <c r="G72" i="1"/>
  <c r="H72" i="1" s="1"/>
  <c r="O72" i="1"/>
  <c r="C74" i="1"/>
  <c r="F70" i="1"/>
  <c r="C75" i="1"/>
  <c r="H73" i="1" l="1"/>
  <c r="J71" i="1"/>
  <c r="L73" i="1"/>
  <c r="N72" i="1"/>
  <c r="P69" i="1"/>
  <c r="P70" i="1" s="1"/>
  <c r="J72" i="1"/>
  <c r="O73" i="1"/>
  <c r="K75" i="1"/>
  <c r="G75" i="1"/>
  <c r="D72" i="1"/>
  <c r="F72" i="1" s="1"/>
  <c r="N71" i="1"/>
  <c r="G74" i="1"/>
  <c r="H74" i="1" s="1"/>
  <c r="K74" i="1"/>
  <c r="L74" i="1" s="1"/>
  <c r="O74" i="1"/>
  <c r="D73" i="1"/>
  <c r="C77" i="1"/>
  <c r="C76" i="1"/>
  <c r="J73" i="1" l="1"/>
  <c r="F73" i="1"/>
  <c r="H75" i="1"/>
  <c r="D75" i="1"/>
  <c r="P71" i="1"/>
  <c r="P72" i="1" s="1"/>
  <c r="N73" i="1"/>
  <c r="J74" i="1"/>
  <c r="N74" i="1"/>
  <c r="O75" i="1"/>
  <c r="K77" i="1"/>
  <c r="G77" i="1"/>
  <c r="D74" i="1"/>
  <c r="F74" i="1" s="1"/>
  <c r="L75" i="1"/>
  <c r="K76" i="1"/>
  <c r="L76" i="1" s="1"/>
  <c r="G76" i="1"/>
  <c r="H76" i="1" s="1"/>
  <c r="O76" i="1"/>
  <c r="C79" i="1"/>
  <c r="C78" i="1"/>
  <c r="N75" i="1" l="1"/>
  <c r="D77" i="1"/>
  <c r="F75" i="1"/>
  <c r="J75" i="1"/>
  <c r="P73" i="1"/>
  <c r="P74" i="1" s="1"/>
  <c r="H77" i="1"/>
  <c r="L77" i="1"/>
  <c r="N76" i="1"/>
  <c r="J76" i="1"/>
  <c r="O77" i="1"/>
  <c r="K79" i="1"/>
  <c r="G79" i="1"/>
  <c r="D76" i="1"/>
  <c r="F76" i="1" s="1"/>
  <c r="G78" i="1"/>
  <c r="H78" i="1" s="1"/>
  <c r="K78" i="1"/>
  <c r="L78" i="1" s="1"/>
  <c r="O78" i="1"/>
  <c r="C80" i="1"/>
  <c r="D78" i="1"/>
  <c r="C81" i="1"/>
  <c r="P75" i="1" l="1"/>
  <c r="P76" i="1" s="1"/>
  <c r="L79" i="1"/>
  <c r="N77" i="1"/>
  <c r="J78" i="1"/>
  <c r="N78" i="1"/>
  <c r="D79" i="1"/>
  <c r="K80" i="1"/>
  <c r="L80" i="1" s="1"/>
  <c r="O80" i="1"/>
  <c r="G80" i="1"/>
  <c r="H80" i="1" s="1"/>
  <c r="K81" i="1"/>
  <c r="G81" i="1"/>
  <c r="H81" i="1" s="1"/>
  <c r="J77" i="1"/>
  <c r="F77" i="1"/>
  <c r="O79" i="1"/>
  <c r="H79" i="1"/>
  <c r="F78" i="1"/>
  <c r="C83" i="1"/>
  <c r="C82" i="1"/>
  <c r="N79" i="1" l="1"/>
  <c r="F79" i="1"/>
  <c r="P77" i="1"/>
  <c r="P78" i="1" s="1"/>
  <c r="J79" i="1"/>
  <c r="L81" i="1"/>
  <c r="J80" i="1"/>
  <c r="N80" i="1"/>
  <c r="K83" i="1"/>
  <c r="G83" i="1"/>
  <c r="D80" i="1"/>
  <c r="F80" i="1" s="1"/>
  <c r="G82" i="1"/>
  <c r="H82" i="1" s="1"/>
  <c r="K82" i="1"/>
  <c r="L82" i="1" s="1"/>
  <c r="O82" i="1"/>
  <c r="D81" i="1"/>
  <c r="O81" i="1"/>
  <c r="J81" i="1" s="1"/>
  <c r="C84" i="1"/>
  <c r="C85" i="1"/>
  <c r="N81" i="1" l="1"/>
  <c r="F81" i="1"/>
  <c r="D83" i="1"/>
  <c r="P79" i="1"/>
  <c r="P80" i="1" s="1"/>
  <c r="H83" i="1"/>
  <c r="N82" i="1"/>
  <c r="J82" i="1"/>
  <c r="K84" i="1"/>
  <c r="L84" i="1" s="1"/>
  <c r="G84" i="1"/>
  <c r="H84" i="1" s="1"/>
  <c r="O84" i="1"/>
  <c r="K85" i="1"/>
  <c r="G85" i="1"/>
  <c r="L83" i="1"/>
  <c r="D82" i="1"/>
  <c r="F82" i="1" s="1"/>
  <c r="O83" i="1"/>
  <c r="C86" i="1"/>
  <c r="C87" i="1"/>
  <c r="L85" i="1" l="1"/>
  <c r="P81" i="1"/>
  <c r="P82" i="1" s="1"/>
  <c r="H85" i="1"/>
  <c r="D85" i="1"/>
  <c r="N83" i="1"/>
  <c r="J84" i="1"/>
  <c r="N84" i="1"/>
  <c r="O85" i="1"/>
  <c r="K87" i="1"/>
  <c r="G87" i="1"/>
  <c r="J83" i="1"/>
  <c r="D84" i="1"/>
  <c r="F84" i="1" s="1"/>
  <c r="F83" i="1"/>
  <c r="G86" i="1"/>
  <c r="H86" i="1" s="1"/>
  <c r="K86" i="1"/>
  <c r="L86" i="1" s="1"/>
  <c r="O86" i="1"/>
  <c r="C89" i="1"/>
  <c r="C88" i="1"/>
  <c r="D86" i="1"/>
  <c r="D87" i="1" l="1"/>
  <c r="L87" i="1"/>
  <c r="F85" i="1"/>
  <c r="J86" i="1"/>
  <c r="N86" i="1"/>
  <c r="J85" i="1"/>
  <c r="N85" i="1"/>
  <c r="P83" i="1"/>
  <c r="P84" i="1" s="1"/>
  <c r="K88" i="1"/>
  <c r="L88" i="1" s="1"/>
  <c r="G88" i="1"/>
  <c r="H88" i="1" s="1"/>
  <c r="O88" i="1"/>
  <c r="K89" i="1"/>
  <c r="G89" i="1"/>
  <c r="O87" i="1"/>
  <c r="H87" i="1"/>
  <c r="C91" i="1"/>
  <c r="C90" i="1"/>
  <c r="F86" i="1"/>
  <c r="J88" i="1" l="1"/>
  <c r="P85" i="1"/>
  <c r="P86" i="1" s="1"/>
  <c r="F87" i="1"/>
  <c r="J87" i="1"/>
  <c r="L89" i="1"/>
  <c r="D89" i="1"/>
  <c r="N87" i="1"/>
  <c r="N88" i="1"/>
  <c r="G91" i="1"/>
  <c r="K91" i="1"/>
  <c r="D88" i="1"/>
  <c r="F88" i="1" s="1"/>
  <c r="H89" i="1"/>
  <c r="G90" i="1"/>
  <c r="H90" i="1" s="1"/>
  <c r="K90" i="1"/>
  <c r="L90" i="1" s="1"/>
  <c r="O90" i="1"/>
  <c r="O89" i="1"/>
  <c r="N89" i="1" s="1"/>
  <c r="C92" i="1"/>
  <c r="C93" i="1"/>
  <c r="H91" i="1" l="1"/>
  <c r="F89" i="1"/>
  <c r="J89" i="1"/>
  <c r="J90" i="1"/>
  <c r="N90" i="1"/>
  <c r="K93" i="1"/>
  <c r="G93" i="1"/>
  <c r="D91" i="1"/>
  <c r="P87" i="1"/>
  <c r="P88" i="1" s="1"/>
  <c r="O91" i="1"/>
  <c r="L91" i="1"/>
  <c r="D90" i="1"/>
  <c r="F90" i="1" s="1"/>
  <c r="K92" i="1"/>
  <c r="L92" i="1" s="1"/>
  <c r="G92" i="1"/>
  <c r="H92" i="1" s="1"/>
  <c r="O92" i="1"/>
  <c r="C94" i="1"/>
  <c r="C95" i="1"/>
  <c r="P89" i="1" l="1"/>
  <c r="P90" i="1" s="1"/>
  <c r="F91" i="1"/>
  <c r="N92" i="1"/>
  <c r="D93" i="1"/>
  <c r="N91" i="1"/>
  <c r="L93" i="1"/>
  <c r="K95" i="1"/>
  <c r="G95" i="1"/>
  <c r="J92" i="1"/>
  <c r="D92" i="1"/>
  <c r="F92" i="1" s="1"/>
  <c r="O93" i="1"/>
  <c r="J91" i="1"/>
  <c r="H93" i="1"/>
  <c r="G94" i="1"/>
  <c r="H94" i="1" s="1"/>
  <c r="K94" i="1"/>
  <c r="L94" i="1" s="1"/>
  <c r="O94" i="1"/>
  <c r="C97" i="1"/>
  <c r="C96" i="1"/>
  <c r="N93" i="1" l="1"/>
  <c r="P91" i="1"/>
  <c r="P92" i="1" s="1"/>
  <c r="L95" i="1"/>
  <c r="H95" i="1"/>
  <c r="F93" i="1"/>
  <c r="N94" i="1"/>
  <c r="J94" i="1"/>
  <c r="O95" i="1"/>
  <c r="D95" i="1"/>
  <c r="K97" i="1"/>
  <c r="G97" i="1"/>
  <c r="J93" i="1"/>
  <c r="D94" i="1"/>
  <c r="F94" i="1" s="1"/>
  <c r="K96" i="1"/>
  <c r="L96" i="1" s="1"/>
  <c r="O96" i="1"/>
  <c r="G96" i="1"/>
  <c r="H96" i="1" s="1"/>
  <c r="C99" i="1"/>
  <c r="C98" i="1"/>
  <c r="N95" i="1" l="1"/>
  <c r="P93" i="1"/>
  <c r="P94" i="1" s="1"/>
  <c r="J96" i="1"/>
  <c r="L97" i="1"/>
  <c r="N96" i="1"/>
  <c r="G98" i="1"/>
  <c r="H98" i="1" s="1"/>
  <c r="K98" i="1"/>
  <c r="L98" i="1" s="1"/>
  <c r="O98" i="1"/>
  <c r="H97" i="1"/>
  <c r="D97" i="1"/>
  <c r="J95" i="1"/>
  <c r="K99" i="1"/>
  <c r="G99" i="1"/>
  <c r="F95" i="1"/>
  <c r="D96" i="1"/>
  <c r="F96" i="1" s="1"/>
  <c r="O97" i="1"/>
  <c r="C101" i="1"/>
  <c r="C100" i="1"/>
  <c r="J97" i="1" l="1"/>
  <c r="H99" i="1"/>
  <c r="J98" i="1"/>
  <c r="N98" i="1"/>
  <c r="L99" i="1"/>
  <c r="D99" i="1"/>
  <c r="K100" i="1"/>
  <c r="L100" i="1" s="1"/>
  <c r="G100" i="1"/>
  <c r="H100" i="1" s="1"/>
  <c r="O100" i="1"/>
  <c r="N97" i="1"/>
  <c r="F97" i="1"/>
  <c r="K101" i="1"/>
  <c r="G101" i="1"/>
  <c r="O99" i="1"/>
  <c r="D98" i="1"/>
  <c r="F98" i="1" s="1"/>
  <c r="P95" i="1"/>
  <c r="P96" i="1" s="1"/>
  <c r="C103" i="1"/>
  <c r="C102" i="1"/>
  <c r="N99" i="1" l="1"/>
  <c r="F99" i="1"/>
  <c r="H101" i="1"/>
  <c r="J99" i="1"/>
  <c r="J100" i="1"/>
  <c r="N100" i="1"/>
  <c r="D100" i="1"/>
  <c r="F100" i="1" s="1"/>
  <c r="G102" i="1"/>
  <c r="H102" i="1" s="1"/>
  <c r="K102" i="1"/>
  <c r="L102" i="1" s="1"/>
  <c r="O102" i="1"/>
  <c r="P97" i="1"/>
  <c r="P98" i="1" s="1"/>
  <c r="L101" i="1"/>
  <c r="O101" i="1"/>
  <c r="D101" i="1"/>
  <c r="K103" i="1"/>
  <c r="G103" i="1"/>
  <c r="C105" i="1"/>
  <c r="C104" i="1"/>
  <c r="D102" i="1"/>
  <c r="N101" i="1" l="1"/>
  <c r="J102" i="1"/>
  <c r="H103" i="1"/>
  <c r="J101" i="1"/>
  <c r="N102" i="1"/>
  <c r="P99" i="1"/>
  <c r="P100" i="1" s="1"/>
  <c r="D103" i="1"/>
  <c r="K104" i="1"/>
  <c r="L104" i="1" s="1"/>
  <c r="G104" i="1"/>
  <c r="H104" i="1" s="1"/>
  <c r="K105" i="1"/>
  <c r="G105" i="1"/>
  <c r="L103" i="1"/>
  <c r="F101" i="1"/>
  <c r="O104" i="1"/>
  <c r="O103" i="1"/>
  <c r="C106" i="1"/>
  <c r="C107" i="1"/>
  <c r="F102" i="1"/>
  <c r="N103" i="1" l="1"/>
  <c r="J104" i="1"/>
  <c r="N104" i="1"/>
  <c r="H105" i="1"/>
  <c r="F103" i="1"/>
  <c r="J103" i="1"/>
  <c r="G106" i="1"/>
  <c r="H106" i="1" s="1"/>
  <c r="K106" i="1"/>
  <c r="L106" i="1" s="1"/>
  <c r="O106" i="1"/>
  <c r="D105" i="1"/>
  <c r="K107" i="1"/>
  <c r="G107" i="1"/>
  <c r="O105" i="1"/>
  <c r="D104" i="1"/>
  <c r="F104" i="1" s="1"/>
  <c r="L105" i="1"/>
  <c r="P101" i="1"/>
  <c r="P102" i="1" s="1"/>
  <c r="C109" i="1"/>
  <c r="C108" i="1"/>
  <c r="J105" i="1" l="1"/>
  <c r="H107" i="1"/>
  <c r="N105" i="1"/>
  <c r="P103" i="1"/>
  <c r="P104" i="1" s="1"/>
  <c r="F105" i="1"/>
  <c r="N106" i="1"/>
  <c r="J106" i="1"/>
  <c r="D106" i="1"/>
  <c r="F106" i="1" s="1"/>
  <c r="K109" i="1"/>
  <c r="G109" i="1"/>
  <c r="K108" i="1"/>
  <c r="L108" i="1" s="1"/>
  <c r="G108" i="1"/>
  <c r="H108" i="1" s="1"/>
  <c r="O108" i="1"/>
  <c r="L107" i="1"/>
  <c r="D107" i="1"/>
  <c r="O107" i="1"/>
  <c r="C110" i="1"/>
  <c r="C111" i="1"/>
  <c r="N107" i="1" l="1"/>
  <c r="N108" i="1"/>
  <c r="P105" i="1"/>
  <c r="P106" i="1" s="1"/>
  <c r="F107" i="1"/>
  <c r="K111" i="1"/>
  <c r="G111" i="1"/>
  <c r="O109" i="1"/>
  <c r="J108" i="1"/>
  <c r="D108" i="1"/>
  <c r="F108" i="1" s="1"/>
  <c r="J107" i="1"/>
  <c r="L109" i="1"/>
  <c r="D109" i="1"/>
  <c r="G110" i="1"/>
  <c r="H110" i="1" s="1"/>
  <c r="K110" i="1"/>
  <c r="L110" i="1" s="1"/>
  <c r="O110" i="1"/>
  <c r="H109" i="1"/>
  <c r="C112" i="1"/>
  <c r="C113" i="1"/>
  <c r="J109" i="1" l="1"/>
  <c r="P107" i="1"/>
  <c r="P108" i="1" s="1"/>
  <c r="F109" i="1"/>
  <c r="J110" i="1"/>
  <c r="N110" i="1"/>
  <c r="N109" i="1"/>
  <c r="K113" i="1"/>
  <c r="G113" i="1"/>
  <c r="L111" i="1"/>
  <c r="D110" i="1"/>
  <c r="F110" i="1" s="1"/>
  <c r="G112" i="1"/>
  <c r="H112" i="1" s="1"/>
  <c r="K112" i="1"/>
  <c r="L112" i="1" s="1"/>
  <c r="O112" i="1"/>
  <c r="O111" i="1"/>
  <c r="D111" i="1"/>
  <c r="H111" i="1"/>
  <c r="C114" i="1"/>
  <c r="C115" i="1"/>
  <c r="N112" i="1" l="1"/>
  <c r="P109" i="1"/>
  <c r="P110" i="1" s="1"/>
  <c r="H113" i="1"/>
  <c r="F111" i="1"/>
  <c r="N111" i="1"/>
  <c r="J111" i="1"/>
  <c r="K115" i="1"/>
  <c r="G115" i="1"/>
  <c r="O113" i="1"/>
  <c r="D112" i="1"/>
  <c r="F112" i="1" s="1"/>
  <c r="J112" i="1"/>
  <c r="L113" i="1"/>
  <c r="G114" i="1"/>
  <c r="H114" i="1" s="1"/>
  <c r="K114" i="1"/>
  <c r="L114" i="1" s="1"/>
  <c r="O114" i="1"/>
  <c r="D113" i="1"/>
  <c r="C116" i="1"/>
  <c r="C117" i="1"/>
  <c r="N114" i="1" l="1"/>
  <c r="N113" i="1"/>
  <c r="J113" i="1"/>
  <c r="F113" i="1"/>
  <c r="P111" i="1"/>
  <c r="P112" i="1" s="1"/>
  <c r="D115" i="1"/>
  <c r="L115" i="1"/>
  <c r="K116" i="1"/>
  <c r="L116" i="1" s="1"/>
  <c r="G116" i="1"/>
  <c r="H116" i="1" s="1"/>
  <c r="O116" i="1"/>
  <c r="H115" i="1"/>
  <c r="O115" i="1"/>
  <c r="K117" i="1"/>
  <c r="G117" i="1"/>
  <c r="J114" i="1"/>
  <c r="D114" i="1"/>
  <c r="F114" i="1" s="1"/>
  <c r="C119" i="1"/>
  <c r="C118" i="1"/>
  <c r="P113" i="1" l="1"/>
  <c r="P114" i="1" s="1"/>
  <c r="L117" i="1"/>
  <c r="N116" i="1"/>
  <c r="N115" i="1"/>
  <c r="H117" i="1"/>
  <c r="G118" i="1"/>
  <c r="H118" i="1" s="1"/>
  <c r="K118" i="1"/>
  <c r="L118" i="1" s="1"/>
  <c r="O118" i="1"/>
  <c r="D117" i="1"/>
  <c r="J115" i="1"/>
  <c r="F115" i="1"/>
  <c r="K119" i="1"/>
  <c r="G119" i="1"/>
  <c r="J116" i="1"/>
  <c r="D116" i="1"/>
  <c r="F116" i="1" s="1"/>
  <c r="O117" i="1"/>
  <c r="C121" i="1"/>
  <c r="C120" i="1"/>
  <c r="P115" i="1" l="1"/>
  <c r="P116" i="1" s="1"/>
  <c r="J118" i="1"/>
  <c r="J117" i="1"/>
  <c r="H119" i="1"/>
  <c r="N118" i="1"/>
  <c r="N117" i="1"/>
  <c r="D119" i="1"/>
  <c r="K121" i="1"/>
  <c r="G121" i="1"/>
  <c r="D118" i="1"/>
  <c r="F118" i="1" s="1"/>
  <c r="F117" i="1"/>
  <c r="K120" i="1"/>
  <c r="L120" i="1" s="1"/>
  <c r="G120" i="1"/>
  <c r="H120" i="1" s="1"/>
  <c r="O120" i="1"/>
  <c r="L119" i="1"/>
  <c r="O119" i="1"/>
  <c r="C122" i="1"/>
  <c r="C123" i="1"/>
  <c r="J119" i="1" l="1"/>
  <c r="F119" i="1"/>
  <c r="L121" i="1"/>
  <c r="N119" i="1"/>
  <c r="P117" i="1"/>
  <c r="P118" i="1" s="1"/>
  <c r="N120" i="1"/>
  <c r="J120" i="1"/>
  <c r="K123" i="1"/>
  <c r="G123" i="1"/>
  <c r="O121" i="1"/>
  <c r="D120" i="1"/>
  <c r="F120" i="1" s="1"/>
  <c r="G122" i="1"/>
  <c r="H122" i="1" s="1"/>
  <c r="K122" i="1"/>
  <c r="L122" i="1" s="1"/>
  <c r="O122" i="1"/>
  <c r="H121" i="1"/>
  <c r="D121" i="1"/>
  <c r="C125" i="1"/>
  <c r="C124" i="1"/>
  <c r="D122" i="1"/>
  <c r="N121" i="1" l="1"/>
  <c r="J121" i="1"/>
  <c r="P119" i="1"/>
  <c r="P120" i="1" s="1"/>
  <c r="N122" i="1"/>
  <c r="H123" i="1"/>
  <c r="F121" i="1"/>
  <c r="K124" i="1"/>
  <c r="L124" i="1" s="1"/>
  <c r="G124" i="1"/>
  <c r="H124" i="1" s="1"/>
  <c r="O124" i="1"/>
  <c r="J122" i="1"/>
  <c r="D123" i="1"/>
  <c r="L123" i="1"/>
  <c r="K125" i="1"/>
  <c r="L125" i="1" s="1"/>
  <c r="G125" i="1"/>
  <c r="O123" i="1"/>
  <c r="C126" i="1"/>
  <c r="C127" i="1"/>
  <c r="F122" i="1"/>
  <c r="J123" i="1" l="1"/>
  <c r="J124" i="1"/>
  <c r="H125" i="1"/>
  <c r="N123" i="1"/>
  <c r="F123" i="1"/>
  <c r="P121" i="1"/>
  <c r="P122" i="1" s="1"/>
  <c r="Q122" i="1" s="1"/>
  <c r="N124" i="1"/>
  <c r="D124" i="1"/>
  <c r="F124" i="1" s="1"/>
  <c r="O125" i="1"/>
  <c r="G126" i="1"/>
  <c r="H126" i="1" s="1"/>
  <c r="K126" i="1"/>
  <c r="L126" i="1" s="1"/>
  <c r="O126" i="1"/>
  <c r="D125" i="1"/>
  <c r="K127" i="1"/>
  <c r="G127" i="1"/>
  <c r="J125" i="1" l="1"/>
  <c r="P123" i="1"/>
  <c r="P124" i="1" s="1"/>
  <c r="F125" i="1"/>
  <c r="N126" i="1"/>
  <c r="J126" i="1"/>
  <c r="L127" i="1"/>
  <c r="N125" i="1"/>
  <c r="D127" i="1"/>
  <c r="H127" i="1"/>
  <c r="O127" i="1"/>
  <c r="D126" i="1"/>
  <c r="F126" i="1" s="1"/>
  <c r="P125" i="1" l="1"/>
  <c r="P126" i="1" s="1"/>
  <c r="N127" i="1"/>
  <c r="F127" i="1"/>
  <c r="J127" i="1"/>
  <c r="P127" i="1" l="1"/>
</calcChain>
</file>

<file path=xl/comments1.xml><?xml version="1.0" encoding="utf-8"?>
<comments xmlns="http://schemas.openxmlformats.org/spreadsheetml/2006/main">
  <authors>
    <author>Windows User</author>
  </authors>
  <commentList>
    <comment ref="K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Simulate stock price as log normal random variable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Relative change of market value of this stock (today vs yesterday)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Assume simple BUY or NOT flag from crystal ball.  1 means stock bought today and sold tommorow.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Net Change to portfolio due to yesterday's purchase (and today's selling) of this stock.  If stock wasn't bought yesterday then effect is always 0.  The % Chg of this stock effects overall portfolio value according to proportion of yesterdays portoflio allocated into this stock.</t>
        </r>
      </text>
    </comment>
  </commentList>
</comments>
</file>

<file path=xl/sharedStrings.xml><?xml version="1.0" encoding="utf-8"?>
<sst xmlns="http://schemas.openxmlformats.org/spreadsheetml/2006/main" count="148" uniqueCount="20">
  <si>
    <t>Day</t>
  </si>
  <si>
    <t>ABC Price</t>
  </si>
  <si>
    <t>ABC Buy</t>
  </si>
  <si>
    <t>XYZ Price</t>
  </si>
  <si>
    <t>XYZ Buy</t>
  </si>
  <si>
    <t>FOO Price</t>
  </si>
  <si>
    <t>FOO Buy</t>
  </si>
  <si>
    <t>Per Stock Allocation</t>
  </si>
  <si>
    <t>% Chg</t>
  </si>
  <si>
    <t>Net Effect on Portfolio</t>
  </si>
  <si>
    <t>Portfolio Martket Value</t>
  </si>
  <si>
    <t>Sell</t>
  </si>
  <si>
    <t>Buy</t>
  </si>
  <si>
    <t>Date</t>
  </si>
  <si>
    <t>Signal 1</t>
  </si>
  <si>
    <t>Signal 2</t>
  </si>
  <si>
    <t>Signal 3</t>
  </si>
  <si>
    <t>AAPL</t>
  </si>
  <si>
    <t>CAT</t>
  </si>
  <si>
    <t>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</si>
</sst>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00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E0E4E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4" fontId="0" fillId="0" borderId="0" xfId="0" applyNumberFormat="1"/>
    <xf numFmtId="15" fontId="5" fillId="4" borderId="3" xfId="0" applyNumberFormat="1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/>
    </xf>
    <xf numFmtId="2" fontId="0" fillId="0" borderId="7" xfId="2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2" fontId="0" fillId="0" borderId="9" xfId="2" applyNumberFormat="1" applyFont="1" applyBorder="1" applyAlignment="1">
      <alignment horizontal="center"/>
    </xf>
    <xf numFmtId="165" fontId="0" fillId="0" borderId="10" xfId="1" applyNumberFormat="1" applyFont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165" fontId="0" fillId="0" borderId="6" xfId="1" applyNumberFormat="1" applyFont="1" applyBorder="1" applyAlignment="1">
      <alignment horizontal="center"/>
    </xf>
    <xf numFmtId="12" fontId="0" fillId="0" borderId="12" xfId="0" applyNumberFormat="1" applyBorder="1" applyAlignment="1">
      <alignment horizontal="center"/>
    </xf>
    <xf numFmtId="12" fontId="0" fillId="0" borderId="7" xfId="0" applyNumberFormat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2" fontId="0" fillId="0" borderId="9" xfId="0" applyNumberFormat="1" applyBorder="1" applyAlignment="1">
      <alignment horizontal="center"/>
    </xf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7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I7" sqref="I7"/>
    </sheetView>
  </sheetViews>
  <sheetFormatPr defaultRowHeight="15" x14ac:dyDescent="0.25"/>
  <cols>
    <col min="2" max="2" width="15.42578125" style="1" customWidth="1"/>
    <col min="3" max="3" width="13.7109375" bestFit="1" customWidth="1"/>
    <col min="4" max="4" width="7.5703125" bestFit="1" customWidth="1"/>
    <col min="5" max="5" width="5.85546875" bestFit="1" customWidth="1"/>
    <col min="6" max="6" width="12.5703125" bestFit="1" customWidth="1"/>
    <col min="7" max="7" width="13.28515625" bestFit="1" customWidth="1"/>
    <col min="8" max="8" width="7.28515625" bestFit="1" customWidth="1"/>
    <col min="9" max="9" width="6.5703125" customWidth="1"/>
    <col min="10" max="10" width="12.5703125" bestFit="1" customWidth="1"/>
    <col min="11" max="11" width="13" customWidth="1"/>
    <col min="12" max="12" width="8.42578125" customWidth="1"/>
    <col min="13" max="13" width="6.140625" bestFit="1" customWidth="1"/>
    <col min="14" max="14" width="12.5703125" bestFit="1" customWidth="1"/>
    <col min="15" max="15" width="11.42578125" customWidth="1"/>
    <col min="16" max="16" width="16.42578125" bestFit="1" customWidth="1"/>
  </cols>
  <sheetData>
    <row r="1" spans="1:18" ht="32.25" customHeight="1" thickBot="1" x14ac:dyDescent="0.3">
      <c r="A1" s="7"/>
      <c r="B1" s="27" t="s">
        <v>0</v>
      </c>
      <c r="C1" s="18" t="s">
        <v>1</v>
      </c>
      <c r="D1" s="19" t="s">
        <v>8</v>
      </c>
      <c r="E1" s="19" t="s">
        <v>2</v>
      </c>
      <c r="F1" s="20" t="s">
        <v>9</v>
      </c>
      <c r="G1" s="18" t="s">
        <v>3</v>
      </c>
      <c r="H1" s="19" t="s">
        <v>8</v>
      </c>
      <c r="I1" s="19" t="s">
        <v>4</v>
      </c>
      <c r="J1" s="20" t="s">
        <v>9</v>
      </c>
      <c r="K1" s="18" t="s">
        <v>5</v>
      </c>
      <c r="L1" s="19" t="s">
        <v>8</v>
      </c>
      <c r="M1" s="19" t="s">
        <v>6</v>
      </c>
      <c r="N1" s="20" t="s">
        <v>9</v>
      </c>
      <c r="O1" s="18" t="s">
        <v>7</v>
      </c>
      <c r="P1" s="20" t="s">
        <v>10</v>
      </c>
      <c r="R1" s="1"/>
    </row>
    <row r="2" spans="1:18" x14ac:dyDescent="0.25">
      <c r="A2" s="26" t="s">
        <v>11</v>
      </c>
      <c r="B2" s="28">
        <v>42738</v>
      </c>
      <c r="C2" s="14">
        <f>VLOOKUP(B2,Data!$A$2:$G$846,2,FALSE)</f>
        <v>115.648597</v>
      </c>
      <c r="D2" s="15"/>
      <c r="E2" s="16"/>
      <c r="F2" s="17"/>
      <c r="G2" s="14">
        <f>VLOOKUP(B2,Data!$A$2:$G$100,4,FALSE)</f>
        <v>93.216541000000007</v>
      </c>
      <c r="H2" s="15"/>
      <c r="I2" s="16"/>
      <c r="J2" s="17"/>
      <c r="K2" s="14">
        <f>VLOOKUP(B2,Data!$A$2:$G$100,6,FALSE)</f>
        <v>215.577393</v>
      </c>
      <c r="L2" s="15"/>
      <c r="M2" s="16"/>
      <c r="N2" s="17"/>
      <c r="O2" s="22">
        <f t="shared" ref="O2:O65" si="0">IFERROR(1/(M2+I2+E2),0)</f>
        <v>0</v>
      </c>
      <c r="P2" s="17"/>
    </row>
    <row r="3" spans="1:18" x14ac:dyDescent="0.25">
      <c r="A3" s="26" t="s">
        <v>12</v>
      </c>
      <c r="B3" s="29">
        <v>42738</v>
      </c>
      <c r="C3" s="8">
        <f>VLOOKUP(B3,Data!$A$2:$G$846,2,FALSE)</f>
        <v>115.648597</v>
      </c>
      <c r="D3" s="2">
        <v>0</v>
      </c>
      <c r="E3" s="3">
        <f>VLOOKUP(B3,Data!$A$2:$G$100,3,FALSE)</f>
        <v>1</v>
      </c>
      <c r="F3" s="9"/>
      <c r="G3" s="8">
        <f>VLOOKUP(B3,Data!$A$2:$G$100,4,FALSE)</f>
        <v>93.216541000000007</v>
      </c>
      <c r="H3" s="2">
        <v>0</v>
      </c>
      <c r="I3" s="3">
        <f>VLOOKUP(B3,Data!$A$2:$G$100,5,FALSE)</f>
        <v>1</v>
      </c>
      <c r="J3" s="9"/>
      <c r="K3" s="8">
        <f>VLOOKUP(B3,Data!$A$2:$G$100,6,FALSE)</f>
        <v>215.577393</v>
      </c>
      <c r="L3" s="2">
        <v>0</v>
      </c>
      <c r="M3" s="3">
        <f>VLOOKUP(B3,Data!$A$2:$G$100,7,FALSE)</f>
        <v>1</v>
      </c>
      <c r="N3" s="9"/>
      <c r="O3" s="23">
        <f t="shared" si="0"/>
        <v>0.33333333333333331</v>
      </c>
      <c r="P3" s="24">
        <v>1</v>
      </c>
    </row>
    <row r="4" spans="1:18" x14ac:dyDescent="0.25">
      <c r="A4" s="26" t="s">
        <v>11</v>
      </c>
      <c r="B4" s="29">
        <v>42739</v>
      </c>
      <c r="C4" s="8">
        <f>VLOOKUP(B4,Data!$A$2:$G$846,2,FALSE)</f>
        <v>115.519154</v>
      </c>
      <c r="D4" s="2">
        <f>(C4-C3)/C3</f>
        <v>-1.1192786022297778E-3</v>
      </c>
      <c r="E4" s="3">
        <f>E3</f>
        <v>1</v>
      </c>
      <c r="F4" s="9">
        <f>E4*$O4*D4</f>
        <v>-3.7309286740992589E-4</v>
      </c>
      <c r="G4" s="8">
        <f>VLOOKUP(B4,Data!$A$2:$G$100,4,FALSE)</f>
        <v>92.799999</v>
      </c>
      <c r="H4" s="2">
        <f>(G4-G3)/G3</f>
        <v>-4.4685416936893936E-3</v>
      </c>
      <c r="I4" s="3">
        <f>I3</f>
        <v>1</v>
      </c>
      <c r="J4" s="9">
        <f>I4*$O4*H4</f>
        <v>-1.4895138978964645E-3</v>
      </c>
      <c r="K4" s="8">
        <f>VLOOKUP(B4,Data!$A$2:$G$100,6,FALSE)</f>
        <v>214.949173</v>
      </c>
      <c r="L4" s="2">
        <f>(K4-K3)/K3</f>
        <v>-2.9141274567690821E-3</v>
      </c>
      <c r="M4" s="3">
        <f>M3</f>
        <v>1</v>
      </c>
      <c r="N4" s="9">
        <f>M4*$O4*L4</f>
        <v>-9.7137581892302728E-4</v>
      </c>
      <c r="O4" s="23">
        <f t="shared" si="0"/>
        <v>0.33333333333333331</v>
      </c>
      <c r="P4" s="9">
        <f t="shared" ref="P4:P23" si="1">P3+N4+J4+F4</f>
        <v>0.9971660174157706</v>
      </c>
    </row>
    <row r="5" spans="1:18" x14ac:dyDescent="0.25">
      <c r="A5" s="26" t="s">
        <v>12</v>
      </c>
      <c r="B5" s="29">
        <v>42739</v>
      </c>
      <c r="C5" s="8">
        <f>VLOOKUP(B5,Data!$A$2:$G$846,2,FALSE)</f>
        <v>115.519154</v>
      </c>
      <c r="D5" s="2">
        <f t="shared" ref="D5:D23" si="2">(C5-C4)/C4</f>
        <v>0</v>
      </c>
      <c r="E5" s="3">
        <f>VLOOKUP(B5,Data!$A$2:$G$100,3,FALSE)</f>
        <v>0</v>
      </c>
      <c r="F5" s="9">
        <f t="shared" ref="F5:F23" si="3">E5*$O5*D5</f>
        <v>0</v>
      </c>
      <c r="G5" s="8">
        <f>VLOOKUP(B5,Data!$A$2:$G$100,4,FALSE)</f>
        <v>92.799999</v>
      </c>
      <c r="H5" s="2">
        <f t="shared" ref="H5:H23" si="4">(G5-G4)/G4</f>
        <v>0</v>
      </c>
      <c r="I5" s="3">
        <f>VLOOKUP(B5,Data!$A$2:$G$100,5,FALSE)</f>
        <v>0</v>
      </c>
      <c r="J5" s="9">
        <f t="shared" ref="J5:J23" si="5">I5*$O5*H5</f>
        <v>0</v>
      </c>
      <c r="K5" s="8">
        <f>VLOOKUP(B5,Data!$A$2:$G$100,6,FALSE)</f>
        <v>214.949173</v>
      </c>
      <c r="L5" s="2">
        <f t="shared" ref="L5:L23" si="6">(K5-K4)/K4</f>
        <v>0</v>
      </c>
      <c r="M5" s="3">
        <f>VLOOKUP(B5,Data!$A$2:$G$100,7,FALSE)</f>
        <v>0</v>
      </c>
      <c r="N5" s="9">
        <f t="shared" ref="N5:N23" si="7">M5*$O5*L5</f>
        <v>0</v>
      </c>
      <c r="O5" s="23">
        <f t="shared" si="0"/>
        <v>0</v>
      </c>
      <c r="P5" s="9">
        <f t="shared" si="1"/>
        <v>0.9971660174157706</v>
      </c>
    </row>
    <row r="6" spans="1:18" x14ac:dyDescent="0.25">
      <c r="A6" s="26" t="s">
        <v>11</v>
      </c>
      <c r="B6" s="29">
        <f>WORKDAY(B5,1)</f>
        <v>42740</v>
      </c>
      <c r="C6" s="8">
        <f>VLOOKUP(B6,Data!$A$2:$G$846,2,FALSE)</f>
        <v>116.106611</v>
      </c>
      <c r="D6" s="2">
        <f t="shared" si="2"/>
        <v>5.0853644582611861E-3</v>
      </c>
      <c r="E6" s="3">
        <f t="shared" ref="E6:E37" si="8">E5</f>
        <v>0</v>
      </c>
      <c r="F6" s="9">
        <f t="shared" si="3"/>
        <v>0</v>
      </c>
      <c r="G6" s="8">
        <f>VLOOKUP(B6,Data!$A$2:$G$100,4,FALSE)</f>
        <v>92.234690000000001</v>
      </c>
      <c r="H6" s="2">
        <f t="shared" si="4"/>
        <v>-6.0916918759880501E-3</v>
      </c>
      <c r="I6" s="3">
        <f t="shared" ref="I6:I37" si="9">I5</f>
        <v>0</v>
      </c>
      <c r="J6" s="9">
        <f t="shared" si="5"/>
        <v>0</v>
      </c>
      <c r="K6" s="8">
        <f>VLOOKUP(B6,Data!$A$2:$G$100,6,FALSE)</f>
        <v>220.20424399999999</v>
      </c>
      <c r="L6" s="2">
        <f t="shared" si="6"/>
        <v>2.44479703115675E-2</v>
      </c>
      <c r="M6" s="3">
        <f t="shared" ref="M6:M37" si="10">M5</f>
        <v>0</v>
      </c>
      <c r="N6" s="9">
        <f t="shared" si="7"/>
        <v>0</v>
      </c>
      <c r="O6" s="23">
        <f t="shared" si="0"/>
        <v>0</v>
      </c>
      <c r="P6" s="9">
        <f t="shared" si="1"/>
        <v>0.9971660174157706</v>
      </c>
    </row>
    <row r="7" spans="1:18" x14ac:dyDescent="0.25">
      <c r="A7" s="26" t="s">
        <v>12</v>
      </c>
      <c r="B7" s="29">
        <f>B6</f>
        <v>42740</v>
      </c>
      <c r="C7" s="8">
        <f>VLOOKUP(B7,Data!$A$2:$G$846,2,FALSE)</f>
        <v>116.106611</v>
      </c>
      <c r="D7" s="2">
        <f t="shared" si="2"/>
        <v>0</v>
      </c>
      <c r="E7" s="3">
        <f>VLOOKUP(B7,Data!$A$2:$G$100,3,FALSE)</f>
        <v>0</v>
      </c>
      <c r="F7" s="9">
        <f t="shared" si="3"/>
        <v>0</v>
      </c>
      <c r="G7" s="8">
        <f>VLOOKUP(B7,Data!$A$2:$G$100,4,FALSE)</f>
        <v>92.234690000000001</v>
      </c>
      <c r="H7" s="2">
        <f t="shared" si="4"/>
        <v>0</v>
      </c>
      <c r="I7" s="3">
        <f>VLOOKUP(B7,Data!$A$2:$G$100,5,FALSE)</f>
        <v>1</v>
      </c>
      <c r="J7" s="9">
        <f t="shared" si="5"/>
        <v>0</v>
      </c>
      <c r="K7" s="8">
        <f>VLOOKUP(B7,Data!$A$2:$G$100,6,FALSE)</f>
        <v>220.20424399999999</v>
      </c>
      <c r="L7" s="2">
        <f t="shared" si="6"/>
        <v>0</v>
      </c>
      <c r="M7" s="3">
        <f>VLOOKUP(B7,Data!$A$2:$G$100,7,FALSE)</f>
        <v>0</v>
      </c>
      <c r="N7" s="9">
        <f t="shared" si="7"/>
        <v>0</v>
      </c>
      <c r="O7" s="23">
        <f t="shared" si="0"/>
        <v>1</v>
      </c>
      <c r="P7" s="9">
        <f t="shared" si="1"/>
        <v>0.9971660174157706</v>
      </c>
    </row>
    <row r="8" spans="1:18" x14ac:dyDescent="0.25">
      <c r="A8" s="26" t="s">
        <v>11</v>
      </c>
      <c r="B8" s="29">
        <f t="shared" ref="B8" si="11">WORKDAY(B7,1)</f>
        <v>42741</v>
      </c>
      <c r="C8" s="8">
        <f>VLOOKUP(B8,Data!$A$2:$G$846,2,FALSE)</f>
        <v>117.40100200000001</v>
      </c>
      <c r="D8" s="2">
        <f t="shared" si="2"/>
        <v>1.1148297145629413E-2</v>
      </c>
      <c r="E8" s="3">
        <f t="shared" ref="E8:E39" si="12">E7</f>
        <v>0</v>
      </c>
      <c r="F8" s="9">
        <f t="shared" si="3"/>
        <v>0</v>
      </c>
      <c r="G8" s="8">
        <f>VLOOKUP(B8,Data!$A$2:$G$100,4,FALSE)</f>
        <v>92.274361999999996</v>
      </c>
      <c r="H8" s="2">
        <f t="shared" si="4"/>
        <v>4.3012016411608182E-4</v>
      </c>
      <c r="I8" s="3">
        <f t="shared" ref="I8:I39" si="13">I7</f>
        <v>1</v>
      </c>
      <c r="J8" s="9">
        <f t="shared" si="5"/>
        <v>4.3012016411608182E-4</v>
      </c>
      <c r="K8" s="8">
        <f>VLOOKUP(B8,Data!$A$2:$G$100,6,FALSE)</f>
        <v>218.459203</v>
      </c>
      <c r="L8" s="2">
        <f t="shared" si="6"/>
        <v>-7.9246474468493283E-3</v>
      </c>
      <c r="M8" s="3">
        <f t="shared" ref="M8:M39" si="14">M7</f>
        <v>0</v>
      </c>
      <c r="N8" s="9">
        <f t="shared" si="7"/>
        <v>0</v>
      </c>
      <c r="O8" s="23">
        <f t="shared" si="0"/>
        <v>1</v>
      </c>
      <c r="P8" s="9">
        <f t="shared" si="1"/>
        <v>0.99759613757988663</v>
      </c>
    </row>
    <row r="9" spans="1:18" x14ac:dyDescent="0.25">
      <c r="A9" s="26" t="s">
        <v>12</v>
      </c>
      <c r="B9" s="29">
        <f t="shared" ref="B9" si="15">B8</f>
        <v>42741</v>
      </c>
      <c r="C9" s="8">
        <f>VLOOKUP(B9,Data!$A$2:$G$846,2,FALSE)</f>
        <v>117.40100200000001</v>
      </c>
      <c r="D9" s="2">
        <f t="shared" si="2"/>
        <v>0</v>
      </c>
      <c r="E9" s="3">
        <f>VLOOKUP(B9,Data!$A$2:$G$100,3,FALSE)</f>
        <v>0</v>
      </c>
      <c r="F9" s="9">
        <f t="shared" si="3"/>
        <v>0</v>
      </c>
      <c r="G9" s="8">
        <f>VLOOKUP(B9,Data!$A$2:$G$100,4,FALSE)</f>
        <v>92.274361999999996</v>
      </c>
      <c r="H9" s="2">
        <f t="shared" si="4"/>
        <v>0</v>
      </c>
      <c r="I9" s="3">
        <f>VLOOKUP(B9,Data!$A$2:$G$100,5,FALSE)</f>
        <v>1</v>
      </c>
      <c r="J9" s="9">
        <f t="shared" si="5"/>
        <v>0</v>
      </c>
      <c r="K9" s="8">
        <f>VLOOKUP(B9,Data!$A$2:$G$100,6,FALSE)</f>
        <v>218.459203</v>
      </c>
      <c r="L9" s="2">
        <f t="shared" si="6"/>
        <v>0</v>
      </c>
      <c r="M9" s="3">
        <f>VLOOKUP(B9,Data!$A$2:$G$100,7,FALSE)</f>
        <v>0</v>
      </c>
      <c r="N9" s="9">
        <f t="shared" si="7"/>
        <v>0</v>
      </c>
      <c r="O9" s="23">
        <f t="shared" si="0"/>
        <v>1</v>
      </c>
      <c r="P9" s="9">
        <f t="shared" si="1"/>
        <v>0.99759613757988663</v>
      </c>
    </row>
    <row r="10" spans="1:18" x14ac:dyDescent="0.25">
      <c r="A10" s="26" t="s">
        <v>11</v>
      </c>
      <c r="B10" s="29">
        <f t="shared" ref="B10" si="16">WORKDAY(B9,1)</f>
        <v>42744</v>
      </c>
      <c r="C10" s="8">
        <f>VLOOKUP(B10,Data!$A$2:$G$846,2,FALSE)</f>
        <v>118.47633399999999</v>
      </c>
      <c r="D10" s="2">
        <f t="shared" si="2"/>
        <v>9.1594788943963942E-3</v>
      </c>
      <c r="E10" s="3">
        <f t="shared" ref="E10:E41" si="17">E9</f>
        <v>0</v>
      </c>
      <c r="F10" s="9">
        <f t="shared" si="3"/>
        <v>0</v>
      </c>
      <c r="G10" s="8">
        <f>VLOOKUP(B10,Data!$A$2:$G$100,4,FALSE)</f>
        <v>91.609876999999997</v>
      </c>
      <c r="H10" s="2">
        <f t="shared" si="4"/>
        <v>-7.2011876928501457E-3</v>
      </c>
      <c r="I10" s="3">
        <f t="shared" ref="I10:I41" si="18">I9</f>
        <v>1</v>
      </c>
      <c r="J10" s="9">
        <f t="shared" si="5"/>
        <v>-7.2011876928501457E-3</v>
      </c>
      <c r="K10" s="8">
        <f>VLOOKUP(B10,Data!$A$2:$G$100,6,FALSE)</f>
        <v>219.47631699999999</v>
      </c>
      <c r="L10" s="2">
        <f t="shared" si="6"/>
        <v>4.655853294493582E-3</v>
      </c>
      <c r="M10" s="3">
        <f t="shared" ref="M10:M41" si="19">M9</f>
        <v>0</v>
      </c>
      <c r="N10" s="9">
        <f t="shared" si="7"/>
        <v>0</v>
      </c>
      <c r="O10" s="23">
        <f t="shared" si="0"/>
        <v>1</v>
      </c>
      <c r="P10" s="9">
        <f t="shared" si="1"/>
        <v>0.99039494988703647</v>
      </c>
    </row>
    <row r="11" spans="1:18" x14ac:dyDescent="0.25">
      <c r="A11" s="26" t="s">
        <v>12</v>
      </c>
      <c r="B11" s="29">
        <f t="shared" ref="B11" si="20">B10</f>
        <v>42744</v>
      </c>
      <c r="C11" s="8">
        <f>VLOOKUP(B11,Data!$A$2:$G$846,2,FALSE)</f>
        <v>118.47633399999999</v>
      </c>
      <c r="D11" s="2">
        <f t="shared" si="2"/>
        <v>0</v>
      </c>
      <c r="E11" s="3">
        <f>VLOOKUP(B11,Data!$A$2:$G$100,3,FALSE)</f>
        <v>1</v>
      </c>
      <c r="F11" s="9">
        <f t="shared" si="3"/>
        <v>0</v>
      </c>
      <c r="G11" s="8">
        <f>VLOOKUP(B11,Data!$A$2:$G$100,4,FALSE)</f>
        <v>91.609876999999997</v>
      </c>
      <c r="H11" s="2">
        <f t="shared" si="4"/>
        <v>0</v>
      </c>
      <c r="I11" s="3">
        <f>VLOOKUP(B11,Data!$A$2:$G$100,5,FALSE)</f>
        <v>1</v>
      </c>
      <c r="J11" s="9">
        <f t="shared" si="5"/>
        <v>0</v>
      </c>
      <c r="K11" s="8">
        <f>VLOOKUP(B11,Data!$A$2:$G$100,6,FALSE)</f>
        <v>219.47631699999999</v>
      </c>
      <c r="L11" s="2">
        <f t="shared" si="6"/>
        <v>0</v>
      </c>
      <c r="M11" s="3">
        <f>VLOOKUP(B11,Data!$A$2:$G$100,7,FALSE)</f>
        <v>1</v>
      </c>
      <c r="N11" s="9">
        <f t="shared" si="7"/>
        <v>0</v>
      </c>
      <c r="O11" s="23">
        <f t="shared" si="0"/>
        <v>0.33333333333333331</v>
      </c>
      <c r="P11" s="9">
        <f t="shared" si="1"/>
        <v>0.99039494988703647</v>
      </c>
    </row>
    <row r="12" spans="1:18" x14ac:dyDescent="0.25">
      <c r="A12" s="26" t="s">
        <v>11</v>
      </c>
      <c r="B12" s="29">
        <f t="shared" ref="B12" si="21">WORKDAY(B11,1)</f>
        <v>42745</v>
      </c>
      <c r="C12" s="8">
        <f>VLOOKUP(B12,Data!$A$2:$G$846,2,FALSE)</f>
        <v>118.59581900000001</v>
      </c>
      <c r="D12" s="2">
        <f t="shared" si="2"/>
        <v>1.0085136496543825E-3</v>
      </c>
      <c r="E12" s="3">
        <f t="shared" ref="E12:E43" si="22">E11</f>
        <v>1</v>
      </c>
      <c r="F12" s="9">
        <f t="shared" si="3"/>
        <v>3.3617121655146081E-4</v>
      </c>
      <c r="G12" s="8">
        <f>VLOOKUP(B12,Data!$A$2:$G$100,4,FALSE)</f>
        <v>93.057862</v>
      </c>
      <c r="H12" s="2">
        <f t="shared" si="4"/>
        <v>1.5805992185755284E-2</v>
      </c>
      <c r="I12" s="3">
        <f t="shared" ref="I12:I43" si="23">I11</f>
        <v>1</v>
      </c>
      <c r="J12" s="9">
        <f t="shared" si="5"/>
        <v>5.268664061918428E-3</v>
      </c>
      <c r="K12" s="8">
        <f>VLOOKUP(B12,Data!$A$2:$G$100,6,FALSE)</f>
        <v>220.623052</v>
      </c>
      <c r="L12" s="2">
        <f t="shared" si="6"/>
        <v>5.2248689775489842E-3</v>
      </c>
      <c r="M12" s="3">
        <f t="shared" ref="M12:M43" si="24">M11</f>
        <v>1</v>
      </c>
      <c r="N12" s="9">
        <f t="shared" si="7"/>
        <v>1.741622992516328E-3</v>
      </c>
      <c r="O12" s="23">
        <f t="shared" si="0"/>
        <v>0.33333333333333331</v>
      </c>
      <c r="P12" s="9">
        <f t="shared" si="1"/>
        <v>0.9977414081580227</v>
      </c>
    </row>
    <row r="13" spans="1:18" x14ac:dyDescent="0.25">
      <c r="A13" s="26" t="s">
        <v>12</v>
      </c>
      <c r="B13" s="29">
        <f t="shared" ref="B13" si="25">B12</f>
        <v>42745</v>
      </c>
      <c r="C13" s="8">
        <f>VLOOKUP(B13,Data!$A$2:$G$846,2,FALSE)</f>
        <v>118.59581900000001</v>
      </c>
      <c r="D13" s="2">
        <f t="shared" si="2"/>
        <v>0</v>
      </c>
      <c r="E13" s="3">
        <f>VLOOKUP(B13,Data!$A$2:$G$100,3,FALSE)</f>
        <v>1</v>
      </c>
      <c r="F13" s="9">
        <f t="shared" si="3"/>
        <v>0</v>
      </c>
      <c r="G13" s="8">
        <f>VLOOKUP(B13,Data!$A$2:$G$100,4,FALSE)</f>
        <v>93.057862</v>
      </c>
      <c r="H13" s="2">
        <f t="shared" si="4"/>
        <v>0</v>
      </c>
      <c r="I13" s="3">
        <f>VLOOKUP(B13,Data!$A$2:$G$100,5,FALSE)</f>
        <v>1</v>
      </c>
      <c r="J13" s="9">
        <f t="shared" si="5"/>
        <v>0</v>
      </c>
      <c r="K13" s="8">
        <f>VLOOKUP(B13,Data!$A$2:$G$100,6,FALSE)</f>
        <v>220.623052</v>
      </c>
      <c r="L13" s="2">
        <f t="shared" si="6"/>
        <v>0</v>
      </c>
      <c r="M13" s="3">
        <f>VLOOKUP(B13,Data!$A$2:$G$100,7,FALSE)</f>
        <v>0</v>
      </c>
      <c r="N13" s="9">
        <f t="shared" si="7"/>
        <v>0</v>
      </c>
      <c r="O13" s="23">
        <f t="shared" si="0"/>
        <v>0.5</v>
      </c>
      <c r="P13" s="9">
        <f t="shared" si="1"/>
        <v>0.9977414081580227</v>
      </c>
    </row>
    <row r="14" spans="1:18" x14ac:dyDescent="0.25">
      <c r="A14" s="26" t="s">
        <v>11</v>
      </c>
      <c r="B14" s="29">
        <f t="shared" ref="B14" si="26">WORKDAY(B13,1)</f>
        <v>42746</v>
      </c>
      <c r="C14" s="8">
        <f>VLOOKUP(B14,Data!$A$2:$G$846,2,FALSE)</f>
        <v>119.23305499999999</v>
      </c>
      <c r="D14" s="2">
        <f>(C14-C13)/C13</f>
        <v>5.3731742431829509E-3</v>
      </c>
      <c r="E14" s="3">
        <f t="shared" ref="E14:E45" si="27">E13</f>
        <v>1</v>
      </c>
      <c r="F14" s="9">
        <f t="shared" si="3"/>
        <v>2.6865871215914754E-3</v>
      </c>
      <c r="G14" s="8">
        <f>VLOOKUP(B14,Data!$A$2:$G$100,4,FALSE)</f>
        <v>93.871114000000006</v>
      </c>
      <c r="H14" s="2">
        <f>(G14-G13)/G13</f>
        <v>8.7392078704753139E-3</v>
      </c>
      <c r="I14" s="3">
        <f t="shared" ref="I14:I45" si="28">I13</f>
        <v>1</v>
      </c>
      <c r="J14" s="9">
        <f t="shared" si="5"/>
        <v>4.369603935237657E-3</v>
      </c>
      <c r="K14" s="8">
        <f>VLOOKUP(B14,Data!$A$2:$G$100,6,FALSE)</f>
        <v>215.62725399999999</v>
      </c>
      <c r="L14" s="2">
        <f>(K14-K13)/K13</f>
        <v>-2.2644043560778988E-2</v>
      </c>
      <c r="M14" s="3">
        <f t="shared" ref="M14:M45" si="29">M13</f>
        <v>0</v>
      </c>
      <c r="N14" s="9">
        <f t="shared" si="7"/>
        <v>0</v>
      </c>
      <c r="O14" s="23">
        <f t="shared" si="0"/>
        <v>0.5</v>
      </c>
      <c r="P14" s="9">
        <f>P13+N14+J14+F14</f>
        <v>1.0047975992148519</v>
      </c>
    </row>
    <row r="15" spans="1:18" x14ac:dyDescent="0.25">
      <c r="A15" s="26" t="s">
        <v>12</v>
      </c>
      <c r="B15" s="29">
        <f t="shared" ref="B15" si="30">B14</f>
        <v>42746</v>
      </c>
      <c r="C15" s="8">
        <f>VLOOKUP(B15,Data!$A$2:$G$846,2,FALSE)</f>
        <v>119.23305499999999</v>
      </c>
      <c r="D15" s="2">
        <f t="shared" si="2"/>
        <v>0</v>
      </c>
      <c r="E15" s="3">
        <f>VLOOKUP(B15,Data!$A$2:$G$100,3,FALSE)</f>
        <v>0</v>
      </c>
      <c r="F15" s="9">
        <f t="shared" si="3"/>
        <v>0</v>
      </c>
      <c r="G15" s="8">
        <f>VLOOKUP(B15,Data!$A$2:$G$100,4,FALSE)</f>
        <v>93.871114000000006</v>
      </c>
      <c r="H15" s="2">
        <f t="shared" si="4"/>
        <v>0</v>
      </c>
      <c r="I15" s="3">
        <f>VLOOKUP(B15,Data!$A$2:$G$100,5,FALSE)</f>
        <v>0</v>
      </c>
      <c r="J15" s="9">
        <f t="shared" si="5"/>
        <v>0</v>
      </c>
      <c r="K15" s="8">
        <f>VLOOKUP(B15,Data!$A$2:$G$100,6,FALSE)</f>
        <v>215.62725399999999</v>
      </c>
      <c r="L15" s="2">
        <f t="shared" si="6"/>
        <v>0</v>
      </c>
      <c r="M15" s="3">
        <f>VLOOKUP(B15,Data!$A$2:$G$100,7,FALSE)</f>
        <v>0</v>
      </c>
      <c r="N15" s="9">
        <f t="shared" si="7"/>
        <v>0</v>
      </c>
      <c r="O15" s="23">
        <f t="shared" si="0"/>
        <v>0</v>
      </c>
      <c r="P15" s="9">
        <f t="shared" si="1"/>
        <v>1.0047975992148519</v>
      </c>
    </row>
    <row r="16" spans="1:18" x14ac:dyDescent="0.25">
      <c r="A16" s="26" t="s">
        <v>11</v>
      </c>
      <c r="B16" s="29">
        <f t="shared" ref="B16" si="31">WORKDAY(B15,1)</f>
        <v>42747</v>
      </c>
      <c r="C16" s="8">
        <f>VLOOKUP(B16,Data!$A$2:$G$846,2,FALSE)</f>
        <v>118.735214</v>
      </c>
      <c r="D16" s="2">
        <f t="shared" si="2"/>
        <v>-4.1753605994578769E-3</v>
      </c>
      <c r="E16" s="3">
        <f t="shared" ref="E16:E47" si="32">E15</f>
        <v>0</v>
      </c>
      <c r="F16" s="9">
        <f t="shared" si="3"/>
        <v>0</v>
      </c>
      <c r="G16" s="8">
        <f>VLOOKUP(B16,Data!$A$2:$G$100,4,FALSE)</f>
        <v>93.216541000000007</v>
      </c>
      <c r="H16" s="2">
        <f t="shared" si="4"/>
        <v>-6.9731035683671455E-3</v>
      </c>
      <c r="I16" s="3">
        <f t="shared" ref="I16:I47" si="33">I15</f>
        <v>0</v>
      </c>
      <c r="J16" s="9">
        <f t="shared" si="5"/>
        <v>0</v>
      </c>
      <c r="K16" s="8">
        <f>VLOOKUP(B16,Data!$A$2:$G$100,6,FALSE)</f>
        <v>215.62725399999999</v>
      </c>
      <c r="L16" s="2">
        <f t="shared" si="6"/>
        <v>0</v>
      </c>
      <c r="M16" s="3">
        <f t="shared" ref="M16:M47" si="34">M15</f>
        <v>0</v>
      </c>
      <c r="N16" s="9">
        <f t="shared" si="7"/>
        <v>0</v>
      </c>
      <c r="O16" s="23">
        <f t="shared" si="0"/>
        <v>0</v>
      </c>
      <c r="P16" s="9">
        <f t="shared" si="1"/>
        <v>1.0047975992148519</v>
      </c>
    </row>
    <row r="17" spans="1:16" x14ac:dyDescent="0.25">
      <c r="A17" s="26" t="s">
        <v>12</v>
      </c>
      <c r="B17" s="29">
        <f t="shared" ref="B17" si="35">B16</f>
        <v>42747</v>
      </c>
      <c r="C17" s="8">
        <f>VLOOKUP(B17,Data!$A$2:$G$846,2,FALSE)</f>
        <v>118.735214</v>
      </c>
      <c r="D17" s="2">
        <f t="shared" si="2"/>
        <v>0</v>
      </c>
      <c r="E17" s="3">
        <f>VLOOKUP(B17,Data!$A$2:$G$100,3,FALSE)</f>
        <v>1</v>
      </c>
      <c r="F17" s="9">
        <f t="shared" si="3"/>
        <v>0</v>
      </c>
      <c r="G17" s="8">
        <f>VLOOKUP(B17,Data!$A$2:$G$100,4,FALSE)</f>
        <v>93.216541000000007</v>
      </c>
      <c r="H17" s="2">
        <f t="shared" si="4"/>
        <v>0</v>
      </c>
      <c r="I17" s="3">
        <f>VLOOKUP(B17,Data!$A$2:$G$100,5,FALSE)</f>
        <v>0</v>
      </c>
      <c r="J17" s="9">
        <f t="shared" si="5"/>
        <v>0</v>
      </c>
      <c r="K17" s="8">
        <f>VLOOKUP(B17,Data!$A$2:$G$100,6,FALSE)</f>
        <v>215.62725399999999</v>
      </c>
      <c r="L17" s="2">
        <f t="shared" si="6"/>
        <v>0</v>
      </c>
      <c r="M17" s="3">
        <f>VLOOKUP(B17,Data!$A$2:$G$100,7,FALSE)</f>
        <v>1</v>
      </c>
      <c r="N17" s="9">
        <f t="shared" si="7"/>
        <v>0</v>
      </c>
      <c r="O17" s="23">
        <f t="shared" si="0"/>
        <v>0.5</v>
      </c>
      <c r="P17" s="9">
        <f t="shared" si="1"/>
        <v>1.0047975992148519</v>
      </c>
    </row>
    <row r="18" spans="1:16" x14ac:dyDescent="0.25">
      <c r="A18" s="26" t="s">
        <v>11</v>
      </c>
      <c r="B18" s="29">
        <f t="shared" ref="B18" si="36">WORKDAY(B17,1)</f>
        <v>42748</v>
      </c>
      <c r="C18" s="8">
        <f>VLOOKUP(B18,Data!$A$2:$G$846,2,FALSE)</f>
        <v>118.526121</v>
      </c>
      <c r="D18" s="2">
        <f t="shared" si="2"/>
        <v>-1.7610024267947649E-3</v>
      </c>
      <c r="E18" s="3">
        <f t="shared" ref="E18:E49" si="37">E17</f>
        <v>1</v>
      </c>
      <c r="F18" s="9">
        <f t="shared" si="3"/>
        <v>-8.8050121339738245E-4</v>
      </c>
      <c r="G18" s="8">
        <f>VLOOKUP(B18,Data!$A$2:$G$100,4,FALSE)</f>
        <v>93.702515000000005</v>
      </c>
      <c r="H18" s="2">
        <f t="shared" si="4"/>
        <v>5.2133880402191581E-3</v>
      </c>
      <c r="I18" s="3">
        <f t="shared" ref="I18:I49" si="38">I17</f>
        <v>0</v>
      </c>
      <c r="J18" s="9">
        <f t="shared" si="5"/>
        <v>0</v>
      </c>
      <c r="K18" s="8">
        <f>VLOOKUP(B18,Data!$A$2:$G$100,6,FALSE)</f>
        <v>215.52753100000001</v>
      </c>
      <c r="L18" s="2">
        <f t="shared" si="6"/>
        <v>-4.6247864381736796E-4</v>
      </c>
      <c r="M18" s="3">
        <f t="shared" ref="M18:M49" si="39">M17</f>
        <v>1</v>
      </c>
      <c r="N18" s="9">
        <f t="shared" si="7"/>
        <v>-2.3123932190868398E-4</v>
      </c>
      <c r="O18" s="23">
        <f t="shared" si="0"/>
        <v>0.5</v>
      </c>
      <c r="P18" s="9">
        <f t="shared" si="1"/>
        <v>1.0036858586795459</v>
      </c>
    </row>
    <row r="19" spans="1:16" x14ac:dyDescent="0.25">
      <c r="A19" s="26" t="s">
        <v>12</v>
      </c>
      <c r="B19" s="29">
        <f t="shared" ref="B19" si="40">B18</f>
        <v>42748</v>
      </c>
      <c r="C19" s="8">
        <f>VLOOKUP(B19,Data!$A$2:$G$846,2,FALSE)</f>
        <v>118.526121</v>
      </c>
      <c r="D19" s="2">
        <f t="shared" si="2"/>
        <v>0</v>
      </c>
      <c r="E19" s="3">
        <f>VLOOKUP(B19,Data!$A$2:$G$100,3,FALSE)</f>
        <v>1</v>
      </c>
      <c r="F19" s="9">
        <f t="shared" si="3"/>
        <v>0</v>
      </c>
      <c r="G19" s="8">
        <f>VLOOKUP(B19,Data!$A$2:$G$100,4,FALSE)</f>
        <v>93.702515000000005</v>
      </c>
      <c r="H19" s="2">
        <f t="shared" si="4"/>
        <v>0</v>
      </c>
      <c r="I19" s="3">
        <f>VLOOKUP(B19,Data!$A$2:$G$100,5,FALSE)</f>
        <v>0</v>
      </c>
      <c r="J19" s="9">
        <f t="shared" si="5"/>
        <v>0</v>
      </c>
      <c r="K19" s="8">
        <f>VLOOKUP(B19,Data!$A$2:$G$100,6,FALSE)</f>
        <v>215.52753100000001</v>
      </c>
      <c r="L19" s="2">
        <f t="shared" si="6"/>
        <v>0</v>
      </c>
      <c r="M19" s="3">
        <f>VLOOKUP(B19,Data!$A$2:$G$100,7,FALSE)</f>
        <v>1</v>
      </c>
      <c r="N19" s="9">
        <f t="shared" si="7"/>
        <v>0</v>
      </c>
      <c r="O19" s="23">
        <f t="shared" si="0"/>
        <v>0.5</v>
      </c>
      <c r="P19" s="9">
        <f t="shared" si="1"/>
        <v>1.0036858586795459</v>
      </c>
    </row>
    <row r="20" spans="1:16" x14ac:dyDescent="0.25">
      <c r="A20" s="26" t="s">
        <v>11</v>
      </c>
      <c r="B20" s="29">
        <f>WORKDAY(B19,2)</f>
        <v>42752</v>
      </c>
      <c r="C20" s="8">
        <f>VLOOKUP(B20,Data!$A$2:$G$846,2,FALSE)</f>
        <v>119.481976</v>
      </c>
      <c r="D20" s="2">
        <f t="shared" si="2"/>
        <v>8.0645092569932297E-3</v>
      </c>
      <c r="E20" s="3">
        <f t="shared" ref="E20:E51" si="41">E19</f>
        <v>1</v>
      </c>
      <c r="F20" s="9">
        <f t="shared" si="3"/>
        <v>4.0322546284966149E-3</v>
      </c>
      <c r="G20" s="8">
        <f>VLOOKUP(B20,Data!$A$2:$G$100,4,FALSE)</f>
        <v>92.799999</v>
      </c>
      <c r="H20" s="2">
        <f t="shared" si="4"/>
        <v>-9.6317158616287465E-3</v>
      </c>
      <c r="I20" s="3">
        <f t="shared" ref="I20:I51" si="42">I19</f>
        <v>0</v>
      </c>
      <c r="J20" s="9">
        <f t="shared" si="5"/>
        <v>0</v>
      </c>
      <c r="K20" s="8">
        <f>VLOOKUP(B20,Data!$A$2:$G$100,6,FALSE)</f>
        <v>214.17138399999999</v>
      </c>
      <c r="L20" s="2">
        <f t="shared" si="6"/>
        <v>-6.2922216651756721E-3</v>
      </c>
      <c r="M20" s="3">
        <f t="shared" ref="M20:M51" si="43">M19</f>
        <v>1</v>
      </c>
      <c r="N20" s="9">
        <f t="shared" si="7"/>
        <v>-3.1461108325878361E-3</v>
      </c>
      <c r="O20" s="23">
        <f t="shared" si="0"/>
        <v>0.5</v>
      </c>
      <c r="P20" s="9">
        <f t="shared" si="1"/>
        <v>1.0045720024754545</v>
      </c>
    </row>
    <row r="21" spans="1:16" x14ac:dyDescent="0.25">
      <c r="A21" s="26" t="s">
        <v>12</v>
      </c>
      <c r="B21" s="29">
        <f t="shared" ref="B21:B23" si="44">B20</f>
        <v>42752</v>
      </c>
      <c r="C21" s="8">
        <f>VLOOKUP(B21,Data!$A$2:$G$846,2,FALSE)</f>
        <v>119.481976</v>
      </c>
      <c r="D21" s="2">
        <f t="shared" si="2"/>
        <v>0</v>
      </c>
      <c r="E21" s="3">
        <f>VLOOKUP(B21,Data!$A$2:$G$100,3,FALSE)</f>
        <v>0</v>
      </c>
      <c r="F21" s="9">
        <f t="shared" si="3"/>
        <v>0</v>
      </c>
      <c r="G21" s="8">
        <f>VLOOKUP(B21,Data!$A$2:$G$100,4,FALSE)</f>
        <v>92.799999</v>
      </c>
      <c r="H21" s="2">
        <f t="shared" si="4"/>
        <v>0</v>
      </c>
      <c r="I21" s="3">
        <f>VLOOKUP(B21,Data!$A$2:$G$100,5,FALSE)</f>
        <v>0</v>
      </c>
      <c r="J21" s="9">
        <f t="shared" si="5"/>
        <v>0</v>
      </c>
      <c r="K21" s="8">
        <f>VLOOKUP(B21,Data!$A$2:$G$100,6,FALSE)</f>
        <v>214.17138399999999</v>
      </c>
      <c r="L21" s="2">
        <f t="shared" si="6"/>
        <v>0</v>
      </c>
      <c r="M21" s="3">
        <f>VLOOKUP(B21,Data!$A$2:$G$100,7,FALSE)</f>
        <v>0</v>
      </c>
      <c r="N21" s="9">
        <f t="shared" si="7"/>
        <v>0</v>
      </c>
      <c r="O21" s="23">
        <f t="shared" si="0"/>
        <v>0</v>
      </c>
      <c r="P21" s="9">
        <f t="shared" si="1"/>
        <v>1.0045720024754545</v>
      </c>
    </row>
    <row r="22" spans="1:16" x14ac:dyDescent="0.25">
      <c r="A22" s="26" t="s">
        <v>11</v>
      </c>
      <c r="B22" s="29">
        <f t="shared" ref="B22" si="45">WORKDAY(B21,1)</f>
        <v>42753</v>
      </c>
      <c r="C22" s="8">
        <f>VLOOKUP(B22,Data!$A$2:$G$846,2,FALSE)</f>
        <v>119.47201699999999</v>
      </c>
      <c r="D22" s="2">
        <f t="shared" si="2"/>
        <v>-8.3351483909247995E-5</v>
      </c>
      <c r="E22" s="3">
        <f t="shared" ref="E22:E53" si="46">E21</f>
        <v>0</v>
      </c>
      <c r="F22" s="9">
        <f t="shared" si="3"/>
        <v>0</v>
      </c>
      <c r="G22" s="8">
        <f>VLOOKUP(B22,Data!$A$2:$G$100,4,FALSE)</f>
        <v>93.330001999999993</v>
      </c>
      <c r="H22" s="2">
        <f t="shared" si="4"/>
        <v>5.7112392856813882E-3</v>
      </c>
      <c r="I22" s="3">
        <f t="shared" ref="I22:I53" si="47">I21</f>
        <v>0</v>
      </c>
      <c r="J22" s="9">
        <f t="shared" si="5"/>
        <v>0</v>
      </c>
      <c r="K22" s="8">
        <f>VLOOKUP(B22,Data!$A$2:$G$100,6,FALSE)</f>
        <v>215.94633899999999</v>
      </c>
      <c r="L22" s="2">
        <f t="shared" si="6"/>
        <v>8.2875450811860357E-3</v>
      </c>
      <c r="M22" s="3">
        <f t="shared" ref="M22:M53" si="48">M21</f>
        <v>0</v>
      </c>
      <c r="N22" s="9">
        <f t="shared" si="7"/>
        <v>0</v>
      </c>
      <c r="O22" s="23">
        <f t="shared" si="0"/>
        <v>0</v>
      </c>
      <c r="P22" s="9">
        <f t="shared" si="1"/>
        <v>1.0045720024754545</v>
      </c>
    </row>
    <row r="23" spans="1:16" x14ac:dyDescent="0.25">
      <c r="A23" s="26" t="s">
        <v>12</v>
      </c>
      <c r="B23" s="29">
        <f t="shared" si="44"/>
        <v>42753</v>
      </c>
      <c r="C23" s="8">
        <f>VLOOKUP(B23,Data!$A$2:$G$846,2,FALSE)</f>
        <v>119.47201699999999</v>
      </c>
      <c r="D23" s="2">
        <f t="shared" si="2"/>
        <v>0</v>
      </c>
      <c r="E23" s="3">
        <f>VLOOKUP(B23,Data!$A$2:$G$100,3,FALSE)</f>
        <v>1</v>
      </c>
      <c r="F23" s="9">
        <f t="shared" si="3"/>
        <v>0</v>
      </c>
      <c r="G23" s="8">
        <f>VLOOKUP(B23,Data!$A$2:$G$100,4,FALSE)</f>
        <v>93.330001999999993</v>
      </c>
      <c r="H23" s="2">
        <f t="shared" si="4"/>
        <v>0</v>
      </c>
      <c r="I23" s="3">
        <f>VLOOKUP(B23,Data!$A$2:$G$100,5,FALSE)</f>
        <v>1</v>
      </c>
      <c r="J23" s="9">
        <f t="shared" si="5"/>
        <v>0</v>
      </c>
      <c r="K23" s="8">
        <f>VLOOKUP(B23,Data!$A$2:$G$100,6,FALSE)</f>
        <v>215.94633899999999</v>
      </c>
      <c r="L23" s="2">
        <f t="shared" si="6"/>
        <v>0</v>
      </c>
      <c r="M23" s="3">
        <f>VLOOKUP(B23,Data!$A$2:$G$100,7,FALSE)</f>
        <v>1</v>
      </c>
      <c r="N23" s="9">
        <f t="shared" si="7"/>
        <v>0</v>
      </c>
      <c r="O23" s="23">
        <f t="shared" si="0"/>
        <v>0.33333333333333331</v>
      </c>
      <c r="P23" s="9">
        <f t="shared" si="1"/>
        <v>1.0045720024754545</v>
      </c>
    </row>
    <row r="24" spans="1:16" x14ac:dyDescent="0.25">
      <c r="A24" s="26" t="s">
        <v>11</v>
      </c>
      <c r="B24" s="29">
        <f t="shared" ref="B24" si="49">WORKDAY(B23,1)</f>
        <v>42754</v>
      </c>
      <c r="C24" s="8">
        <f>VLOOKUP(B24,Data!$A$2:$G$846,2,FALSE)</f>
        <v>119.262925</v>
      </c>
      <c r="D24" s="2">
        <f t="shared" ref="D24:D39" si="50">(C24-C23)/C23</f>
        <v>-1.7501336735613853E-3</v>
      </c>
      <c r="E24" s="3">
        <f t="shared" ref="E24:E55" si="51">E23</f>
        <v>1</v>
      </c>
      <c r="F24" s="9">
        <f t="shared" ref="F24:F39" si="52">E24*$O24*D24</f>
        <v>-5.8337789118712837E-4</v>
      </c>
      <c r="G24" s="8">
        <f>VLOOKUP(B24,Data!$A$2:$G$100,4,FALSE)</f>
        <v>93.379997000000003</v>
      </c>
      <c r="H24" s="2">
        <f t="shared" ref="H24:H39" si="53">(G24-G23)/G23</f>
        <v>5.3567983422961654E-4</v>
      </c>
      <c r="I24" s="3">
        <f t="shared" ref="I24:I55" si="54">I23</f>
        <v>1</v>
      </c>
      <c r="J24" s="9">
        <f t="shared" ref="J24:J39" si="55">I24*$O24*H24</f>
        <v>1.785599447432055E-4</v>
      </c>
      <c r="K24" s="8">
        <f>VLOOKUP(B24,Data!$A$2:$G$100,6,FALSE)</f>
        <v>213.97195400000001</v>
      </c>
      <c r="L24" s="2">
        <f t="shared" ref="L24:L39" si="56">(K24-K23)/K23</f>
        <v>-9.1429426826262795E-3</v>
      </c>
      <c r="M24" s="3">
        <f t="shared" ref="M24:M55" si="57">M23</f>
        <v>1</v>
      </c>
      <c r="N24" s="9">
        <f t="shared" ref="N24:N39" si="58">M24*$O24*L24</f>
        <v>-3.0476475608754265E-3</v>
      </c>
      <c r="O24" s="23">
        <f t="shared" si="0"/>
        <v>0.33333333333333331</v>
      </c>
      <c r="P24" s="9">
        <f t="shared" ref="P24:P39" si="59">P23+N24+J24+F24</f>
        <v>1.0011195369681352</v>
      </c>
    </row>
    <row r="25" spans="1:16" x14ac:dyDescent="0.25">
      <c r="A25" s="26" t="s">
        <v>12</v>
      </c>
      <c r="B25" s="29">
        <f t="shared" ref="B25" si="60">B24</f>
        <v>42754</v>
      </c>
      <c r="C25" s="8">
        <f>VLOOKUP(B25,Data!$A$2:$G$846,2,FALSE)</f>
        <v>119.262925</v>
      </c>
      <c r="D25" s="2">
        <f t="shared" si="50"/>
        <v>0</v>
      </c>
      <c r="E25" s="3">
        <f>VLOOKUP(B25,Data!$A$2:$G$100,3,FALSE)</f>
        <v>1</v>
      </c>
      <c r="F25" s="9">
        <f t="shared" si="52"/>
        <v>0</v>
      </c>
      <c r="G25" s="8">
        <f>VLOOKUP(B25,Data!$A$2:$G$100,4,FALSE)</f>
        <v>93.379997000000003</v>
      </c>
      <c r="H25" s="2">
        <f t="shared" si="53"/>
        <v>0</v>
      </c>
      <c r="I25" s="3">
        <f>VLOOKUP(B25,Data!$A$2:$G$100,5,FALSE)</f>
        <v>1</v>
      </c>
      <c r="J25" s="9">
        <f t="shared" si="55"/>
        <v>0</v>
      </c>
      <c r="K25" s="8">
        <f>VLOOKUP(B25,Data!$A$2:$G$100,6,FALSE)</f>
        <v>213.97195400000001</v>
      </c>
      <c r="L25" s="2">
        <f t="shared" si="56"/>
        <v>0</v>
      </c>
      <c r="M25" s="3">
        <f>VLOOKUP(B25,Data!$A$2:$G$100,7,FALSE)</f>
        <v>0</v>
      </c>
      <c r="N25" s="9">
        <f t="shared" si="58"/>
        <v>0</v>
      </c>
      <c r="O25" s="23">
        <f t="shared" si="0"/>
        <v>0.5</v>
      </c>
      <c r="P25" s="9">
        <f t="shared" si="59"/>
        <v>1.0011195369681352</v>
      </c>
    </row>
    <row r="26" spans="1:16" x14ac:dyDescent="0.25">
      <c r="A26" s="26" t="s">
        <v>11</v>
      </c>
      <c r="B26" s="29">
        <f t="shared" ref="B26" si="61">WORKDAY(B25,1)</f>
        <v>42755</v>
      </c>
      <c r="C26" s="8">
        <f>VLOOKUP(B26,Data!$A$2:$G$846,2,FALSE)</f>
        <v>119.481976</v>
      </c>
      <c r="D26" s="2">
        <f t="shared" si="50"/>
        <v>1.8367065875669864E-3</v>
      </c>
      <c r="E26" s="3">
        <f t="shared" ref="E26:E57" si="62">E25</f>
        <v>1</v>
      </c>
      <c r="F26" s="9">
        <f t="shared" si="52"/>
        <v>9.183532937834932E-4</v>
      </c>
      <c r="G26" s="8">
        <f>VLOOKUP(B26,Data!$A$2:$G$100,4,FALSE)</f>
        <v>94.580001999999993</v>
      </c>
      <c r="H26" s="2">
        <f t="shared" si="53"/>
        <v>1.2850771455903883E-2</v>
      </c>
      <c r="I26" s="3">
        <f t="shared" ref="I26:I57" si="63">I25</f>
        <v>1</v>
      </c>
      <c r="J26" s="9">
        <f t="shared" si="55"/>
        <v>6.4253857279519414E-3</v>
      </c>
      <c r="K26" s="8">
        <f>VLOOKUP(B26,Data!$A$2:$G$100,6,FALSE)</f>
        <v>213.732629</v>
      </c>
      <c r="L26" s="2">
        <f t="shared" si="56"/>
        <v>-1.1184877061038009E-3</v>
      </c>
      <c r="M26" s="3">
        <f t="shared" ref="M26:M57" si="64">M25</f>
        <v>0</v>
      </c>
      <c r="N26" s="9">
        <f t="shared" si="58"/>
        <v>0</v>
      </c>
      <c r="O26" s="23">
        <f t="shared" si="0"/>
        <v>0.5</v>
      </c>
      <c r="P26" s="9">
        <f t="shared" si="59"/>
        <v>1.0084632759898706</v>
      </c>
    </row>
    <row r="27" spans="1:16" x14ac:dyDescent="0.25">
      <c r="A27" s="26" t="s">
        <v>12</v>
      </c>
      <c r="B27" s="29">
        <f t="shared" ref="B27" si="65">B26</f>
        <v>42755</v>
      </c>
      <c r="C27" s="8">
        <f>VLOOKUP(B27,Data!$A$2:$G$846,2,FALSE)</f>
        <v>119.481976</v>
      </c>
      <c r="D27" s="2">
        <f t="shared" si="50"/>
        <v>0</v>
      </c>
      <c r="E27" s="3">
        <f>VLOOKUP(B27,Data!$A$2:$G$100,3,FALSE)</f>
        <v>1</v>
      </c>
      <c r="F27" s="9">
        <f t="shared" si="52"/>
        <v>0</v>
      </c>
      <c r="G27" s="8">
        <f>VLOOKUP(B27,Data!$A$2:$G$100,4,FALSE)</f>
        <v>94.580001999999993</v>
      </c>
      <c r="H27" s="2">
        <f t="shared" si="53"/>
        <v>0</v>
      </c>
      <c r="I27" s="3">
        <f>VLOOKUP(B27,Data!$A$2:$G$100,5,FALSE)</f>
        <v>1</v>
      </c>
      <c r="J27" s="9">
        <f t="shared" si="55"/>
        <v>0</v>
      </c>
      <c r="K27" s="8">
        <f>VLOOKUP(B27,Data!$A$2:$G$100,6,FALSE)</f>
        <v>213.732629</v>
      </c>
      <c r="L27" s="2">
        <f t="shared" si="56"/>
        <v>0</v>
      </c>
      <c r="M27" s="3">
        <f>VLOOKUP(B27,Data!$A$2:$G$100,7,FALSE)</f>
        <v>0</v>
      </c>
      <c r="N27" s="9">
        <f t="shared" si="58"/>
        <v>0</v>
      </c>
      <c r="O27" s="23">
        <f t="shared" si="0"/>
        <v>0.5</v>
      </c>
      <c r="P27" s="9">
        <f t="shared" si="59"/>
        <v>1.0084632759898706</v>
      </c>
    </row>
    <row r="28" spans="1:16" x14ac:dyDescent="0.25">
      <c r="A28" s="26" t="s">
        <v>11</v>
      </c>
      <c r="B28" s="29">
        <f t="shared" ref="B28" si="66">WORKDAY(B27,1)</f>
        <v>42758</v>
      </c>
      <c r="C28" s="8">
        <f>VLOOKUP(B28,Data!$A$2:$G$846,2,FALSE)</f>
        <v>119.561633</v>
      </c>
      <c r="D28" s="2">
        <f t="shared" si="50"/>
        <v>6.6668632932549948E-4</v>
      </c>
      <c r="E28" s="3">
        <f t="shared" ref="E28:E59" si="67">E27</f>
        <v>1</v>
      </c>
      <c r="F28" s="9">
        <f t="shared" si="52"/>
        <v>3.3334316466274974E-4</v>
      </c>
      <c r="G28" s="8">
        <f>VLOOKUP(B28,Data!$A$2:$G$100,4,FALSE)</f>
        <v>94.459998999999996</v>
      </c>
      <c r="H28" s="2">
        <f t="shared" si="53"/>
        <v>-1.2687988735715714E-3</v>
      </c>
      <c r="I28" s="3">
        <f t="shared" ref="I28:I59" si="68">I27</f>
        <v>1</v>
      </c>
      <c r="J28" s="9">
        <f t="shared" si="55"/>
        <v>-6.3439943678578572E-4</v>
      </c>
      <c r="K28" s="8">
        <f>VLOOKUP(B28,Data!$A$2:$G$100,6,FALSE)</f>
        <v>214.21127999999999</v>
      </c>
      <c r="L28" s="2">
        <f t="shared" si="56"/>
        <v>2.2394849220704859E-3</v>
      </c>
      <c r="M28" s="3">
        <f t="shared" ref="M28:M59" si="69">M27</f>
        <v>0</v>
      </c>
      <c r="N28" s="9">
        <f t="shared" si="58"/>
        <v>0</v>
      </c>
      <c r="O28" s="23">
        <f t="shared" si="0"/>
        <v>0.5</v>
      </c>
      <c r="P28" s="9">
        <f t="shared" si="59"/>
        <v>1.0081622197177476</v>
      </c>
    </row>
    <row r="29" spans="1:16" x14ac:dyDescent="0.25">
      <c r="A29" s="26" t="s">
        <v>12</v>
      </c>
      <c r="B29" s="29">
        <f t="shared" ref="B29" si="70">B28</f>
        <v>42758</v>
      </c>
      <c r="C29" s="8">
        <f>VLOOKUP(B29,Data!$A$2:$G$846,2,FALSE)</f>
        <v>119.561633</v>
      </c>
      <c r="D29" s="2">
        <f t="shared" si="50"/>
        <v>0</v>
      </c>
      <c r="E29" s="3">
        <f>VLOOKUP(B29,Data!$A$2:$G$100,3,FALSE)</f>
        <v>0</v>
      </c>
      <c r="F29" s="9">
        <f t="shared" si="52"/>
        <v>0</v>
      </c>
      <c r="G29" s="8">
        <f>VLOOKUP(B29,Data!$A$2:$G$100,4,FALSE)</f>
        <v>94.459998999999996</v>
      </c>
      <c r="H29" s="2">
        <f t="shared" si="53"/>
        <v>0</v>
      </c>
      <c r="I29" s="3">
        <f>VLOOKUP(B29,Data!$A$2:$G$100,5,FALSE)</f>
        <v>1</v>
      </c>
      <c r="J29" s="9">
        <f t="shared" si="55"/>
        <v>0</v>
      </c>
      <c r="K29" s="8">
        <f>VLOOKUP(B29,Data!$A$2:$G$100,6,FALSE)</f>
        <v>214.21127999999999</v>
      </c>
      <c r="L29" s="2">
        <f t="shared" si="56"/>
        <v>0</v>
      </c>
      <c r="M29" s="3">
        <f>VLOOKUP(B29,Data!$A$2:$G$100,7,FALSE)</f>
        <v>0</v>
      </c>
      <c r="N29" s="9">
        <f t="shared" si="58"/>
        <v>0</v>
      </c>
      <c r="O29" s="23">
        <f t="shared" si="0"/>
        <v>1</v>
      </c>
      <c r="P29" s="9">
        <f t="shared" si="59"/>
        <v>1.0081622197177476</v>
      </c>
    </row>
    <row r="30" spans="1:16" x14ac:dyDescent="0.25">
      <c r="A30" s="26" t="s">
        <v>11</v>
      </c>
      <c r="B30" s="29">
        <f t="shared" ref="B30" si="71">WORKDAY(B29,1)</f>
        <v>42759</v>
      </c>
      <c r="C30" s="8">
        <f>VLOOKUP(B30,Data!$A$2:$G$846,2,FALSE)</f>
        <v>119.452107</v>
      </c>
      <c r="D30" s="2">
        <f t="shared" si="50"/>
        <v>-9.160630986028976E-4</v>
      </c>
      <c r="E30" s="3">
        <f t="shared" ref="E30:E61" si="72">E29</f>
        <v>0</v>
      </c>
      <c r="F30" s="9">
        <f t="shared" si="52"/>
        <v>0</v>
      </c>
      <c r="G30" s="8">
        <f>VLOOKUP(B30,Data!$A$2:$G$100,4,FALSE)</f>
        <v>96.239998</v>
      </c>
      <c r="H30" s="2">
        <f t="shared" si="53"/>
        <v>1.8843944726275128E-2</v>
      </c>
      <c r="I30" s="3">
        <f t="shared" ref="I30:I61" si="73">I29</f>
        <v>1</v>
      </c>
      <c r="J30" s="9">
        <f t="shared" si="55"/>
        <v>1.8843944726275128E-2</v>
      </c>
      <c r="K30" s="8">
        <f>VLOOKUP(B30,Data!$A$2:$G$100,6,FALSE)</f>
        <v>212.50611799999999</v>
      </c>
      <c r="L30" s="2">
        <f t="shared" si="56"/>
        <v>-7.9601877174722141E-3</v>
      </c>
      <c r="M30" s="3">
        <f t="shared" ref="M30:M61" si="74">M29</f>
        <v>0</v>
      </c>
      <c r="N30" s="9">
        <f t="shared" si="58"/>
        <v>0</v>
      </c>
      <c r="O30" s="23">
        <f t="shared" si="0"/>
        <v>1</v>
      </c>
      <c r="P30" s="9">
        <f t="shared" si="59"/>
        <v>1.0270061644440227</v>
      </c>
    </row>
    <row r="31" spans="1:16" x14ac:dyDescent="0.25">
      <c r="A31" s="26" t="s">
        <v>12</v>
      </c>
      <c r="B31" s="29">
        <f t="shared" ref="B31" si="75">B30</f>
        <v>42759</v>
      </c>
      <c r="C31" s="8">
        <f>VLOOKUP(B31,Data!$A$2:$G$846,2,FALSE)</f>
        <v>119.452107</v>
      </c>
      <c r="D31" s="2">
        <f t="shared" si="50"/>
        <v>0</v>
      </c>
      <c r="E31" s="3">
        <f>VLOOKUP(B31,Data!$A$2:$G$100,3,FALSE)</f>
        <v>1</v>
      </c>
      <c r="F31" s="9">
        <f t="shared" si="52"/>
        <v>0</v>
      </c>
      <c r="G31" s="8">
        <f>VLOOKUP(B31,Data!$A$2:$G$100,4,FALSE)</f>
        <v>96.239998</v>
      </c>
      <c r="H31" s="2">
        <f t="shared" si="53"/>
        <v>0</v>
      </c>
      <c r="I31" s="3">
        <f>VLOOKUP(B31,Data!$A$2:$G$100,5,FALSE)</f>
        <v>0</v>
      </c>
      <c r="J31" s="9">
        <f t="shared" si="55"/>
        <v>0</v>
      </c>
      <c r="K31" s="8">
        <f>VLOOKUP(B31,Data!$A$2:$G$100,6,FALSE)</f>
        <v>212.50611799999999</v>
      </c>
      <c r="L31" s="2">
        <f t="shared" si="56"/>
        <v>0</v>
      </c>
      <c r="M31" s="3">
        <f>VLOOKUP(B31,Data!$A$2:$G$100,7,FALSE)</f>
        <v>1</v>
      </c>
      <c r="N31" s="9">
        <f t="shared" si="58"/>
        <v>0</v>
      </c>
      <c r="O31" s="23">
        <f t="shared" si="0"/>
        <v>0.5</v>
      </c>
      <c r="P31" s="9">
        <f t="shared" si="59"/>
        <v>1.0270061644440227</v>
      </c>
    </row>
    <row r="32" spans="1:16" x14ac:dyDescent="0.25">
      <c r="A32" s="26" t="s">
        <v>11</v>
      </c>
      <c r="B32" s="29">
        <f t="shared" ref="B32" si="76">WORKDAY(B31,1)</f>
        <v>42760</v>
      </c>
      <c r="C32" s="8">
        <f>VLOOKUP(B32,Data!$A$2:$G$846,2,FALSE)</f>
        <v>121.353858</v>
      </c>
      <c r="D32" s="2">
        <f t="shared" si="50"/>
        <v>1.5920614945703758E-2</v>
      </c>
      <c r="E32" s="3">
        <f t="shared" ref="E32:E63" si="77">E31</f>
        <v>1</v>
      </c>
      <c r="F32" s="9">
        <f t="shared" si="52"/>
        <v>7.960307472851879E-3</v>
      </c>
      <c r="G32" s="8">
        <f>VLOOKUP(B32,Data!$A$2:$G$100,4,FALSE)</f>
        <v>98.150002000000001</v>
      </c>
      <c r="H32" s="2">
        <f t="shared" si="53"/>
        <v>1.9846259764053617E-2</v>
      </c>
      <c r="I32" s="3">
        <f t="shared" ref="I32:I63" si="78">I31</f>
        <v>0</v>
      </c>
      <c r="J32" s="9">
        <f t="shared" si="55"/>
        <v>0</v>
      </c>
      <c r="K32" s="8">
        <f>VLOOKUP(B32,Data!$A$2:$G$100,6,FALSE)</f>
        <v>212.964822</v>
      </c>
      <c r="L32" s="2">
        <f t="shared" si="56"/>
        <v>2.1585449130458048E-3</v>
      </c>
      <c r="M32" s="3">
        <f t="shared" ref="M32:M63" si="79">M31</f>
        <v>1</v>
      </c>
      <c r="N32" s="9">
        <f t="shared" si="58"/>
        <v>1.0792724565229024E-3</v>
      </c>
      <c r="O32" s="23">
        <f t="shared" si="0"/>
        <v>0.5</v>
      </c>
      <c r="P32" s="9">
        <f t="shared" si="59"/>
        <v>1.0360457443733975</v>
      </c>
    </row>
    <row r="33" spans="1:16" x14ac:dyDescent="0.25">
      <c r="A33" s="26" t="s">
        <v>12</v>
      </c>
      <c r="B33" s="29">
        <f t="shared" ref="B33" si="80">B32</f>
        <v>42760</v>
      </c>
      <c r="C33" s="8">
        <f>VLOOKUP(B33,Data!$A$2:$G$846,2,FALSE)</f>
        <v>121.353858</v>
      </c>
      <c r="D33" s="2">
        <f t="shared" si="50"/>
        <v>0</v>
      </c>
      <c r="E33" s="3">
        <f>VLOOKUP(B33,Data!$A$2:$G$100,3,FALSE)</f>
        <v>0</v>
      </c>
      <c r="F33" s="9">
        <f t="shared" si="52"/>
        <v>0</v>
      </c>
      <c r="G33" s="8">
        <f>VLOOKUP(B33,Data!$A$2:$G$100,4,FALSE)</f>
        <v>98.150002000000001</v>
      </c>
      <c r="H33" s="2">
        <f t="shared" si="53"/>
        <v>0</v>
      </c>
      <c r="I33" s="3">
        <f>VLOOKUP(B33,Data!$A$2:$G$100,5,FALSE)</f>
        <v>0</v>
      </c>
      <c r="J33" s="9">
        <f t="shared" si="55"/>
        <v>0</v>
      </c>
      <c r="K33" s="8">
        <f>VLOOKUP(B33,Data!$A$2:$G$100,6,FALSE)</f>
        <v>212.964822</v>
      </c>
      <c r="L33" s="2">
        <f t="shared" si="56"/>
        <v>0</v>
      </c>
      <c r="M33" s="3">
        <f>VLOOKUP(B33,Data!$A$2:$G$100,7,FALSE)</f>
        <v>1</v>
      </c>
      <c r="N33" s="9">
        <f t="shared" si="58"/>
        <v>0</v>
      </c>
      <c r="O33" s="23">
        <f t="shared" si="0"/>
        <v>1</v>
      </c>
      <c r="P33" s="9">
        <f t="shared" si="59"/>
        <v>1.0360457443733975</v>
      </c>
    </row>
    <row r="34" spans="1:16" x14ac:dyDescent="0.25">
      <c r="A34" s="26" t="s">
        <v>11</v>
      </c>
      <c r="B34" s="29">
        <f t="shared" ref="B34" si="81">WORKDAY(B33,1)</f>
        <v>42761</v>
      </c>
      <c r="C34" s="8">
        <f>VLOOKUP(B34,Data!$A$2:$G$846,2,FALSE)</f>
        <v>121.41360400000001</v>
      </c>
      <c r="D34" s="2">
        <f t="shared" si="50"/>
        <v>4.9232880589592854E-4</v>
      </c>
      <c r="E34" s="3">
        <f t="shared" ref="E34:E65" si="82">E33</f>
        <v>0</v>
      </c>
      <c r="F34" s="9">
        <f t="shared" si="52"/>
        <v>0</v>
      </c>
      <c r="G34" s="8">
        <f>VLOOKUP(B34,Data!$A$2:$G$100,4,FALSE)</f>
        <v>97.220000999999996</v>
      </c>
      <c r="H34" s="2">
        <f t="shared" si="53"/>
        <v>-9.4753029144105799E-3</v>
      </c>
      <c r="I34" s="3">
        <f t="shared" ref="I34:I65" si="83">I33</f>
        <v>0</v>
      </c>
      <c r="J34" s="9">
        <f t="shared" si="55"/>
        <v>0</v>
      </c>
      <c r="K34" s="8">
        <f>VLOOKUP(B34,Data!$A$2:$G$100,6,FALSE)</f>
        <v>210.20266699999999</v>
      </c>
      <c r="L34" s="2">
        <f t="shared" si="56"/>
        <v>-1.2970005910178006E-2</v>
      </c>
      <c r="M34" s="3">
        <f t="shared" ref="M34:M65" si="84">M33</f>
        <v>1</v>
      </c>
      <c r="N34" s="9">
        <f t="shared" si="58"/>
        <v>-1.2970005910178006E-2</v>
      </c>
      <c r="O34" s="23">
        <f t="shared" si="0"/>
        <v>1</v>
      </c>
      <c r="P34" s="9">
        <f t="shared" si="59"/>
        <v>1.0230757384632194</v>
      </c>
    </row>
    <row r="35" spans="1:16" x14ac:dyDescent="0.25">
      <c r="A35" s="26" t="s">
        <v>12</v>
      </c>
      <c r="B35" s="29">
        <f t="shared" ref="B35" si="85">B34</f>
        <v>42761</v>
      </c>
      <c r="C35" s="8">
        <f>VLOOKUP(B35,Data!$A$2:$G$846,2,FALSE)</f>
        <v>121.41360400000001</v>
      </c>
      <c r="D35" s="2">
        <f t="shared" si="50"/>
        <v>0</v>
      </c>
      <c r="E35" s="3">
        <f>VLOOKUP(B35,Data!$A$2:$G$100,3,FALSE)</f>
        <v>0</v>
      </c>
      <c r="F35" s="9">
        <f t="shared" si="52"/>
        <v>0</v>
      </c>
      <c r="G35" s="8">
        <f>VLOOKUP(B35,Data!$A$2:$G$100,4,FALSE)</f>
        <v>97.220000999999996</v>
      </c>
      <c r="H35" s="2">
        <f t="shared" si="53"/>
        <v>0</v>
      </c>
      <c r="I35" s="3">
        <f>VLOOKUP(B35,Data!$A$2:$G$100,5,FALSE)</f>
        <v>0</v>
      </c>
      <c r="J35" s="9">
        <f t="shared" si="55"/>
        <v>0</v>
      </c>
      <c r="K35" s="8">
        <f>VLOOKUP(B35,Data!$A$2:$G$100,6,FALSE)</f>
        <v>210.20266699999999</v>
      </c>
      <c r="L35" s="2">
        <f t="shared" si="56"/>
        <v>0</v>
      </c>
      <c r="M35" s="3">
        <f>VLOOKUP(B35,Data!$A$2:$G$100,7,FALSE)</f>
        <v>1</v>
      </c>
      <c r="N35" s="9">
        <f t="shared" si="58"/>
        <v>0</v>
      </c>
      <c r="O35" s="23">
        <f t="shared" si="0"/>
        <v>1</v>
      </c>
      <c r="P35" s="9">
        <f t="shared" si="59"/>
        <v>1.0230757384632194</v>
      </c>
    </row>
    <row r="36" spans="1:16" x14ac:dyDescent="0.25">
      <c r="A36" s="26" t="s">
        <v>11</v>
      </c>
      <c r="B36" s="29">
        <f t="shared" ref="B36" si="86">WORKDAY(B35,1)</f>
        <v>42762</v>
      </c>
      <c r="C36" s="8">
        <f>VLOOKUP(B36,Data!$A$2:$G$846,2,FALSE)</f>
        <v>121.42355499999999</v>
      </c>
      <c r="D36" s="2">
        <f t="shared" si="50"/>
        <v>8.1959514190738632E-5</v>
      </c>
      <c r="E36" s="3">
        <f t="shared" ref="E36:E67" si="87">E35</f>
        <v>0</v>
      </c>
      <c r="F36" s="9">
        <f t="shared" si="52"/>
        <v>0</v>
      </c>
      <c r="G36" s="8">
        <f>VLOOKUP(B36,Data!$A$2:$G$100,4,FALSE)</f>
        <v>98.989998</v>
      </c>
      <c r="H36" s="2">
        <f t="shared" si="53"/>
        <v>1.8206099380723147E-2</v>
      </c>
      <c r="I36" s="3">
        <f t="shared" ref="I36:I67" si="88">I35</f>
        <v>0</v>
      </c>
      <c r="J36" s="9">
        <f t="shared" si="55"/>
        <v>0</v>
      </c>
      <c r="K36" s="8">
        <f>VLOOKUP(B36,Data!$A$2:$G$100,6,FALSE)</f>
        <v>212.59585999999999</v>
      </c>
      <c r="L36" s="2">
        <f t="shared" si="56"/>
        <v>1.1385169532601585E-2</v>
      </c>
      <c r="M36" s="3">
        <f t="shared" ref="M36:M67" si="89">M35</f>
        <v>1</v>
      </c>
      <c r="N36" s="9">
        <f t="shared" si="58"/>
        <v>1.1385169532601585E-2</v>
      </c>
      <c r="O36" s="23">
        <f t="shared" si="0"/>
        <v>1</v>
      </c>
      <c r="P36" s="9">
        <f t="shared" si="59"/>
        <v>1.0344609079958209</v>
      </c>
    </row>
    <row r="37" spans="1:16" x14ac:dyDescent="0.25">
      <c r="A37" s="26" t="s">
        <v>12</v>
      </c>
      <c r="B37" s="29">
        <f t="shared" ref="B37" si="90">B36</f>
        <v>42762</v>
      </c>
      <c r="C37" s="8">
        <f>VLOOKUP(B37,Data!$A$2:$G$846,2,FALSE)</f>
        <v>121.42355499999999</v>
      </c>
      <c r="D37" s="2">
        <f t="shared" si="50"/>
        <v>0</v>
      </c>
      <c r="E37" s="3">
        <f>VLOOKUP(B37,Data!$A$2:$G$100,3,FALSE)</f>
        <v>0</v>
      </c>
      <c r="F37" s="9">
        <f t="shared" si="52"/>
        <v>0</v>
      </c>
      <c r="G37" s="8">
        <f>VLOOKUP(B37,Data!$A$2:$G$100,4,FALSE)</f>
        <v>98.989998</v>
      </c>
      <c r="H37" s="2">
        <f t="shared" si="53"/>
        <v>0</v>
      </c>
      <c r="I37" s="3">
        <f>VLOOKUP(B37,Data!$A$2:$G$100,5,FALSE)</f>
        <v>0</v>
      </c>
      <c r="J37" s="9">
        <f t="shared" si="55"/>
        <v>0</v>
      </c>
      <c r="K37" s="8">
        <f>VLOOKUP(B37,Data!$A$2:$G$100,6,FALSE)</f>
        <v>212.59585999999999</v>
      </c>
      <c r="L37" s="2">
        <f t="shared" si="56"/>
        <v>0</v>
      </c>
      <c r="M37" s="3">
        <f>VLOOKUP(B37,Data!$A$2:$G$100,7,FALSE)</f>
        <v>0</v>
      </c>
      <c r="N37" s="9">
        <f t="shared" si="58"/>
        <v>0</v>
      </c>
      <c r="O37" s="23">
        <f t="shared" si="0"/>
        <v>0</v>
      </c>
      <c r="P37" s="9">
        <f t="shared" si="59"/>
        <v>1.0344609079958209</v>
      </c>
    </row>
    <row r="38" spans="1:16" x14ac:dyDescent="0.25">
      <c r="A38" s="26" t="s">
        <v>11</v>
      </c>
      <c r="B38" s="29">
        <f t="shared" ref="B38" si="91">WORKDAY(B37,1)</f>
        <v>42765</v>
      </c>
      <c r="C38" s="8">
        <f>VLOOKUP(B38,Data!$A$2:$G$846,2,FALSE)</f>
        <v>121.10493700000001</v>
      </c>
      <c r="D38" s="2">
        <f t="shared" si="50"/>
        <v>-2.6240213441287115E-3</v>
      </c>
      <c r="E38" s="3">
        <f t="shared" ref="E38:E69" si="92">E37</f>
        <v>0</v>
      </c>
      <c r="F38" s="9">
        <f t="shared" si="52"/>
        <v>0</v>
      </c>
      <c r="G38" s="8">
        <f>VLOOKUP(B38,Data!$A$2:$G$100,4,FALSE)</f>
        <v>96.790001000000004</v>
      </c>
      <c r="H38" s="2">
        <f t="shared" si="53"/>
        <v>-2.2224437260823019E-2</v>
      </c>
      <c r="I38" s="3">
        <f t="shared" ref="I38:I69" si="93">I37</f>
        <v>0</v>
      </c>
      <c r="J38" s="9">
        <f t="shared" si="55"/>
        <v>0</v>
      </c>
      <c r="K38" s="8">
        <f>VLOOKUP(B38,Data!$A$2:$G$100,6,FALSE)</f>
        <v>211.26962700000001</v>
      </c>
      <c r="L38" s="2">
        <f t="shared" si="56"/>
        <v>-6.238282344726627E-3</v>
      </c>
      <c r="M38" s="3">
        <f t="shared" ref="M38:M69" si="94">M37</f>
        <v>0</v>
      </c>
      <c r="N38" s="9">
        <f t="shared" si="58"/>
        <v>0</v>
      </c>
      <c r="O38" s="23">
        <f t="shared" si="0"/>
        <v>0</v>
      </c>
      <c r="P38" s="9">
        <f t="shared" si="59"/>
        <v>1.0344609079958209</v>
      </c>
    </row>
    <row r="39" spans="1:16" x14ac:dyDescent="0.25">
      <c r="A39" s="26" t="s">
        <v>12</v>
      </c>
      <c r="B39" s="29">
        <f t="shared" ref="B39" si="95">B38</f>
        <v>42765</v>
      </c>
      <c r="C39" s="8">
        <f>VLOOKUP(B39,Data!$A$2:$G$846,2,FALSE)</f>
        <v>121.10493700000001</v>
      </c>
      <c r="D39" s="2">
        <f t="shared" si="50"/>
        <v>0</v>
      </c>
      <c r="E39" s="3">
        <f>VLOOKUP(B39,Data!$A$2:$G$100,3,FALSE)</f>
        <v>0</v>
      </c>
      <c r="F39" s="9">
        <f t="shared" si="52"/>
        <v>0</v>
      </c>
      <c r="G39" s="8">
        <f>VLOOKUP(B39,Data!$A$2:$G$100,4,FALSE)</f>
        <v>96.790001000000004</v>
      </c>
      <c r="H39" s="2">
        <f t="shared" si="53"/>
        <v>0</v>
      </c>
      <c r="I39" s="3">
        <f>VLOOKUP(B39,Data!$A$2:$G$100,5,FALSE)</f>
        <v>1</v>
      </c>
      <c r="J39" s="9">
        <f t="shared" si="55"/>
        <v>0</v>
      </c>
      <c r="K39" s="8">
        <f>VLOOKUP(B39,Data!$A$2:$G$100,6,FALSE)</f>
        <v>211.26962700000001</v>
      </c>
      <c r="L39" s="2">
        <f t="shared" si="56"/>
        <v>0</v>
      </c>
      <c r="M39" s="3">
        <f>VLOOKUP(B39,Data!$A$2:$G$100,7,FALSE)</f>
        <v>1</v>
      </c>
      <c r="N39" s="9">
        <f t="shared" si="58"/>
        <v>0</v>
      </c>
      <c r="O39" s="23">
        <f t="shared" si="0"/>
        <v>0.5</v>
      </c>
      <c r="P39" s="9">
        <f t="shared" si="59"/>
        <v>1.0344609079958209</v>
      </c>
    </row>
    <row r="40" spans="1:16" x14ac:dyDescent="0.25">
      <c r="A40" s="26" t="s">
        <v>11</v>
      </c>
      <c r="B40" s="29">
        <f t="shared" ref="B40" si="96">WORKDAY(B39,1)</f>
        <v>42766</v>
      </c>
      <c r="C40" s="8">
        <f>VLOOKUP(B40,Data!$A$2:$G$846,2,FALSE)</f>
        <v>120.82614700000001</v>
      </c>
      <c r="D40" s="2">
        <f t="shared" ref="D40:D103" si="97">(C40-C39)/C39</f>
        <v>-2.3020531359510201E-3</v>
      </c>
      <c r="E40" s="3">
        <f t="shared" ref="E40:E71" si="98">E39</f>
        <v>0</v>
      </c>
      <c r="F40" s="9">
        <f t="shared" ref="F40:F103" si="99">E40*$O40*D40</f>
        <v>0</v>
      </c>
      <c r="G40" s="8">
        <f>VLOOKUP(B40,Data!$A$2:$G$100,4,FALSE)</f>
        <v>95.660004000000001</v>
      </c>
      <c r="H40" s="2">
        <f t="shared" ref="H40:H103" si="100">(G40-G39)/G39</f>
        <v>-1.16747286736778E-2</v>
      </c>
      <c r="I40" s="3">
        <f t="shared" ref="I40:I71" si="101">I39</f>
        <v>1</v>
      </c>
      <c r="J40" s="9">
        <f t="shared" ref="J40:J103" si="102">I40*$O40*H40</f>
        <v>-5.8373643368388999E-3</v>
      </c>
      <c r="K40" s="8">
        <f>VLOOKUP(B40,Data!$A$2:$G$100,6,FALSE)</f>
        <v>218.26973899999999</v>
      </c>
      <c r="L40" s="2">
        <f t="shared" ref="L40:L103" si="103">(K40-K39)/K39</f>
        <v>3.31335464515208E-2</v>
      </c>
      <c r="M40" s="3">
        <f t="shared" ref="M40:M71" si="104">M39</f>
        <v>1</v>
      </c>
      <c r="N40" s="9">
        <f t="shared" ref="N40:N103" si="105">M40*$O40*L40</f>
        <v>1.65667732257604E-2</v>
      </c>
      <c r="O40" s="23">
        <f t="shared" si="0"/>
        <v>0.5</v>
      </c>
      <c r="P40" s="9">
        <f t="shared" ref="P40:P103" si="106">P39+N40+J40+F40</f>
        <v>1.0451903168847425</v>
      </c>
    </row>
    <row r="41" spans="1:16" x14ac:dyDescent="0.25">
      <c r="A41" s="26" t="s">
        <v>12</v>
      </c>
      <c r="B41" s="29">
        <f t="shared" ref="B41" si="107">B40</f>
        <v>42766</v>
      </c>
      <c r="C41" s="8">
        <f>VLOOKUP(B41,Data!$A$2:$G$846,2,FALSE)</f>
        <v>120.82614700000001</v>
      </c>
      <c r="D41" s="2">
        <f t="shared" si="97"/>
        <v>0</v>
      </c>
      <c r="E41" s="3">
        <f>VLOOKUP(B41,Data!$A$2:$G$100,3,FALSE)</f>
        <v>1</v>
      </c>
      <c r="F41" s="9">
        <f t="shared" si="99"/>
        <v>0</v>
      </c>
      <c r="G41" s="8">
        <f>VLOOKUP(B41,Data!$A$2:$G$100,4,FALSE)</f>
        <v>95.660004000000001</v>
      </c>
      <c r="H41" s="2">
        <f t="shared" si="100"/>
        <v>0</v>
      </c>
      <c r="I41" s="3">
        <f>VLOOKUP(B41,Data!$A$2:$G$100,5,FALSE)</f>
        <v>1</v>
      </c>
      <c r="J41" s="9">
        <f t="shared" si="102"/>
        <v>0</v>
      </c>
      <c r="K41" s="8">
        <f>VLOOKUP(B41,Data!$A$2:$G$100,6,FALSE)</f>
        <v>218.26973899999999</v>
      </c>
      <c r="L41" s="2">
        <f t="shared" si="103"/>
        <v>0</v>
      </c>
      <c r="M41" s="3">
        <f>VLOOKUP(B41,Data!$A$2:$G$100,7,FALSE)</f>
        <v>1</v>
      </c>
      <c r="N41" s="9">
        <f t="shared" si="105"/>
        <v>0</v>
      </c>
      <c r="O41" s="23">
        <f t="shared" si="0"/>
        <v>0.33333333333333331</v>
      </c>
      <c r="P41" s="9">
        <f t="shared" si="106"/>
        <v>1.0451903168847425</v>
      </c>
    </row>
    <row r="42" spans="1:16" x14ac:dyDescent="0.25">
      <c r="A42" s="26" t="s">
        <v>11</v>
      </c>
      <c r="B42" s="29">
        <f t="shared" ref="B42" si="108">WORKDAY(B41,1)</f>
        <v>42767</v>
      </c>
      <c r="C42" s="8">
        <f>VLOOKUP(B42,Data!$A$2:$G$846,2,FALSE)</f>
        <v>128.19420299999999</v>
      </c>
      <c r="D42" s="2">
        <f t="shared" si="97"/>
        <v>6.0980641880436531E-2</v>
      </c>
      <c r="E42" s="3">
        <f t="shared" ref="E42:E73" si="109">E41</f>
        <v>1</v>
      </c>
      <c r="F42" s="9">
        <f t="shared" si="99"/>
        <v>2.0326880626812177E-2</v>
      </c>
      <c r="G42" s="8">
        <f>VLOOKUP(B42,Data!$A$2:$G$100,4,FALSE)</f>
        <v>95.110000999999997</v>
      </c>
      <c r="H42" s="2">
        <f t="shared" si="100"/>
        <v>-5.7495607045971254E-3</v>
      </c>
      <c r="I42" s="3">
        <f t="shared" ref="I42:I73" si="110">I41</f>
        <v>1</v>
      </c>
      <c r="J42" s="9">
        <f t="shared" si="102"/>
        <v>-1.9165202348657084E-3</v>
      </c>
      <c r="K42" s="8">
        <f>VLOOKUP(B42,Data!$A$2:$G$100,6,FALSE)</f>
        <v>228.67019099999999</v>
      </c>
      <c r="L42" s="2">
        <f t="shared" si="103"/>
        <v>4.7649536979562715E-2</v>
      </c>
      <c r="M42" s="3">
        <f t="shared" ref="M42:M73" si="111">M41</f>
        <v>1</v>
      </c>
      <c r="N42" s="9">
        <f t="shared" si="105"/>
        <v>1.5883178993187572E-2</v>
      </c>
      <c r="O42" s="23">
        <f t="shared" si="0"/>
        <v>0.33333333333333331</v>
      </c>
      <c r="P42" s="9">
        <f t="shared" si="106"/>
        <v>1.0794838562698765</v>
      </c>
    </row>
    <row r="43" spans="1:16" x14ac:dyDescent="0.25">
      <c r="A43" s="26" t="s">
        <v>12</v>
      </c>
      <c r="B43" s="29">
        <f t="shared" ref="B43" si="112">B42</f>
        <v>42767</v>
      </c>
      <c r="C43" s="8">
        <f>VLOOKUP(B43,Data!$A$2:$G$846,2,FALSE)</f>
        <v>128.19420299999999</v>
      </c>
      <c r="D43" s="2">
        <f t="shared" si="97"/>
        <v>0</v>
      </c>
      <c r="E43" s="3">
        <f>VLOOKUP(B43,Data!$A$2:$G$100,3,FALSE)</f>
        <v>1</v>
      </c>
      <c r="F43" s="9">
        <f t="shared" si="99"/>
        <v>0</v>
      </c>
      <c r="G43" s="8">
        <f>VLOOKUP(B43,Data!$A$2:$G$100,4,FALSE)</f>
        <v>95.110000999999997</v>
      </c>
      <c r="H43" s="2">
        <f t="shared" si="100"/>
        <v>0</v>
      </c>
      <c r="I43" s="3">
        <f>VLOOKUP(B43,Data!$A$2:$G$100,5,FALSE)</f>
        <v>1</v>
      </c>
      <c r="J43" s="9">
        <f t="shared" si="102"/>
        <v>0</v>
      </c>
      <c r="K43" s="8">
        <f>VLOOKUP(B43,Data!$A$2:$G$100,6,FALSE)</f>
        <v>228.67019099999999</v>
      </c>
      <c r="L43" s="2">
        <f t="shared" si="103"/>
        <v>0</v>
      </c>
      <c r="M43" s="3">
        <f>VLOOKUP(B43,Data!$A$2:$G$100,7,FALSE)</f>
        <v>1</v>
      </c>
      <c r="N43" s="9">
        <f t="shared" si="105"/>
        <v>0</v>
      </c>
      <c r="O43" s="23">
        <f t="shared" si="0"/>
        <v>0.33333333333333331</v>
      </c>
      <c r="P43" s="9">
        <f t="shared" si="106"/>
        <v>1.0794838562698765</v>
      </c>
    </row>
    <row r="44" spans="1:16" x14ac:dyDescent="0.25">
      <c r="A44" s="26" t="s">
        <v>11</v>
      </c>
      <c r="B44" s="29">
        <f t="shared" ref="B44" si="113">WORKDAY(B43,1)</f>
        <v>42768</v>
      </c>
      <c r="C44" s="8">
        <f>VLOOKUP(B44,Data!$A$2:$G$846,2,FALSE)</f>
        <v>127.97515199999999</v>
      </c>
      <c r="D44" s="2">
        <f t="shared" si="97"/>
        <v>-1.7087434133039015E-3</v>
      </c>
      <c r="E44" s="3">
        <f t="shared" ref="E44:E75" si="114">E43</f>
        <v>1</v>
      </c>
      <c r="F44" s="9">
        <f t="shared" si="99"/>
        <v>-5.6958113776796717E-4</v>
      </c>
      <c r="G44" s="8">
        <f>VLOOKUP(B44,Data!$A$2:$G$100,4,FALSE)</f>
        <v>93.769997000000004</v>
      </c>
      <c r="H44" s="2">
        <f t="shared" si="100"/>
        <v>-1.4088991545694478E-2</v>
      </c>
      <c r="I44" s="3">
        <f t="shared" ref="I44:I75" si="115">I43</f>
        <v>1</v>
      </c>
      <c r="J44" s="9">
        <f t="shared" si="102"/>
        <v>-4.6963305152314923E-3</v>
      </c>
      <c r="K44" s="8">
        <f>VLOOKUP(B44,Data!$A$2:$G$100,6,FALSE)</f>
        <v>228.86962199999999</v>
      </c>
      <c r="L44" s="2">
        <f t="shared" si="103"/>
        <v>8.7213378852691887E-4</v>
      </c>
      <c r="M44" s="3">
        <f t="shared" ref="M44:M75" si="116">M43</f>
        <v>1</v>
      </c>
      <c r="N44" s="9">
        <f t="shared" si="105"/>
        <v>2.9071126284230627E-4</v>
      </c>
      <c r="O44" s="23">
        <f t="shared" si="0"/>
        <v>0.33333333333333331</v>
      </c>
      <c r="P44" s="9">
        <f t="shared" si="106"/>
        <v>1.0745086558797194</v>
      </c>
    </row>
    <row r="45" spans="1:16" x14ac:dyDescent="0.25">
      <c r="A45" s="26" t="s">
        <v>12</v>
      </c>
      <c r="B45" s="29">
        <f t="shared" ref="B45" si="117">B44</f>
        <v>42768</v>
      </c>
      <c r="C45" s="8">
        <f>VLOOKUP(B45,Data!$A$2:$G$846,2,FALSE)</f>
        <v>127.97515199999999</v>
      </c>
      <c r="D45" s="2">
        <f t="shared" si="97"/>
        <v>0</v>
      </c>
      <c r="E45" s="3">
        <f>VLOOKUP(B45,Data!$A$2:$G$100,3,FALSE)</f>
        <v>1</v>
      </c>
      <c r="F45" s="9">
        <f t="shared" si="99"/>
        <v>0</v>
      </c>
      <c r="G45" s="8">
        <f>VLOOKUP(B45,Data!$A$2:$G$100,4,FALSE)</f>
        <v>93.769997000000004</v>
      </c>
      <c r="H45" s="2">
        <f t="shared" si="100"/>
        <v>0</v>
      </c>
      <c r="I45" s="3">
        <f>VLOOKUP(B45,Data!$A$2:$G$100,5,FALSE)</f>
        <v>0</v>
      </c>
      <c r="J45" s="9">
        <f t="shared" si="102"/>
        <v>0</v>
      </c>
      <c r="K45" s="8">
        <f>VLOOKUP(B45,Data!$A$2:$G$100,6,FALSE)</f>
        <v>228.86962199999999</v>
      </c>
      <c r="L45" s="2">
        <f t="shared" si="103"/>
        <v>0</v>
      </c>
      <c r="M45" s="3">
        <f>VLOOKUP(B45,Data!$A$2:$G$100,7,FALSE)</f>
        <v>1</v>
      </c>
      <c r="N45" s="9">
        <f t="shared" si="105"/>
        <v>0</v>
      </c>
      <c r="O45" s="23">
        <f t="shared" si="0"/>
        <v>0.5</v>
      </c>
      <c r="P45" s="9">
        <f t="shared" si="106"/>
        <v>1.0745086558797194</v>
      </c>
    </row>
    <row r="46" spans="1:16" x14ac:dyDescent="0.25">
      <c r="A46" s="26" t="s">
        <v>11</v>
      </c>
      <c r="B46" s="29">
        <f t="shared" ref="B46" si="118">WORKDAY(B45,1)</f>
        <v>42769</v>
      </c>
      <c r="C46" s="8">
        <f>VLOOKUP(B46,Data!$A$2:$G$846,2,FALSE)</f>
        <v>128.52278100000001</v>
      </c>
      <c r="D46" s="2">
        <f t="shared" si="97"/>
        <v>4.2791822587560967E-3</v>
      </c>
      <c r="E46" s="3">
        <f t="shared" ref="E46:E77" si="119">E45</f>
        <v>1</v>
      </c>
      <c r="F46" s="9">
        <f t="shared" si="99"/>
        <v>2.1395911293780484E-3</v>
      </c>
      <c r="G46" s="8">
        <f>VLOOKUP(B46,Data!$A$2:$G$100,4,FALSE)</f>
        <v>93.279999000000004</v>
      </c>
      <c r="H46" s="2">
        <f t="shared" si="100"/>
        <v>-5.2255307206632408E-3</v>
      </c>
      <c r="I46" s="3">
        <f t="shared" ref="I46:I77" si="120">I45</f>
        <v>0</v>
      </c>
      <c r="J46" s="9">
        <f t="shared" si="102"/>
        <v>0</v>
      </c>
      <c r="K46" s="8">
        <f>VLOOKUP(B46,Data!$A$2:$G$100,6,FALSE)</f>
        <v>230.21578700000001</v>
      </c>
      <c r="L46" s="2">
        <f t="shared" si="103"/>
        <v>5.8817985027301411E-3</v>
      </c>
      <c r="M46" s="3">
        <f t="shared" ref="M46:M77" si="121">M45</f>
        <v>1</v>
      </c>
      <c r="N46" s="9">
        <f t="shared" si="105"/>
        <v>2.9408992513650705E-3</v>
      </c>
      <c r="O46" s="23">
        <f t="shared" si="0"/>
        <v>0.5</v>
      </c>
      <c r="P46" s="9">
        <f t="shared" si="106"/>
        <v>1.0795891462604625</v>
      </c>
    </row>
    <row r="47" spans="1:16" x14ac:dyDescent="0.25">
      <c r="A47" s="26" t="s">
        <v>12</v>
      </c>
      <c r="B47" s="29">
        <f t="shared" ref="B47" si="122">B46</f>
        <v>42769</v>
      </c>
      <c r="C47" s="8">
        <f>VLOOKUP(B47,Data!$A$2:$G$846,2,FALSE)</f>
        <v>128.52278100000001</v>
      </c>
      <c r="D47" s="2">
        <f t="shared" si="97"/>
        <v>0</v>
      </c>
      <c r="E47" s="3">
        <f>VLOOKUP(B47,Data!$A$2:$G$100,3,FALSE)</f>
        <v>1</v>
      </c>
      <c r="F47" s="9">
        <f t="shared" si="99"/>
        <v>0</v>
      </c>
      <c r="G47" s="8">
        <f>VLOOKUP(B47,Data!$A$2:$G$100,4,FALSE)</f>
        <v>93.279999000000004</v>
      </c>
      <c r="H47" s="2">
        <f t="shared" si="100"/>
        <v>0</v>
      </c>
      <c r="I47" s="3">
        <f>VLOOKUP(B47,Data!$A$2:$G$100,5,FALSE)</f>
        <v>0</v>
      </c>
      <c r="J47" s="9">
        <f t="shared" si="102"/>
        <v>0</v>
      </c>
      <c r="K47" s="8">
        <f>VLOOKUP(B47,Data!$A$2:$G$100,6,FALSE)</f>
        <v>230.21578700000001</v>
      </c>
      <c r="L47" s="2">
        <f t="shared" si="103"/>
        <v>0</v>
      </c>
      <c r="M47" s="3">
        <f>VLOOKUP(B47,Data!$A$2:$G$100,7,FALSE)</f>
        <v>0</v>
      </c>
      <c r="N47" s="9">
        <f t="shared" si="105"/>
        <v>0</v>
      </c>
      <c r="O47" s="23">
        <f t="shared" si="0"/>
        <v>1</v>
      </c>
      <c r="P47" s="9">
        <f t="shared" si="106"/>
        <v>1.0795891462604625</v>
      </c>
    </row>
    <row r="48" spans="1:16" x14ac:dyDescent="0.25">
      <c r="A48" s="26" t="s">
        <v>11</v>
      </c>
      <c r="B48" s="29">
        <f t="shared" ref="B48" si="123">WORKDAY(B47,1)</f>
        <v>42772</v>
      </c>
      <c r="C48" s="8">
        <f>VLOOKUP(B48,Data!$A$2:$G$846,2,FALSE)</f>
        <v>129.72754900000001</v>
      </c>
      <c r="D48" s="2">
        <f t="shared" si="97"/>
        <v>9.3739646047652937E-3</v>
      </c>
      <c r="E48" s="3">
        <f t="shared" ref="E48:E79" si="124">E47</f>
        <v>1</v>
      </c>
      <c r="F48" s="9">
        <f t="shared" si="99"/>
        <v>9.3739646047652937E-3</v>
      </c>
      <c r="G48" s="8">
        <f>VLOOKUP(B48,Data!$A$2:$G$100,4,FALSE)</f>
        <v>92.870002999999997</v>
      </c>
      <c r="H48" s="2">
        <f t="shared" si="100"/>
        <v>-4.3953259476343549E-3</v>
      </c>
      <c r="I48" s="3">
        <f t="shared" ref="I48:I79" si="125">I47</f>
        <v>0</v>
      </c>
      <c r="J48" s="9">
        <f t="shared" si="102"/>
        <v>0</v>
      </c>
      <c r="K48" s="8">
        <f>VLOOKUP(B48,Data!$A$2:$G$100,6,FALSE)</f>
        <v>233.76569699999999</v>
      </c>
      <c r="L48" s="2">
        <f t="shared" si="103"/>
        <v>1.541992426435978E-2</v>
      </c>
      <c r="M48" s="3">
        <f t="shared" ref="M48:M79" si="126">M47</f>
        <v>0</v>
      </c>
      <c r="N48" s="9">
        <f t="shared" si="105"/>
        <v>0</v>
      </c>
      <c r="O48" s="23">
        <f t="shared" si="0"/>
        <v>1</v>
      </c>
      <c r="P48" s="9">
        <f t="shared" si="106"/>
        <v>1.0889631108652278</v>
      </c>
    </row>
    <row r="49" spans="1:16" x14ac:dyDescent="0.25">
      <c r="A49" s="26" t="s">
        <v>12</v>
      </c>
      <c r="B49" s="29">
        <f t="shared" ref="B49" si="127">B48</f>
        <v>42772</v>
      </c>
      <c r="C49" s="8">
        <f>VLOOKUP(B49,Data!$A$2:$G$846,2,FALSE)</f>
        <v>129.72754900000001</v>
      </c>
      <c r="D49" s="2">
        <f t="shared" si="97"/>
        <v>0</v>
      </c>
      <c r="E49" s="3">
        <f>VLOOKUP(B49,Data!$A$2:$G$100,3,FALSE)</f>
        <v>1</v>
      </c>
      <c r="F49" s="9">
        <f t="shared" si="99"/>
        <v>0</v>
      </c>
      <c r="G49" s="8">
        <f>VLOOKUP(B49,Data!$A$2:$G$100,4,FALSE)</f>
        <v>92.870002999999997</v>
      </c>
      <c r="H49" s="2">
        <f t="shared" si="100"/>
        <v>0</v>
      </c>
      <c r="I49" s="3">
        <f>VLOOKUP(B49,Data!$A$2:$G$100,5,FALSE)</f>
        <v>0</v>
      </c>
      <c r="J49" s="9">
        <f t="shared" si="102"/>
        <v>0</v>
      </c>
      <c r="K49" s="8">
        <f>VLOOKUP(B49,Data!$A$2:$G$100,6,FALSE)</f>
        <v>233.76569699999999</v>
      </c>
      <c r="L49" s="2">
        <f t="shared" si="103"/>
        <v>0</v>
      </c>
      <c r="M49" s="3">
        <f>VLOOKUP(B49,Data!$A$2:$G$100,7,FALSE)</f>
        <v>1</v>
      </c>
      <c r="N49" s="9">
        <f t="shared" si="105"/>
        <v>0</v>
      </c>
      <c r="O49" s="23">
        <f t="shared" si="0"/>
        <v>0.5</v>
      </c>
      <c r="P49" s="9">
        <f t="shared" si="106"/>
        <v>1.0889631108652278</v>
      </c>
    </row>
    <row r="50" spans="1:16" x14ac:dyDescent="0.25">
      <c r="A50" s="26" t="s">
        <v>11</v>
      </c>
      <c r="B50" s="29">
        <f t="shared" ref="B50" si="128">WORKDAY(B49,1)</f>
        <v>42773</v>
      </c>
      <c r="C50" s="8">
        <f>VLOOKUP(B50,Data!$A$2:$G$846,2,FALSE)</f>
        <v>130.96220099999999</v>
      </c>
      <c r="D50" s="2">
        <f t="shared" si="97"/>
        <v>9.5172691499781793E-3</v>
      </c>
      <c r="E50" s="3">
        <f t="shared" ref="E50:E81" si="129">E49</f>
        <v>1</v>
      </c>
      <c r="F50" s="9">
        <f t="shared" si="99"/>
        <v>4.7586345749890896E-3</v>
      </c>
      <c r="G50" s="8">
        <f>VLOOKUP(B50,Data!$A$2:$G$100,4,FALSE)</f>
        <v>93.309997999999993</v>
      </c>
      <c r="H50" s="2">
        <f t="shared" si="100"/>
        <v>4.7377515428743567E-3</v>
      </c>
      <c r="I50" s="3">
        <f t="shared" ref="I50:I81" si="130">I49</f>
        <v>0</v>
      </c>
      <c r="J50" s="9">
        <f t="shared" si="102"/>
        <v>0</v>
      </c>
      <c r="K50" s="8">
        <f>VLOOKUP(B50,Data!$A$2:$G$100,6,FALSE)</f>
        <v>231.950862</v>
      </c>
      <c r="L50" s="2">
        <f t="shared" si="103"/>
        <v>-7.7634786595741981E-3</v>
      </c>
      <c r="M50" s="3">
        <f t="shared" ref="M50:M81" si="131">M49</f>
        <v>1</v>
      </c>
      <c r="N50" s="9">
        <f t="shared" si="105"/>
        <v>-3.881739329787099E-3</v>
      </c>
      <c r="O50" s="23">
        <f t="shared" si="0"/>
        <v>0.5</v>
      </c>
      <c r="P50" s="9">
        <f t="shared" si="106"/>
        <v>1.0898400061104296</v>
      </c>
    </row>
    <row r="51" spans="1:16" x14ac:dyDescent="0.25">
      <c r="A51" s="26" t="s">
        <v>12</v>
      </c>
      <c r="B51" s="29">
        <f t="shared" ref="B51" si="132">B50</f>
        <v>42773</v>
      </c>
      <c r="C51" s="8">
        <f>VLOOKUP(B51,Data!$A$2:$G$846,2,FALSE)</f>
        <v>130.96220099999999</v>
      </c>
      <c r="D51" s="2">
        <f t="shared" si="97"/>
        <v>0</v>
      </c>
      <c r="E51" s="3">
        <f>VLOOKUP(B51,Data!$A$2:$G$100,3,FALSE)</f>
        <v>1</v>
      </c>
      <c r="F51" s="9">
        <f t="shared" si="99"/>
        <v>0</v>
      </c>
      <c r="G51" s="8">
        <f>VLOOKUP(B51,Data!$A$2:$G$100,4,FALSE)</f>
        <v>93.309997999999993</v>
      </c>
      <c r="H51" s="2">
        <f t="shared" si="100"/>
        <v>0</v>
      </c>
      <c r="I51" s="3">
        <f>VLOOKUP(B51,Data!$A$2:$G$100,5,FALSE)</f>
        <v>1</v>
      </c>
      <c r="J51" s="9">
        <f t="shared" si="102"/>
        <v>0</v>
      </c>
      <c r="K51" s="8">
        <f>VLOOKUP(B51,Data!$A$2:$G$100,6,FALSE)</f>
        <v>231.950862</v>
      </c>
      <c r="L51" s="2">
        <f t="shared" si="103"/>
        <v>0</v>
      </c>
      <c r="M51" s="3">
        <f>VLOOKUP(B51,Data!$A$2:$G$100,7,FALSE)</f>
        <v>1</v>
      </c>
      <c r="N51" s="9">
        <f t="shared" si="105"/>
        <v>0</v>
      </c>
      <c r="O51" s="23">
        <f t="shared" si="0"/>
        <v>0.33333333333333331</v>
      </c>
      <c r="P51" s="9">
        <f t="shared" si="106"/>
        <v>1.0898400061104296</v>
      </c>
    </row>
    <row r="52" spans="1:16" x14ac:dyDescent="0.25">
      <c r="A52" s="26" t="s">
        <v>11</v>
      </c>
      <c r="B52" s="29">
        <f t="shared" ref="B52" si="133">WORKDAY(B51,1)</f>
        <v>42774</v>
      </c>
      <c r="C52" s="8">
        <f>VLOOKUP(B52,Data!$A$2:$G$846,2,FALSE)</f>
        <v>131.46999400000001</v>
      </c>
      <c r="D52" s="2">
        <f t="shared" si="97"/>
        <v>3.8774012357964327E-3</v>
      </c>
      <c r="E52" s="3">
        <f t="shared" ref="E52:E83" si="134">E51</f>
        <v>1</v>
      </c>
      <c r="F52" s="9">
        <f t="shared" si="99"/>
        <v>1.2924670785988109E-3</v>
      </c>
      <c r="G52" s="8">
        <f>VLOOKUP(B52,Data!$A$2:$G$100,4,FALSE)</f>
        <v>92.910004000000001</v>
      </c>
      <c r="H52" s="2">
        <f t="shared" si="100"/>
        <v>-4.2867217723013178E-3</v>
      </c>
      <c r="I52" s="3">
        <f t="shared" ref="I52:I83" si="135">I51</f>
        <v>1</v>
      </c>
      <c r="J52" s="9">
        <f t="shared" si="102"/>
        <v>-1.4289072574337725E-3</v>
      </c>
      <c r="K52" s="8">
        <f>VLOOKUP(B52,Data!$A$2:$G$100,6,FALSE)</f>
        <v>240.486603</v>
      </c>
      <c r="L52" s="2">
        <f t="shared" si="103"/>
        <v>3.6799781326098291E-2</v>
      </c>
      <c r="M52" s="3">
        <f t="shared" ref="M52:M83" si="136">M51</f>
        <v>1</v>
      </c>
      <c r="N52" s="9">
        <f t="shared" si="105"/>
        <v>1.2266593775366097E-2</v>
      </c>
      <c r="O52" s="23">
        <f t="shared" si="0"/>
        <v>0.33333333333333331</v>
      </c>
      <c r="P52" s="9">
        <f t="shared" si="106"/>
        <v>1.1019701597069607</v>
      </c>
    </row>
    <row r="53" spans="1:16" x14ac:dyDescent="0.25">
      <c r="A53" s="26" t="s">
        <v>12</v>
      </c>
      <c r="B53" s="29">
        <f t="shared" ref="B53" si="137">B52</f>
        <v>42774</v>
      </c>
      <c r="C53" s="8">
        <f>VLOOKUP(B53,Data!$A$2:$G$846,2,FALSE)</f>
        <v>131.46999400000001</v>
      </c>
      <c r="D53" s="2">
        <f t="shared" si="97"/>
        <v>0</v>
      </c>
      <c r="E53" s="3">
        <f>VLOOKUP(B53,Data!$A$2:$G$100,3,FALSE)</f>
        <v>1</v>
      </c>
      <c r="F53" s="9">
        <f t="shared" si="99"/>
        <v>0</v>
      </c>
      <c r="G53" s="8">
        <f>VLOOKUP(B53,Data!$A$2:$G$100,4,FALSE)</f>
        <v>92.910004000000001</v>
      </c>
      <c r="H53" s="2">
        <f t="shared" si="100"/>
        <v>0</v>
      </c>
      <c r="I53" s="3">
        <f>VLOOKUP(B53,Data!$A$2:$G$100,5,FALSE)</f>
        <v>1</v>
      </c>
      <c r="J53" s="9">
        <f t="shared" si="102"/>
        <v>0</v>
      </c>
      <c r="K53" s="8">
        <f>VLOOKUP(B53,Data!$A$2:$G$100,6,FALSE)</f>
        <v>240.486603</v>
      </c>
      <c r="L53" s="2">
        <f t="shared" si="103"/>
        <v>0</v>
      </c>
      <c r="M53" s="3">
        <f>VLOOKUP(B53,Data!$A$2:$G$100,7,FALSE)</f>
        <v>1</v>
      </c>
      <c r="N53" s="9">
        <f t="shared" si="105"/>
        <v>0</v>
      </c>
      <c r="O53" s="23">
        <f t="shared" si="0"/>
        <v>0.33333333333333331</v>
      </c>
      <c r="P53" s="9">
        <f t="shared" si="106"/>
        <v>1.1019701597069607</v>
      </c>
    </row>
    <row r="54" spans="1:16" x14ac:dyDescent="0.25">
      <c r="A54" s="26" t="s">
        <v>11</v>
      </c>
      <c r="B54" s="29">
        <f t="shared" ref="B54" si="138">WORKDAY(B53,1)</f>
        <v>42775</v>
      </c>
      <c r="C54" s="8">
        <f>VLOOKUP(B54,Data!$A$2:$G$846,2,FALSE)</f>
        <v>132.41999799999999</v>
      </c>
      <c r="D54" s="2">
        <f t="shared" si="97"/>
        <v>7.226013868989592E-3</v>
      </c>
      <c r="E54" s="3">
        <f t="shared" ref="E54:E85" si="139">E53</f>
        <v>1</v>
      </c>
      <c r="F54" s="9">
        <f t="shared" si="99"/>
        <v>2.4086712896631973E-3</v>
      </c>
      <c r="G54" s="8">
        <f>VLOOKUP(B54,Data!$A$2:$G$100,4,FALSE)</f>
        <v>93.959998999999996</v>
      </c>
      <c r="H54" s="2">
        <f t="shared" si="100"/>
        <v>1.1301204981112643E-2</v>
      </c>
      <c r="I54" s="3">
        <f t="shared" ref="I54:I85" si="140">I53</f>
        <v>1</v>
      </c>
      <c r="J54" s="9">
        <f t="shared" si="102"/>
        <v>3.7670683270375474E-3</v>
      </c>
      <c r="K54" s="8">
        <f>VLOOKUP(B54,Data!$A$2:$G$100,6,FALSE)</f>
        <v>244.98381800000001</v>
      </c>
      <c r="L54" s="2">
        <f t="shared" si="103"/>
        <v>1.8700480375615815E-2</v>
      </c>
      <c r="M54" s="3">
        <f t="shared" ref="M54:M85" si="141">M53</f>
        <v>1</v>
      </c>
      <c r="N54" s="9">
        <f t="shared" si="105"/>
        <v>6.2334934585386043E-3</v>
      </c>
      <c r="O54" s="23">
        <f t="shared" si="0"/>
        <v>0.33333333333333331</v>
      </c>
      <c r="P54" s="9">
        <f t="shared" si="106"/>
        <v>1.1143793927821999</v>
      </c>
    </row>
    <row r="55" spans="1:16" x14ac:dyDescent="0.25">
      <c r="A55" s="26" t="s">
        <v>12</v>
      </c>
      <c r="B55" s="29">
        <f t="shared" ref="B55" si="142">B54</f>
        <v>42775</v>
      </c>
      <c r="C55" s="8">
        <f>VLOOKUP(B55,Data!$A$2:$G$846,2,FALSE)</f>
        <v>132.41999799999999</v>
      </c>
      <c r="D55" s="2">
        <f t="shared" si="97"/>
        <v>0</v>
      </c>
      <c r="E55" s="3">
        <f>VLOOKUP(B55,Data!$A$2:$G$100,3,FALSE)</f>
        <v>1</v>
      </c>
      <c r="F55" s="9">
        <f t="shared" si="99"/>
        <v>0</v>
      </c>
      <c r="G55" s="8">
        <f>VLOOKUP(B55,Data!$A$2:$G$100,4,FALSE)</f>
        <v>93.959998999999996</v>
      </c>
      <c r="H55" s="2">
        <f t="shared" si="100"/>
        <v>0</v>
      </c>
      <c r="I55" s="3">
        <f>VLOOKUP(B55,Data!$A$2:$G$100,5,FALSE)</f>
        <v>1</v>
      </c>
      <c r="J55" s="9">
        <f t="shared" si="102"/>
        <v>0</v>
      </c>
      <c r="K55" s="8">
        <f>VLOOKUP(B55,Data!$A$2:$G$100,6,FALSE)</f>
        <v>244.98381800000001</v>
      </c>
      <c r="L55" s="2">
        <f t="shared" si="103"/>
        <v>0</v>
      </c>
      <c r="M55" s="3">
        <f>VLOOKUP(B55,Data!$A$2:$G$100,7,FALSE)</f>
        <v>0</v>
      </c>
      <c r="N55" s="9">
        <f t="shared" si="105"/>
        <v>0</v>
      </c>
      <c r="O55" s="23">
        <f t="shared" si="0"/>
        <v>0.5</v>
      </c>
      <c r="P55" s="9">
        <f t="shared" si="106"/>
        <v>1.1143793927821999</v>
      </c>
    </row>
    <row r="56" spans="1:16" x14ac:dyDescent="0.25">
      <c r="A56" s="26" t="s">
        <v>11</v>
      </c>
      <c r="B56" s="29">
        <f t="shared" ref="B56" si="143">WORKDAY(B55,1)</f>
        <v>42776</v>
      </c>
      <c r="C56" s="8">
        <f>VLOOKUP(B56,Data!$A$2:$G$846,2,FALSE)</f>
        <v>132.11999499999999</v>
      </c>
      <c r="D56" s="2">
        <f t="shared" si="97"/>
        <v>-2.2655414932116506E-3</v>
      </c>
      <c r="E56" s="3">
        <f t="shared" ref="E56:E87" si="144">E55</f>
        <v>1</v>
      </c>
      <c r="F56" s="9">
        <f t="shared" si="99"/>
        <v>-1.1327707466058253E-3</v>
      </c>
      <c r="G56" s="8">
        <f>VLOOKUP(B56,Data!$A$2:$G$100,4,FALSE)</f>
        <v>96.309997999999993</v>
      </c>
      <c r="H56" s="2">
        <f t="shared" si="100"/>
        <v>2.501063245009184E-2</v>
      </c>
      <c r="I56" s="3">
        <f t="shared" ref="I56:I87" si="145">I55</f>
        <v>1</v>
      </c>
      <c r="J56" s="9">
        <f t="shared" si="102"/>
        <v>1.250531622504592E-2</v>
      </c>
      <c r="K56" s="8">
        <f>VLOOKUP(B56,Data!$A$2:$G$100,6,FALSE)</f>
        <v>245.66189900000001</v>
      </c>
      <c r="L56" s="2">
        <f t="shared" si="103"/>
        <v>2.7678603653731597E-3</v>
      </c>
      <c r="M56" s="3">
        <f t="shared" ref="M56:M87" si="146">M55</f>
        <v>0</v>
      </c>
      <c r="N56" s="9">
        <f t="shared" si="105"/>
        <v>0</v>
      </c>
      <c r="O56" s="23">
        <f t="shared" si="0"/>
        <v>0.5</v>
      </c>
      <c r="P56" s="9">
        <f t="shared" si="106"/>
        <v>1.12575193826064</v>
      </c>
    </row>
    <row r="57" spans="1:16" x14ac:dyDescent="0.25">
      <c r="A57" s="26" t="s">
        <v>12</v>
      </c>
      <c r="B57" s="29">
        <f t="shared" ref="B57" si="147">B56</f>
        <v>42776</v>
      </c>
      <c r="C57" s="8">
        <f>VLOOKUP(B57,Data!$A$2:$G$846,2,FALSE)</f>
        <v>132.11999499999999</v>
      </c>
      <c r="D57" s="2">
        <f t="shared" si="97"/>
        <v>0</v>
      </c>
      <c r="E57" s="3">
        <f>VLOOKUP(B57,Data!$A$2:$G$100,3,FALSE)</f>
        <v>0</v>
      </c>
      <c r="F57" s="9">
        <f t="shared" si="99"/>
        <v>0</v>
      </c>
      <c r="G57" s="8">
        <f>VLOOKUP(B57,Data!$A$2:$G$100,4,FALSE)</f>
        <v>96.309997999999993</v>
      </c>
      <c r="H57" s="2">
        <f t="shared" si="100"/>
        <v>0</v>
      </c>
      <c r="I57" s="3">
        <f>VLOOKUP(B57,Data!$A$2:$G$100,5,FALSE)</f>
        <v>1</v>
      </c>
      <c r="J57" s="9">
        <f t="shared" si="102"/>
        <v>0</v>
      </c>
      <c r="K57" s="8">
        <f>VLOOKUP(B57,Data!$A$2:$G$100,6,FALSE)</f>
        <v>245.66189900000001</v>
      </c>
      <c r="L57" s="2">
        <f t="shared" si="103"/>
        <v>0</v>
      </c>
      <c r="M57" s="3">
        <f>VLOOKUP(B57,Data!$A$2:$G$100,7,FALSE)</f>
        <v>1</v>
      </c>
      <c r="N57" s="9">
        <f t="shared" si="105"/>
        <v>0</v>
      </c>
      <c r="O57" s="23">
        <f t="shared" si="0"/>
        <v>0.5</v>
      </c>
      <c r="P57" s="9">
        <f t="shared" si="106"/>
        <v>1.12575193826064</v>
      </c>
    </row>
    <row r="58" spans="1:16" x14ac:dyDescent="0.25">
      <c r="A58" s="26" t="s">
        <v>11</v>
      </c>
      <c r="B58" s="29">
        <f t="shared" ref="B58" si="148">WORKDAY(B57,1)</f>
        <v>42779</v>
      </c>
      <c r="C58" s="8">
        <f>VLOOKUP(B58,Data!$A$2:$G$846,2,FALSE)</f>
        <v>133.28999300000001</v>
      </c>
      <c r="D58" s="2">
        <f t="shared" si="97"/>
        <v>8.8555710284429021E-3</v>
      </c>
      <c r="E58" s="3">
        <f t="shared" ref="E58:E89" si="149">E57</f>
        <v>0</v>
      </c>
      <c r="F58" s="9">
        <f t="shared" si="99"/>
        <v>0</v>
      </c>
      <c r="G58" s="8">
        <f>VLOOKUP(B58,Data!$A$2:$G$100,4,FALSE)</f>
        <v>98.5</v>
      </c>
      <c r="H58" s="2">
        <f t="shared" si="100"/>
        <v>2.2739092985964E-2</v>
      </c>
      <c r="I58" s="3">
        <f t="shared" ref="I58:I89" si="150">I57</f>
        <v>1</v>
      </c>
      <c r="J58" s="9">
        <f t="shared" si="102"/>
        <v>1.1369546492982E-2</v>
      </c>
      <c r="K58" s="8">
        <f>VLOOKUP(B58,Data!$A$2:$G$100,6,FALSE)</f>
        <v>246.06075899999999</v>
      </c>
      <c r="L58" s="2">
        <f t="shared" si="103"/>
        <v>1.6236135991116185E-3</v>
      </c>
      <c r="M58" s="3">
        <f t="shared" ref="M58:M89" si="151">M57</f>
        <v>1</v>
      </c>
      <c r="N58" s="9">
        <f t="shared" si="105"/>
        <v>8.1180679955580924E-4</v>
      </c>
      <c r="O58" s="23">
        <f t="shared" si="0"/>
        <v>0.5</v>
      </c>
      <c r="P58" s="9">
        <f t="shared" si="106"/>
        <v>1.1379332915531777</v>
      </c>
    </row>
    <row r="59" spans="1:16" x14ac:dyDescent="0.25">
      <c r="A59" s="26" t="s">
        <v>12</v>
      </c>
      <c r="B59" s="29">
        <f t="shared" ref="B59" si="152">B58</f>
        <v>42779</v>
      </c>
      <c r="C59" s="8">
        <f>VLOOKUP(B59,Data!$A$2:$G$846,2,FALSE)</f>
        <v>133.28999300000001</v>
      </c>
      <c r="D59" s="2">
        <f t="shared" si="97"/>
        <v>0</v>
      </c>
      <c r="E59" s="3">
        <f>VLOOKUP(B59,Data!$A$2:$G$100,3,FALSE)</f>
        <v>1</v>
      </c>
      <c r="F59" s="9">
        <f t="shared" si="99"/>
        <v>0</v>
      </c>
      <c r="G59" s="8">
        <f>VLOOKUP(B59,Data!$A$2:$G$100,4,FALSE)</f>
        <v>98.5</v>
      </c>
      <c r="H59" s="2">
        <f t="shared" si="100"/>
        <v>0</v>
      </c>
      <c r="I59" s="3">
        <f>VLOOKUP(B59,Data!$A$2:$G$100,5,FALSE)</f>
        <v>1</v>
      </c>
      <c r="J59" s="9">
        <f t="shared" si="102"/>
        <v>0</v>
      </c>
      <c r="K59" s="8">
        <f>VLOOKUP(B59,Data!$A$2:$G$100,6,FALSE)</f>
        <v>246.06075899999999</v>
      </c>
      <c r="L59" s="2">
        <f t="shared" si="103"/>
        <v>0</v>
      </c>
      <c r="M59" s="3">
        <f>VLOOKUP(B59,Data!$A$2:$G$100,7,FALSE)</f>
        <v>1</v>
      </c>
      <c r="N59" s="9">
        <f t="shared" si="105"/>
        <v>0</v>
      </c>
      <c r="O59" s="23">
        <f t="shared" si="0"/>
        <v>0.33333333333333331</v>
      </c>
      <c r="P59" s="9">
        <f t="shared" si="106"/>
        <v>1.1379332915531777</v>
      </c>
    </row>
    <row r="60" spans="1:16" x14ac:dyDescent="0.25">
      <c r="A60" s="26" t="s">
        <v>11</v>
      </c>
      <c r="B60" s="29">
        <f t="shared" ref="B60" si="153">WORKDAY(B59,1)</f>
        <v>42780</v>
      </c>
      <c r="C60" s="8">
        <f>VLOOKUP(B60,Data!$A$2:$G$846,2,FALSE)</f>
        <v>135.020004</v>
      </c>
      <c r="D60" s="2">
        <f t="shared" si="97"/>
        <v>1.2979301454385929E-2</v>
      </c>
      <c r="E60" s="3">
        <f t="shared" ref="E60:E91" si="154">E59</f>
        <v>1</v>
      </c>
      <c r="F60" s="9">
        <f t="shared" si="99"/>
        <v>4.3264338181286423E-3</v>
      </c>
      <c r="G60" s="8">
        <f>VLOOKUP(B60,Data!$A$2:$G$100,4,FALSE)</f>
        <v>98.089995999999999</v>
      </c>
      <c r="H60" s="2">
        <f t="shared" si="100"/>
        <v>-4.1624771573604133E-3</v>
      </c>
      <c r="I60" s="3">
        <f t="shared" ref="I60:I91" si="155">I59</f>
        <v>1</v>
      </c>
      <c r="J60" s="9">
        <f t="shared" si="102"/>
        <v>-1.3874923857868043E-3</v>
      </c>
      <c r="K60" s="8">
        <f>VLOOKUP(B60,Data!$A$2:$G$100,6,FALSE)</f>
        <v>247.86564300000001</v>
      </c>
      <c r="L60" s="2">
        <f t="shared" si="103"/>
        <v>7.3351151452800958E-3</v>
      </c>
      <c r="M60" s="3">
        <f t="shared" ref="M60:M91" si="156">M59</f>
        <v>1</v>
      </c>
      <c r="N60" s="9">
        <f t="shared" si="105"/>
        <v>2.4450383817600316E-3</v>
      </c>
      <c r="O60" s="23">
        <f t="shared" si="0"/>
        <v>0.33333333333333331</v>
      </c>
      <c r="P60" s="9">
        <f t="shared" si="106"/>
        <v>1.1433172713672795</v>
      </c>
    </row>
    <row r="61" spans="1:16" x14ac:dyDescent="0.25">
      <c r="A61" s="26" t="s">
        <v>12</v>
      </c>
      <c r="B61" s="29">
        <f t="shared" ref="B61" si="157">B60</f>
        <v>42780</v>
      </c>
      <c r="C61" s="8">
        <f>VLOOKUP(B61,Data!$A$2:$G$846,2,FALSE)</f>
        <v>135.020004</v>
      </c>
      <c r="D61" s="2">
        <f t="shared" si="97"/>
        <v>0</v>
      </c>
      <c r="E61" s="3">
        <f>VLOOKUP(B61,Data!$A$2:$G$100,3,FALSE)</f>
        <v>1</v>
      </c>
      <c r="F61" s="9">
        <f t="shared" si="99"/>
        <v>0</v>
      </c>
      <c r="G61" s="8">
        <f>VLOOKUP(B61,Data!$A$2:$G$100,4,FALSE)</f>
        <v>98.089995999999999</v>
      </c>
      <c r="H61" s="2">
        <f t="shared" si="100"/>
        <v>0</v>
      </c>
      <c r="I61" s="3">
        <f>VLOOKUP(B61,Data!$A$2:$G$100,5,FALSE)</f>
        <v>0</v>
      </c>
      <c r="J61" s="9">
        <f t="shared" si="102"/>
        <v>0</v>
      </c>
      <c r="K61" s="8">
        <f>VLOOKUP(B61,Data!$A$2:$G$100,6,FALSE)</f>
        <v>247.86564300000001</v>
      </c>
      <c r="L61" s="2">
        <f t="shared" si="103"/>
        <v>0</v>
      </c>
      <c r="M61" s="3">
        <f>VLOOKUP(B61,Data!$A$2:$G$100,7,FALSE)</f>
        <v>0</v>
      </c>
      <c r="N61" s="9">
        <f t="shared" si="105"/>
        <v>0</v>
      </c>
      <c r="O61" s="23">
        <f t="shared" si="0"/>
        <v>1</v>
      </c>
      <c r="P61" s="9">
        <f t="shared" si="106"/>
        <v>1.1433172713672795</v>
      </c>
    </row>
    <row r="62" spans="1:16" x14ac:dyDescent="0.25">
      <c r="A62" s="26" t="s">
        <v>11</v>
      </c>
      <c r="B62" s="29">
        <f t="shared" ref="B62" si="158">WORKDAY(B61,1)</f>
        <v>42781</v>
      </c>
      <c r="C62" s="8">
        <f>VLOOKUP(B62,Data!$A$2:$G$846,2,FALSE)</f>
        <v>135.509995</v>
      </c>
      <c r="D62" s="2">
        <f t="shared" si="97"/>
        <v>3.6290252220700821E-3</v>
      </c>
      <c r="E62" s="3">
        <f t="shared" ref="E62:E93" si="159">E61</f>
        <v>1</v>
      </c>
      <c r="F62" s="9">
        <f t="shared" si="99"/>
        <v>3.6290252220700821E-3</v>
      </c>
      <c r="G62" s="8">
        <f>VLOOKUP(B62,Data!$A$2:$G$100,4,FALSE)</f>
        <v>99.019997000000004</v>
      </c>
      <c r="H62" s="2">
        <f t="shared" si="100"/>
        <v>9.4810993773514311E-3</v>
      </c>
      <c r="I62" s="3">
        <f t="shared" ref="I62:I93" si="160">I61</f>
        <v>0</v>
      </c>
      <c r="J62" s="9">
        <f t="shared" si="102"/>
        <v>0</v>
      </c>
      <c r="K62" s="8">
        <f>VLOOKUP(B62,Data!$A$2:$G$100,6,FALSE)</f>
        <v>248.613518</v>
      </c>
      <c r="L62" s="2">
        <f t="shared" si="103"/>
        <v>3.0172596369073762E-3</v>
      </c>
      <c r="M62" s="3">
        <f t="shared" ref="M62:M93" si="161">M61</f>
        <v>0</v>
      </c>
      <c r="N62" s="9">
        <f t="shared" si="105"/>
        <v>0</v>
      </c>
      <c r="O62" s="23">
        <f t="shared" si="0"/>
        <v>1</v>
      </c>
      <c r="P62" s="9">
        <f t="shared" si="106"/>
        <v>1.1469462965893495</v>
      </c>
    </row>
    <row r="63" spans="1:16" x14ac:dyDescent="0.25">
      <c r="A63" s="26" t="s">
        <v>12</v>
      </c>
      <c r="B63" s="29">
        <f t="shared" ref="B63" si="162">B62</f>
        <v>42781</v>
      </c>
      <c r="C63" s="8">
        <f>VLOOKUP(B63,Data!$A$2:$G$846,2,FALSE)</f>
        <v>135.509995</v>
      </c>
      <c r="D63" s="2">
        <f t="shared" si="97"/>
        <v>0</v>
      </c>
      <c r="E63" s="3">
        <f>VLOOKUP(B63,Data!$A$2:$G$100,3,FALSE)</f>
        <v>0</v>
      </c>
      <c r="F63" s="9">
        <f t="shared" si="99"/>
        <v>0</v>
      </c>
      <c r="G63" s="8">
        <f>VLOOKUP(B63,Data!$A$2:$G$100,4,FALSE)</f>
        <v>99.019997000000004</v>
      </c>
      <c r="H63" s="2">
        <f t="shared" si="100"/>
        <v>0</v>
      </c>
      <c r="I63" s="3">
        <f>VLOOKUP(B63,Data!$A$2:$G$100,5,FALSE)</f>
        <v>1</v>
      </c>
      <c r="J63" s="9">
        <f t="shared" si="102"/>
        <v>0</v>
      </c>
      <c r="K63" s="8">
        <f>VLOOKUP(B63,Data!$A$2:$G$100,6,FALSE)</f>
        <v>248.613518</v>
      </c>
      <c r="L63" s="2">
        <f t="shared" si="103"/>
        <v>0</v>
      </c>
      <c r="M63" s="3">
        <f>VLOOKUP(B63,Data!$A$2:$G$100,7,FALSE)</f>
        <v>1</v>
      </c>
      <c r="N63" s="9">
        <f t="shared" si="105"/>
        <v>0</v>
      </c>
      <c r="O63" s="23">
        <f t="shared" si="0"/>
        <v>0.5</v>
      </c>
      <c r="P63" s="9">
        <f t="shared" si="106"/>
        <v>1.1469462965893495</v>
      </c>
    </row>
    <row r="64" spans="1:16" x14ac:dyDescent="0.25">
      <c r="A64" s="26" t="s">
        <v>11</v>
      </c>
      <c r="B64" s="29">
        <f t="shared" ref="B64" si="163">WORKDAY(B63,1)</f>
        <v>42782</v>
      </c>
      <c r="C64" s="8">
        <f>VLOOKUP(B64,Data!$A$2:$G$846,2,FALSE)</f>
        <v>135.35000600000001</v>
      </c>
      <c r="D64" s="2">
        <f t="shared" si="97"/>
        <v>-1.1806435385079597E-3</v>
      </c>
      <c r="E64" s="3">
        <f t="shared" ref="E64:E95" si="164">E63</f>
        <v>0</v>
      </c>
      <c r="F64" s="9">
        <f t="shared" si="99"/>
        <v>0</v>
      </c>
      <c r="G64" s="8">
        <f>VLOOKUP(B64,Data!$A$2:$G$100,4,FALSE)</f>
        <v>98.260002</v>
      </c>
      <c r="H64" s="2">
        <f t="shared" si="100"/>
        <v>-7.6751668655373065E-3</v>
      </c>
      <c r="I64" s="3">
        <f t="shared" ref="I64:I95" si="165">I63</f>
        <v>1</v>
      </c>
      <c r="J64" s="9">
        <f t="shared" si="102"/>
        <v>-3.8375834327686533E-3</v>
      </c>
      <c r="K64" s="8">
        <f>VLOOKUP(B64,Data!$A$2:$G$100,6,FALSE)</f>
        <v>246.230276</v>
      </c>
      <c r="L64" s="2">
        <f t="shared" si="103"/>
        <v>-9.5861319978586025E-3</v>
      </c>
      <c r="M64" s="3">
        <f t="shared" ref="M64:M95" si="166">M63</f>
        <v>1</v>
      </c>
      <c r="N64" s="9">
        <f t="shared" si="105"/>
        <v>-4.7930659989293013E-3</v>
      </c>
      <c r="O64" s="23">
        <f t="shared" si="0"/>
        <v>0.5</v>
      </c>
      <c r="P64" s="9">
        <f t="shared" si="106"/>
        <v>1.1383156471576517</v>
      </c>
    </row>
    <row r="65" spans="1:16" x14ac:dyDescent="0.25">
      <c r="A65" s="26" t="s">
        <v>12</v>
      </c>
      <c r="B65" s="29">
        <f t="shared" ref="B65" si="167">B64</f>
        <v>42782</v>
      </c>
      <c r="C65" s="8">
        <f>VLOOKUP(B65,Data!$A$2:$G$846,2,FALSE)</f>
        <v>135.35000600000001</v>
      </c>
      <c r="D65" s="2">
        <f t="shared" si="97"/>
        <v>0</v>
      </c>
      <c r="E65" s="3">
        <f>VLOOKUP(B65,Data!$A$2:$G$100,3,FALSE)</f>
        <v>1</v>
      </c>
      <c r="F65" s="9">
        <f t="shared" si="99"/>
        <v>0</v>
      </c>
      <c r="G65" s="8">
        <f>VLOOKUP(B65,Data!$A$2:$G$100,4,FALSE)</f>
        <v>98.260002</v>
      </c>
      <c r="H65" s="2">
        <f t="shared" si="100"/>
        <v>0</v>
      </c>
      <c r="I65" s="3">
        <f>VLOOKUP(B65,Data!$A$2:$G$100,5,FALSE)</f>
        <v>1</v>
      </c>
      <c r="J65" s="9">
        <f t="shared" si="102"/>
        <v>0</v>
      </c>
      <c r="K65" s="8">
        <f>VLOOKUP(B65,Data!$A$2:$G$100,6,FALSE)</f>
        <v>246.230276</v>
      </c>
      <c r="L65" s="2">
        <f t="shared" si="103"/>
        <v>0</v>
      </c>
      <c r="M65" s="3">
        <f>VLOOKUP(B65,Data!$A$2:$G$100,7,FALSE)</f>
        <v>1</v>
      </c>
      <c r="N65" s="9">
        <f t="shared" si="105"/>
        <v>0</v>
      </c>
      <c r="O65" s="23">
        <f t="shared" si="0"/>
        <v>0.33333333333333331</v>
      </c>
      <c r="P65" s="9">
        <f t="shared" si="106"/>
        <v>1.1383156471576517</v>
      </c>
    </row>
    <row r="66" spans="1:16" x14ac:dyDescent="0.25">
      <c r="A66" s="26" t="s">
        <v>11</v>
      </c>
      <c r="B66" s="29">
        <f t="shared" ref="B66" si="168">WORKDAY(B65,1)</f>
        <v>42783</v>
      </c>
      <c r="C66" s="8">
        <f>VLOOKUP(B66,Data!$A$2:$G$846,2,FALSE)</f>
        <v>135.720001</v>
      </c>
      <c r="D66" s="2">
        <f t="shared" si="97"/>
        <v>2.7336164285060227E-3</v>
      </c>
      <c r="E66" s="3">
        <f t="shared" ref="E66:E97" si="169">E65</f>
        <v>1</v>
      </c>
      <c r="F66" s="9">
        <f t="shared" si="99"/>
        <v>9.1120547616867415E-4</v>
      </c>
      <c r="G66" s="8">
        <f>VLOOKUP(B66,Data!$A$2:$G$100,4,FALSE)</f>
        <v>98.849997999999999</v>
      </c>
      <c r="H66" s="2">
        <f t="shared" si="100"/>
        <v>6.00443708519362E-3</v>
      </c>
      <c r="I66" s="3">
        <f t="shared" ref="I66:I97" si="170">I65</f>
        <v>1</v>
      </c>
      <c r="J66" s="9">
        <f t="shared" si="102"/>
        <v>2.001479028397873E-3</v>
      </c>
      <c r="K66" s="8">
        <f>VLOOKUP(B66,Data!$A$2:$G$100,6,FALSE)</f>
        <v>246.64909900000001</v>
      </c>
      <c r="L66" s="2">
        <f t="shared" si="103"/>
        <v>1.7009403019147948E-3</v>
      </c>
      <c r="M66" s="3">
        <f t="shared" ref="M66:M97" si="171">M65</f>
        <v>1</v>
      </c>
      <c r="N66" s="9">
        <f t="shared" si="105"/>
        <v>5.6698010063826489E-4</v>
      </c>
      <c r="O66" s="23">
        <f t="shared" ref="O66:O127" si="172">IFERROR(1/(M66+I66+E66),0)</f>
        <v>0.33333333333333331</v>
      </c>
      <c r="P66" s="9">
        <f t="shared" si="106"/>
        <v>1.1417953117628565</v>
      </c>
    </row>
    <row r="67" spans="1:16" x14ac:dyDescent="0.25">
      <c r="A67" s="26" t="s">
        <v>12</v>
      </c>
      <c r="B67" s="29">
        <f t="shared" ref="B67" si="173">B66</f>
        <v>42783</v>
      </c>
      <c r="C67" s="8">
        <f>VLOOKUP(B67,Data!$A$2:$G$846,2,FALSE)</f>
        <v>135.720001</v>
      </c>
      <c r="D67" s="2">
        <f t="shared" si="97"/>
        <v>0</v>
      </c>
      <c r="E67" s="3">
        <f>VLOOKUP(B67,Data!$A$2:$G$100,3,FALSE)</f>
        <v>1</v>
      </c>
      <c r="F67" s="9">
        <f t="shared" si="99"/>
        <v>0</v>
      </c>
      <c r="G67" s="8">
        <f>VLOOKUP(B67,Data!$A$2:$G$100,4,FALSE)</f>
        <v>98.849997999999999</v>
      </c>
      <c r="H67" s="2">
        <f t="shared" si="100"/>
        <v>0</v>
      </c>
      <c r="I67" s="3">
        <f>VLOOKUP(B67,Data!$A$2:$G$100,5,FALSE)</f>
        <v>1</v>
      </c>
      <c r="J67" s="9">
        <f t="shared" si="102"/>
        <v>0</v>
      </c>
      <c r="K67" s="8">
        <f>VLOOKUP(B67,Data!$A$2:$G$100,6,FALSE)</f>
        <v>246.64909900000001</v>
      </c>
      <c r="L67" s="2">
        <f t="shared" si="103"/>
        <v>0</v>
      </c>
      <c r="M67" s="3">
        <f>VLOOKUP(B67,Data!$A$2:$G$100,7,FALSE)</f>
        <v>1</v>
      </c>
      <c r="N67" s="9">
        <f t="shared" si="105"/>
        <v>0</v>
      </c>
      <c r="O67" s="23">
        <f t="shared" si="172"/>
        <v>0.33333333333333331</v>
      </c>
      <c r="P67" s="9">
        <f t="shared" si="106"/>
        <v>1.1417953117628565</v>
      </c>
    </row>
    <row r="68" spans="1:16" x14ac:dyDescent="0.25">
      <c r="A68" s="26" t="s">
        <v>11</v>
      </c>
      <c r="B68" s="29">
        <f>WORKDAY(B67,2)</f>
        <v>42787</v>
      </c>
      <c r="C68" s="8">
        <f>VLOOKUP(B68,Data!$A$2:$G$846,2,FALSE)</f>
        <v>136.699997</v>
      </c>
      <c r="D68" s="2">
        <f t="shared" si="97"/>
        <v>7.2207190744126206E-3</v>
      </c>
      <c r="E68" s="3">
        <f t="shared" ref="E68:E99" si="174">E67</f>
        <v>1</v>
      </c>
      <c r="F68" s="9">
        <f t="shared" si="99"/>
        <v>2.4069063581375399E-3</v>
      </c>
      <c r="G68" s="8">
        <f>VLOOKUP(B68,Data!$A$2:$G$100,4,FALSE)</f>
        <v>98.099997999999999</v>
      </c>
      <c r="H68" s="2">
        <f t="shared" si="100"/>
        <v>-7.587253567774478E-3</v>
      </c>
      <c r="I68" s="3">
        <f t="shared" ref="I68:I99" si="175">I67</f>
        <v>1</v>
      </c>
      <c r="J68" s="9">
        <f t="shared" si="102"/>
        <v>-2.5290845225914927E-3</v>
      </c>
      <c r="K68" s="8">
        <f>VLOOKUP(B68,Data!$A$2:$G$100,6,FALSE)</f>
        <v>246.45963499999999</v>
      </c>
      <c r="L68" s="2">
        <f t="shared" si="103"/>
        <v>-7.6815200529078422E-4</v>
      </c>
      <c r="M68" s="3">
        <f t="shared" ref="M68:M99" si="176">M67</f>
        <v>1</v>
      </c>
      <c r="N68" s="9">
        <f t="shared" si="105"/>
        <v>-2.5605066843026141E-4</v>
      </c>
      <c r="O68" s="23">
        <f t="shared" si="172"/>
        <v>0.33333333333333331</v>
      </c>
      <c r="P68" s="9">
        <f t="shared" si="106"/>
        <v>1.1414170829299723</v>
      </c>
    </row>
    <row r="69" spans="1:16" x14ac:dyDescent="0.25">
      <c r="A69" s="26" t="s">
        <v>12</v>
      </c>
      <c r="B69" s="29">
        <f t="shared" ref="B69" si="177">B68</f>
        <v>42787</v>
      </c>
      <c r="C69" s="8">
        <f>VLOOKUP(B69,Data!$A$2:$G$846,2,FALSE)</f>
        <v>136.699997</v>
      </c>
      <c r="D69" s="2">
        <f t="shared" si="97"/>
        <v>0</v>
      </c>
      <c r="E69" s="3">
        <f>VLOOKUP(B69,Data!$A$2:$G$100,3,FALSE)</f>
        <v>1</v>
      </c>
      <c r="F69" s="9">
        <f t="shared" si="99"/>
        <v>0</v>
      </c>
      <c r="G69" s="8">
        <f>VLOOKUP(B69,Data!$A$2:$G$100,4,FALSE)</f>
        <v>98.099997999999999</v>
      </c>
      <c r="H69" s="2">
        <f t="shared" si="100"/>
        <v>0</v>
      </c>
      <c r="I69" s="3">
        <f>VLOOKUP(B69,Data!$A$2:$G$100,5,FALSE)</f>
        <v>1</v>
      </c>
      <c r="J69" s="9">
        <f t="shared" si="102"/>
        <v>0</v>
      </c>
      <c r="K69" s="8">
        <f>VLOOKUP(B69,Data!$A$2:$G$100,6,FALSE)</f>
        <v>246.45963499999999</v>
      </c>
      <c r="L69" s="2">
        <f t="shared" si="103"/>
        <v>0</v>
      </c>
      <c r="M69" s="3">
        <f>VLOOKUP(B69,Data!$A$2:$G$100,7,FALSE)</f>
        <v>1</v>
      </c>
      <c r="N69" s="9">
        <f t="shared" si="105"/>
        <v>0</v>
      </c>
      <c r="O69" s="23">
        <f t="shared" si="172"/>
        <v>0.33333333333333331</v>
      </c>
      <c r="P69" s="9">
        <f t="shared" si="106"/>
        <v>1.1414170829299723</v>
      </c>
    </row>
    <row r="70" spans="1:16" x14ac:dyDescent="0.25">
      <c r="A70" s="26" t="s">
        <v>11</v>
      </c>
      <c r="B70" s="29">
        <f t="shared" ref="B70" si="178">WORKDAY(B69,1)</f>
        <v>42788</v>
      </c>
      <c r="C70" s="8">
        <f>VLOOKUP(B70,Data!$A$2:$G$846,2,FALSE)</f>
        <v>137.11000100000001</v>
      </c>
      <c r="D70" s="2">
        <f t="shared" si="97"/>
        <v>2.9992977980827238E-3</v>
      </c>
      <c r="E70" s="3">
        <f t="shared" ref="E70:E101" si="179">E69</f>
        <v>1</v>
      </c>
      <c r="F70" s="9">
        <f t="shared" si="99"/>
        <v>9.9976593269424118E-4</v>
      </c>
      <c r="G70" s="8">
        <f>VLOOKUP(B70,Data!$A$2:$G$100,4,FALSE)</f>
        <v>98.199996999999996</v>
      </c>
      <c r="H70" s="2">
        <f t="shared" si="100"/>
        <v>1.01935781894712E-3</v>
      </c>
      <c r="I70" s="3">
        <f t="shared" ref="I70:I101" si="180">I69</f>
        <v>1</v>
      </c>
      <c r="J70" s="9">
        <f t="shared" si="102"/>
        <v>3.3978593964904E-4</v>
      </c>
      <c r="K70" s="8">
        <f>VLOOKUP(B70,Data!$A$2:$G$100,6,FALSE)</f>
        <v>245.62201899999999</v>
      </c>
      <c r="L70" s="2">
        <f t="shared" si="103"/>
        <v>-3.3985930393834961E-3</v>
      </c>
      <c r="M70" s="3">
        <f t="shared" ref="M70:M101" si="181">M69</f>
        <v>1</v>
      </c>
      <c r="N70" s="9">
        <f t="shared" si="105"/>
        <v>-1.1328643464611652E-3</v>
      </c>
      <c r="O70" s="23">
        <f t="shared" si="172"/>
        <v>0.33333333333333331</v>
      </c>
      <c r="P70" s="9">
        <f t="shared" si="106"/>
        <v>1.1416237704558545</v>
      </c>
    </row>
    <row r="71" spans="1:16" x14ac:dyDescent="0.25">
      <c r="A71" s="26" t="s">
        <v>12</v>
      </c>
      <c r="B71" s="29">
        <f t="shared" ref="B71" si="182">B70</f>
        <v>42788</v>
      </c>
      <c r="C71" s="8">
        <f>VLOOKUP(B71,Data!$A$2:$G$846,2,FALSE)</f>
        <v>137.11000100000001</v>
      </c>
      <c r="D71" s="2">
        <f t="shared" si="97"/>
        <v>0</v>
      </c>
      <c r="E71" s="3">
        <f>VLOOKUP(B71,Data!$A$2:$G$100,3,FALSE)</f>
        <v>1</v>
      </c>
      <c r="F71" s="9">
        <f t="shared" si="99"/>
        <v>0</v>
      </c>
      <c r="G71" s="8">
        <f>VLOOKUP(B71,Data!$A$2:$G$100,4,FALSE)</f>
        <v>98.199996999999996</v>
      </c>
      <c r="H71" s="2">
        <f t="shared" si="100"/>
        <v>0</v>
      </c>
      <c r="I71" s="3">
        <f>VLOOKUP(B71,Data!$A$2:$G$100,5,FALSE)</f>
        <v>1</v>
      </c>
      <c r="J71" s="9">
        <f t="shared" si="102"/>
        <v>0</v>
      </c>
      <c r="K71" s="8">
        <f>VLOOKUP(B71,Data!$A$2:$G$100,6,FALSE)</f>
        <v>245.62201899999999</v>
      </c>
      <c r="L71" s="2">
        <f t="shared" si="103"/>
        <v>0</v>
      </c>
      <c r="M71" s="3">
        <f>VLOOKUP(B71,Data!$A$2:$G$100,7,FALSE)</f>
        <v>1</v>
      </c>
      <c r="N71" s="9">
        <f t="shared" si="105"/>
        <v>0</v>
      </c>
      <c r="O71" s="23">
        <f t="shared" si="172"/>
        <v>0.33333333333333331</v>
      </c>
      <c r="P71" s="9">
        <f t="shared" si="106"/>
        <v>1.1416237704558545</v>
      </c>
    </row>
    <row r="72" spans="1:16" x14ac:dyDescent="0.25">
      <c r="A72" s="26" t="s">
        <v>11</v>
      </c>
      <c r="B72" s="29">
        <f t="shared" ref="B72" si="183">WORKDAY(B71,1)</f>
        <v>42789</v>
      </c>
      <c r="C72" s="8">
        <f>VLOOKUP(B72,Data!$A$2:$G$846,2,FALSE)</f>
        <v>136.529999</v>
      </c>
      <c r="D72" s="2">
        <f t="shared" si="97"/>
        <v>-4.2301947033025504E-3</v>
      </c>
      <c r="E72" s="3">
        <f t="shared" ref="E72:E103" si="184">E71</f>
        <v>1</v>
      </c>
      <c r="F72" s="9">
        <f t="shared" si="99"/>
        <v>-1.4100649011008501E-3</v>
      </c>
      <c r="G72" s="8">
        <f>VLOOKUP(B72,Data!$A$2:$G$100,4,FALSE)</f>
        <v>95.550003000000004</v>
      </c>
      <c r="H72" s="2">
        <f t="shared" si="100"/>
        <v>-2.6985683105468859E-2</v>
      </c>
      <c r="I72" s="3">
        <f t="shared" ref="I72:I103" si="185">I71</f>
        <v>1</v>
      </c>
      <c r="J72" s="9">
        <f t="shared" si="102"/>
        <v>-8.9952277018229519E-3</v>
      </c>
      <c r="K72" s="8">
        <f>VLOOKUP(B72,Data!$A$2:$G$100,6,FALSE)</f>
        <v>246.32999899999999</v>
      </c>
      <c r="L72" s="2">
        <f t="shared" si="103"/>
        <v>2.8823963050315618E-3</v>
      </c>
      <c r="M72" s="3">
        <f t="shared" ref="M72:M103" si="186">M71</f>
        <v>1</v>
      </c>
      <c r="N72" s="9">
        <f t="shared" si="105"/>
        <v>9.6079876834385394E-4</v>
      </c>
      <c r="O72" s="23">
        <f t="shared" si="172"/>
        <v>0.33333333333333331</v>
      </c>
      <c r="P72" s="9">
        <f t="shared" si="106"/>
        <v>1.1321792766212744</v>
      </c>
    </row>
    <row r="73" spans="1:16" x14ac:dyDescent="0.25">
      <c r="A73" s="26" t="s">
        <v>12</v>
      </c>
      <c r="B73" s="29">
        <f t="shared" ref="B73" si="187">B72</f>
        <v>42789</v>
      </c>
      <c r="C73" s="8">
        <f>VLOOKUP(B73,Data!$A$2:$G$846,2,FALSE)</f>
        <v>136.529999</v>
      </c>
      <c r="D73" s="2">
        <f t="shared" si="97"/>
        <v>0</v>
      </c>
      <c r="E73" s="3">
        <f>VLOOKUP(B73,Data!$A$2:$G$100,3,FALSE)</f>
        <v>1</v>
      </c>
      <c r="F73" s="9">
        <f t="shared" si="99"/>
        <v>0</v>
      </c>
      <c r="G73" s="8">
        <f>VLOOKUP(B73,Data!$A$2:$G$100,4,FALSE)</f>
        <v>95.550003000000004</v>
      </c>
      <c r="H73" s="2">
        <f t="shared" si="100"/>
        <v>0</v>
      </c>
      <c r="I73" s="3">
        <f>VLOOKUP(B73,Data!$A$2:$G$100,5,FALSE)</f>
        <v>1</v>
      </c>
      <c r="J73" s="9">
        <f t="shared" si="102"/>
        <v>0</v>
      </c>
      <c r="K73" s="8">
        <f>VLOOKUP(B73,Data!$A$2:$G$100,6,FALSE)</f>
        <v>246.32999899999999</v>
      </c>
      <c r="L73" s="2">
        <f t="shared" si="103"/>
        <v>0</v>
      </c>
      <c r="M73" s="3">
        <f>VLOOKUP(B73,Data!$A$2:$G$100,7,FALSE)</f>
        <v>0</v>
      </c>
      <c r="N73" s="9">
        <f t="shared" si="105"/>
        <v>0</v>
      </c>
      <c r="O73" s="23">
        <f t="shared" si="172"/>
        <v>0.5</v>
      </c>
      <c r="P73" s="9">
        <f t="shared" si="106"/>
        <v>1.1321792766212744</v>
      </c>
    </row>
    <row r="74" spans="1:16" x14ac:dyDescent="0.25">
      <c r="A74" s="26" t="s">
        <v>11</v>
      </c>
      <c r="B74" s="29">
        <f t="shared" ref="B74" si="188">WORKDAY(B73,1)</f>
        <v>42790</v>
      </c>
      <c r="C74" s="8">
        <f>VLOOKUP(B74,Data!$A$2:$G$846,2,FALSE)</f>
        <v>136.66000399999999</v>
      </c>
      <c r="D74" s="2">
        <f t="shared" si="97"/>
        <v>9.5220831284106887E-4</v>
      </c>
      <c r="E74" s="3">
        <f t="shared" ref="E74:E105" si="189">E73</f>
        <v>1</v>
      </c>
      <c r="F74" s="9">
        <f t="shared" si="99"/>
        <v>4.7610415642053444E-4</v>
      </c>
      <c r="G74" s="8">
        <f>VLOOKUP(B74,Data!$A$2:$G$100,4,FALSE)</f>
        <v>95.480002999999996</v>
      </c>
      <c r="H74" s="2">
        <f t="shared" si="100"/>
        <v>-7.3260070959921774E-4</v>
      </c>
      <c r="I74" s="3">
        <f t="shared" ref="I74:I105" si="190">I73</f>
        <v>1</v>
      </c>
      <c r="J74" s="9">
        <f t="shared" si="102"/>
        <v>-3.6630035479960887E-4</v>
      </c>
      <c r="K74" s="8">
        <f>VLOOKUP(B74,Data!$A$2:$G$100,6,FALSE)</f>
        <v>245.36999499999999</v>
      </c>
      <c r="L74" s="2">
        <f t="shared" si="103"/>
        <v>-3.897227312536943E-3</v>
      </c>
      <c r="M74" s="3">
        <f t="shared" ref="M74:M105" si="191">M73</f>
        <v>0</v>
      </c>
      <c r="N74" s="9">
        <f t="shared" si="105"/>
        <v>0</v>
      </c>
      <c r="O74" s="23">
        <f t="shared" si="172"/>
        <v>0.5</v>
      </c>
      <c r="P74" s="9">
        <f t="shared" si="106"/>
        <v>1.1322890804228953</v>
      </c>
    </row>
    <row r="75" spans="1:16" x14ac:dyDescent="0.25">
      <c r="A75" s="26" t="s">
        <v>12</v>
      </c>
      <c r="B75" s="29">
        <f t="shared" ref="B75" si="192">B74</f>
        <v>42790</v>
      </c>
      <c r="C75" s="8">
        <f>VLOOKUP(B75,Data!$A$2:$G$846,2,FALSE)</f>
        <v>136.66000399999999</v>
      </c>
      <c r="D75" s="2">
        <f t="shared" si="97"/>
        <v>0</v>
      </c>
      <c r="E75" s="3">
        <f>VLOOKUP(B75,Data!$A$2:$G$100,3,FALSE)</f>
        <v>0</v>
      </c>
      <c r="F75" s="9">
        <f t="shared" si="99"/>
        <v>0</v>
      </c>
      <c r="G75" s="8">
        <f>VLOOKUP(B75,Data!$A$2:$G$100,4,FALSE)</f>
        <v>95.480002999999996</v>
      </c>
      <c r="H75" s="2">
        <f t="shared" si="100"/>
        <v>0</v>
      </c>
      <c r="I75" s="3">
        <f>VLOOKUP(B75,Data!$A$2:$G$100,5,FALSE)</f>
        <v>0</v>
      </c>
      <c r="J75" s="9">
        <f t="shared" si="102"/>
        <v>0</v>
      </c>
      <c r="K75" s="8">
        <f>VLOOKUP(B75,Data!$A$2:$G$100,6,FALSE)</f>
        <v>245.36999499999999</v>
      </c>
      <c r="L75" s="2">
        <f t="shared" si="103"/>
        <v>0</v>
      </c>
      <c r="M75" s="3">
        <f>VLOOKUP(B75,Data!$A$2:$G$100,7,FALSE)</f>
        <v>1</v>
      </c>
      <c r="N75" s="9">
        <f t="shared" si="105"/>
        <v>0</v>
      </c>
      <c r="O75" s="23">
        <f t="shared" si="172"/>
        <v>1</v>
      </c>
      <c r="P75" s="9">
        <f t="shared" si="106"/>
        <v>1.1322890804228953</v>
      </c>
    </row>
    <row r="76" spans="1:16" x14ac:dyDescent="0.25">
      <c r="A76" s="26" t="s">
        <v>11</v>
      </c>
      <c r="B76" s="29">
        <f t="shared" ref="B76" si="193">WORKDAY(B75,1)</f>
        <v>42793</v>
      </c>
      <c r="C76" s="8">
        <f>VLOOKUP(B76,Data!$A$2:$G$846,2,FALSE)</f>
        <v>136.929993</v>
      </c>
      <c r="D76" s="2">
        <f t="shared" si="97"/>
        <v>1.9756255824491973E-3</v>
      </c>
      <c r="E76" s="3">
        <f t="shared" ref="E76:E107" si="194">E75</f>
        <v>0</v>
      </c>
      <c r="F76" s="9">
        <f t="shared" si="99"/>
        <v>0</v>
      </c>
      <c r="G76" s="8">
        <f>VLOOKUP(B76,Data!$A$2:$G$100,4,FALSE)</f>
        <v>97.440002000000007</v>
      </c>
      <c r="H76" s="2">
        <f t="shared" si="100"/>
        <v>2.0527848119150253E-2</v>
      </c>
      <c r="I76" s="3">
        <f t="shared" ref="I76:I107" si="195">I75</f>
        <v>0</v>
      </c>
      <c r="J76" s="9">
        <f t="shared" si="102"/>
        <v>0</v>
      </c>
      <c r="K76" s="8">
        <f>VLOOKUP(B76,Data!$A$2:$G$100,6,FALSE)</f>
        <v>246.25</v>
      </c>
      <c r="L76" s="2">
        <f t="shared" si="103"/>
        <v>3.5864409582761383E-3</v>
      </c>
      <c r="M76" s="3">
        <f t="shared" ref="M76:M107" si="196">M75</f>
        <v>1</v>
      </c>
      <c r="N76" s="9">
        <f t="shared" si="105"/>
        <v>3.5864409582761383E-3</v>
      </c>
      <c r="O76" s="23">
        <f t="shared" si="172"/>
        <v>1</v>
      </c>
      <c r="P76" s="9">
        <f t="shared" si="106"/>
        <v>1.1358755213811715</v>
      </c>
    </row>
    <row r="77" spans="1:16" x14ac:dyDescent="0.25">
      <c r="A77" s="26" t="s">
        <v>12</v>
      </c>
      <c r="B77" s="29">
        <f t="shared" ref="B77" si="197">B76</f>
        <v>42793</v>
      </c>
      <c r="C77" s="8">
        <f>VLOOKUP(B77,Data!$A$2:$G$846,2,FALSE)</f>
        <v>136.929993</v>
      </c>
      <c r="D77" s="2">
        <f t="shared" si="97"/>
        <v>0</v>
      </c>
      <c r="E77" s="3">
        <f>VLOOKUP(B77,Data!$A$2:$G$100,3,FALSE)</f>
        <v>0</v>
      </c>
      <c r="F77" s="9">
        <f t="shared" si="99"/>
        <v>0</v>
      </c>
      <c r="G77" s="8">
        <f>VLOOKUP(B77,Data!$A$2:$G$100,4,FALSE)</f>
        <v>97.440002000000007</v>
      </c>
      <c r="H77" s="2">
        <f t="shared" si="100"/>
        <v>0</v>
      </c>
      <c r="I77" s="3">
        <f>VLOOKUP(B77,Data!$A$2:$G$100,5,FALSE)</f>
        <v>1</v>
      </c>
      <c r="J77" s="9">
        <f t="shared" si="102"/>
        <v>0</v>
      </c>
      <c r="K77" s="8">
        <f>VLOOKUP(B77,Data!$A$2:$G$100,6,FALSE)</f>
        <v>246.25</v>
      </c>
      <c r="L77" s="2">
        <f t="shared" si="103"/>
        <v>0</v>
      </c>
      <c r="M77" s="3">
        <f>VLOOKUP(B77,Data!$A$2:$G$100,7,FALSE)</f>
        <v>1</v>
      </c>
      <c r="N77" s="9">
        <f t="shared" si="105"/>
        <v>0</v>
      </c>
      <c r="O77" s="23">
        <f t="shared" si="172"/>
        <v>0.5</v>
      </c>
      <c r="P77" s="9">
        <f t="shared" si="106"/>
        <v>1.1358755213811715</v>
      </c>
    </row>
    <row r="78" spans="1:16" x14ac:dyDescent="0.25">
      <c r="A78" s="26" t="s">
        <v>11</v>
      </c>
      <c r="B78" s="29">
        <f t="shared" ref="B78" si="198">WORKDAY(B77,1)</f>
        <v>42794</v>
      </c>
      <c r="C78" s="8">
        <f>VLOOKUP(B78,Data!$A$2:$G$846,2,FALSE)</f>
        <v>136.990005</v>
      </c>
      <c r="D78" s="2">
        <f t="shared" si="97"/>
        <v>4.3826775044091617E-4</v>
      </c>
      <c r="E78" s="3">
        <f t="shared" ref="E78:E109" si="199">E77</f>
        <v>0</v>
      </c>
      <c r="F78" s="9">
        <f t="shared" si="99"/>
        <v>0</v>
      </c>
      <c r="G78" s="8">
        <f>VLOOKUP(B78,Data!$A$2:$G$100,4,FALSE)</f>
        <v>96.660004000000001</v>
      </c>
      <c r="H78" s="2">
        <f t="shared" si="100"/>
        <v>-8.0049054186185891E-3</v>
      </c>
      <c r="I78" s="3">
        <f t="shared" ref="I78:I109" si="200">I77</f>
        <v>1</v>
      </c>
      <c r="J78" s="9">
        <f t="shared" si="102"/>
        <v>-4.0024527093092946E-3</v>
      </c>
      <c r="K78" s="8">
        <f>VLOOKUP(B78,Data!$A$2:$G$100,6,FALSE)</f>
        <v>244.820007</v>
      </c>
      <c r="L78" s="2">
        <f t="shared" si="103"/>
        <v>-5.8070781725888167E-3</v>
      </c>
      <c r="M78" s="3">
        <f t="shared" ref="M78:M109" si="201">M77</f>
        <v>1</v>
      </c>
      <c r="N78" s="9">
        <f t="shared" si="105"/>
        <v>-2.9035390862944084E-3</v>
      </c>
      <c r="O78" s="23">
        <f t="shared" si="172"/>
        <v>0.5</v>
      </c>
      <c r="P78" s="9">
        <f t="shared" si="106"/>
        <v>1.128969529585568</v>
      </c>
    </row>
    <row r="79" spans="1:16" x14ac:dyDescent="0.25">
      <c r="A79" s="26" t="s">
        <v>12</v>
      </c>
      <c r="B79" s="29">
        <f t="shared" ref="B79" si="202">B78</f>
        <v>42794</v>
      </c>
      <c r="C79" s="8">
        <f>VLOOKUP(B79,Data!$A$2:$G$846,2,FALSE)</f>
        <v>136.990005</v>
      </c>
      <c r="D79" s="2">
        <f t="shared" si="97"/>
        <v>0</v>
      </c>
      <c r="E79" s="3">
        <f>VLOOKUP(B79,Data!$A$2:$G$100,3,FALSE)</f>
        <v>0</v>
      </c>
      <c r="F79" s="9">
        <f t="shared" si="99"/>
        <v>0</v>
      </c>
      <c r="G79" s="8">
        <f>VLOOKUP(B79,Data!$A$2:$G$100,4,FALSE)</f>
        <v>96.660004000000001</v>
      </c>
      <c r="H79" s="2">
        <f t="shared" si="100"/>
        <v>0</v>
      </c>
      <c r="I79" s="3">
        <f>VLOOKUP(B79,Data!$A$2:$G$100,5,FALSE)</f>
        <v>1</v>
      </c>
      <c r="J79" s="9">
        <f t="shared" si="102"/>
        <v>0</v>
      </c>
      <c r="K79" s="8">
        <f>VLOOKUP(B79,Data!$A$2:$G$100,6,FALSE)</f>
        <v>244.820007</v>
      </c>
      <c r="L79" s="2">
        <f t="shared" si="103"/>
        <v>0</v>
      </c>
      <c r="M79" s="3">
        <f>VLOOKUP(B79,Data!$A$2:$G$100,7,FALSE)</f>
        <v>0</v>
      </c>
      <c r="N79" s="9">
        <f t="shared" si="105"/>
        <v>0</v>
      </c>
      <c r="O79" s="23">
        <f t="shared" si="172"/>
        <v>1</v>
      </c>
      <c r="P79" s="9">
        <f t="shared" si="106"/>
        <v>1.128969529585568</v>
      </c>
    </row>
    <row r="80" spans="1:16" x14ac:dyDescent="0.25">
      <c r="A80" s="26" t="s">
        <v>11</v>
      </c>
      <c r="B80" s="29">
        <f t="shared" ref="B80" si="203">WORKDAY(B79,1)</f>
        <v>42795</v>
      </c>
      <c r="C80" s="8">
        <f>VLOOKUP(B80,Data!$A$2:$G$846,2,FALSE)</f>
        <v>139.78999300000001</v>
      </c>
      <c r="D80" s="2">
        <f t="shared" si="97"/>
        <v>2.0439359791249102E-2</v>
      </c>
      <c r="E80" s="3">
        <f t="shared" ref="E80:E127" si="204">E79</f>
        <v>0</v>
      </c>
      <c r="F80" s="9">
        <f t="shared" si="99"/>
        <v>0</v>
      </c>
      <c r="G80" s="8">
        <f>VLOOKUP(B80,Data!$A$2:$G$100,4,FALSE)</f>
        <v>98.580001999999993</v>
      </c>
      <c r="H80" s="2">
        <f t="shared" si="100"/>
        <v>1.9863417344778846E-2</v>
      </c>
      <c r="I80" s="3">
        <f t="shared" ref="I80:I127" si="205">I79</f>
        <v>1</v>
      </c>
      <c r="J80" s="9">
        <f t="shared" si="102"/>
        <v>1.9863417344778846E-2</v>
      </c>
      <c r="K80" s="8">
        <f>VLOOKUP(B80,Data!$A$2:$G$100,6,FALSE)</f>
        <v>245.28999300000001</v>
      </c>
      <c r="L80" s="2">
        <f t="shared" si="103"/>
        <v>1.9197205561717256E-3</v>
      </c>
      <c r="M80" s="3">
        <f t="shared" ref="M80:M127" si="206">M79</f>
        <v>0</v>
      </c>
      <c r="N80" s="9">
        <f t="shared" si="105"/>
        <v>0</v>
      </c>
      <c r="O80" s="23">
        <f t="shared" si="172"/>
        <v>1</v>
      </c>
      <c r="P80" s="9">
        <f t="shared" si="106"/>
        <v>1.1488329469303469</v>
      </c>
    </row>
    <row r="81" spans="1:16" x14ac:dyDescent="0.25">
      <c r="A81" s="26" t="s">
        <v>12</v>
      </c>
      <c r="B81" s="29">
        <f t="shared" ref="B81" si="207">B80</f>
        <v>42795</v>
      </c>
      <c r="C81" s="8">
        <f>VLOOKUP(B81,Data!$A$2:$G$846,2,FALSE)</f>
        <v>139.78999300000001</v>
      </c>
      <c r="D81" s="2">
        <f t="shared" si="97"/>
        <v>0</v>
      </c>
      <c r="E81" s="3">
        <f>VLOOKUP(B81,Data!$A$2:$G$100,3,FALSE)</f>
        <v>0</v>
      </c>
      <c r="F81" s="9">
        <f t="shared" si="99"/>
        <v>0</v>
      </c>
      <c r="G81" s="8">
        <f>VLOOKUP(B81,Data!$A$2:$G$100,4,FALSE)</f>
        <v>98.580001999999993</v>
      </c>
      <c r="H81" s="2">
        <f t="shared" si="100"/>
        <v>0</v>
      </c>
      <c r="I81" s="3">
        <f>VLOOKUP(B81,Data!$A$2:$G$100,5,FALSE)</f>
        <v>1</v>
      </c>
      <c r="J81" s="9">
        <f t="shared" si="102"/>
        <v>0</v>
      </c>
      <c r="K81" s="8">
        <f>VLOOKUP(B81,Data!$A$2:$G$100,6,FALSE)</f>
        <v>245.28999300000001</v>
      </c>
      <c r="L81" s="2">
        <f t="shared" si="103"/>
        <v>0</v>
      </c>
      <c r="M81" s="3">
        <f>VLOOKUP(B81,Data!$A$2:$G$100,7,FALSE)</f>
        <v>0</v>
      </c>
      <c r="N81" s="9">
        <f t="shared" si="105"/>
        <v>0</v>
      </c>
      <c r="O81" s="23">
        <f t="shared" si="172"/>
        <v>1</v>
      </c>
      <c r="P81" s="9">
        <f t="shared" si="106"/>
        <v>1.1488329469303469</v>
      </c>
    </row>
    <row r="82" spans="1:16" x14ac:dyDescent="0.25">
      <c r="A82" s="26" t="s">
        <v>11</v>
      </c>
      <c r="B82" s="29">
        <f t="shared" ref="B82" si="208">WORKDAY(B81,1)</f>
        <v>42796</v>
      </c>
      <c r="C82" s="8">
        <f>VLOOKUP(B82,Data!$A$2:$G$846,2,FALSE)</f>
        <v>138.96000699999999</v>
      </c>
      <c r="D82" s="2">
        <f t="shared" si="97"/>
        <v>-5.9373777921286498E-3</v>
      </c>
      <c r="E82" s="3">
        <f t="shared" ref="E82:E127" si="209">E81</f>
        <v>0</v>
      </c>
      <c r="F82" s="9">
        <f t="shared" si="99"/>
        <v>0</v>
      </c>
      <c r="G82" s="8">
        <f>VLOOKUP(B82,Data!$A$2:$G$100,4,FALSE)</f>
        <v>94.360000999999997</v>
      </c>
      <c r="H82" s="2">
        <f t="shared" si="100"/>
        <v>-4.28078810548208E-2</v>
      </c>
      <c r="I82" s="3">
        <f t="shared" ref="I82:I127" si="210">I81</f>
        <v>1</v>
      </c>
      <c r="J82" s="9">
        <f t="shared" si="102"/>
        <v>-4.28078810548208E-2</v>
      </c>
      <c r="K82" s="8">
        <f>VLOOKUP(B82,Data!$A$2:$G$100,6,FALSE)</f>
        <v>244.96000699999999</v>
      </c>
      <c r="L82" s="2">
        <f t="shared" si="103"/>
        <v>-1.3452892878512961E-3</v>
      </c>
      <c r="M82" s="3">
        <f t="shared" ref="M82:M127" si="211">M81</f>
        <v>0</v>
      </c>
      <c r="N82" s="9">
        <f t="shared" si="105"/>
        <v>0</v>
      </c>
      <c r="O82" s="23">
        <f t="shared" si="172"/>
        <v>1</v>
      </c>
      <c r="P82" s="9">
        <f t="shared" si="106"/>
        <v>1.1060250658755262</v>
      </c>
    </row>
    <row r="83" spans="1:16" x14ac:dyDescent="0.25">
      <c r="A83" s="26" t="s">
        <v>12</v>
      </c>
      <c r="B83" s="29">
        <f t="shared" ref="B83" si="212">B82</f>
        <v>42796</v>
      </c>
      <c r="C83" s="8">
        <f>VLOOKUP(B83,Data!$A$2:$G$846,2,FALSE)</f>
        <v>138.96000699999999</v>
      </c>
      <c r="D83" s="2">
        <f t="shared" si="97"/>
        <v>0</v>
      </c>
      <c r="E83" s="3">
        <f>VLOOKUP(B83,Data!$A$2:$G$100,3,FALSE)</f>
        <v>0</v>
      </c>
      <c r="F83" s="9">
        <f t="shared" si="99"/>
        <v>0</v>
      </c>
      <c r="G83" s="8">
        <f>VLOOKUP(B83,Data!$A$2:$G$100,4,FALSE)</f>
        <v>94.360000999999997</v>
      </c>
      <c r="H83" s="2">
        <f t="shared" si="100"/>
        <v>0</v>
      </c>
      <c r="I83" s="3">
        <f>VLOOKUP(B83,Data!$A$2:$G$100,5,FALSE)</f>
        <v>0</v>
      </c>
      <c r="J83" s="9">
        <f t="shared" si="102"/>
        <v>0</v>
      </c>
      <c r="K83" s="8">
        <f>VLOOKUP(B83,Data!$A$2:$G$100,6,FALSE)</f>
        <v>244.96000699999999</v>
      </c>
      <c r="L83" s="2">
        <f t="shared" si="103"/>
        <v>0</v>
      </c>
      <c r="M83" s="3">
        <f>VLOOKUP(B83,Data!$A$2:$G$100,7,FALSE)</f>
        <v>1</v>
      </c>
      <c r="N83" s="9">
        <f t="shared" si="105"/>
        <v>0</v>
      </c>
      <c r="O83" s="23">
        <f t="shared" si="172"/>
        <v>1</v>
      </c>
      <c r="P83" s="9">
        <f t="shared" si="106"/>
        <v>1.1060250658755262</v>
      </c>
    </row>
    <row r="84" spans="1:16" x14ac:dyDescent="0.25">
      <c r="A84" s="26" t="s">
        <v>11</v>
      </c>
      <c r="B84" s="29">
        <f t="shared" ref="B84" si="213">WORKDAY(B83,1)</f>
        <v>42797</v>
      </c>
      <c r="C84" s="8">
        <f>VLOOKUP(B84,Data!$A$2:$G$846,2,FALSE)</f>
        <v>139.779999</v>
      </c>
      <c r="D84" s="2">
        <f t="shared" si="97"/>
        <v>5.9009208311281494E-3</v>
      </c>
      <c r="E84" s="3">
        <f t="shared" ref="E84:E127" si="214">E83</f>
        <v>0</v>
      </c>
      <c r="F84" s="9">
        <f t="shared" si="99"/>
        <v>0</v>
      </c>
      <c r="G84" s="8">
        <f>VLOOKUP(B84,Data!$A$2:$G$100,4,FALSE)</f>
        <v>95.120002999999997</v>
      </c>
      <c r="H84" s="2">
        <f t="shared" si="100"/>
        <v>8.0542813898444119E-3</v>
      </c>
      <c r="I84" s="3">
        <f t="shared" ref="I84:I127" si="215">I83</f>
        <v>0</v>
      </c>
      <c r="J84" s="9">
        <f t="shared" si="102"/>
        <v>0</v>
      </c>
      <c r="K84" s="8">
        <f>VLOOKUP(B84,Data!$A$2:$G$100,6,FALSE)</f>
        <v>245.63000500000001</v>
      </c>
      <c r="L84" s="2">
        <f t="shared" si="103"/>
        <v>2.7351321883331797E-3</v>
      </c>
      <c r="M84" s="3">
        <f t="shared" ref="M84:M127" si="216">M83</f>
        <v>1</v>
      </c>
      <c r="N84" s="9">
        <f t="shared" si="105"/>
        <v>2.7351321883331797E-3</v>
      </c>
      <c r="O84" s="23">
        <f t="shared" si="172"/>
        <v>1</v>
      </c>
      <c r="P84" s="9">
        <f t="shared" si="106"/>
        <v>1.1087601980638593</v>
      </c>
    </row>
    <row r="85" spans="1:16" x14ac:dyDescent="0.25">
      <c r="A85" s="26" t="s">
        <v>12</v>
      </c>
      <c r="B85" s="29">
        <f t="shared" ref="B85" si="217">B84</f>
        <v>42797</v>
      </c>
      <c r="C85" s="8">
        <f>VLOOKUP(B85,Data!$A$2:$G$846,2,FALSE)</f>
        <v>139.779999</v>
      </c>
      <c r="D85" s="2">
        <f t="shared" si="97"/>
        <v>0</v>
      </c>
      <c r="E85" s="3">
        <f>VLOOKUP(B85,Data!$A$2:$G$100,3,FALSE)</f>
        <v>1</v>
      </c>
      <c r="F85" s="9">
        <f t="shared" si="99"/>
        <v>0</v>
      </c>
      <c r="G85" s="8">
        <f>VLOOKUP(B85,Data!$A$2:$G$100,4,FALSE)</f>
        <v>95.120002999999997</v>
      </c>
      <c r="H85" s="2">
        <f t="shared" si="100"/>
        <v>0</v>
      </c>
      <c r="I85" s="3">
        <f>VLOOKUP(B85,Data!$A$2:$G$100,5,FALSE)</f>
        <v>1</v>
      </c>
      <c r="J85" s="9">
        <f t="shared" si="102"/>
        <v>0</v>
      </c>
      <c r="K85" s="8">
        <f>VLOOKUP(B85,Data!$A$2:$G$100,6,FALSE)</f>
        <v>245.63000500000001</v>
      </c>
      <c r="L85" s="2">
        <f t="shared" si="103"/>
        <v>0</v>
      </c>
      <c r="M85" s="3">
        <f>VLOOKUP(B85,Data!$A$2:$G$100,7,FALSE)</f>
        <v>0</v>
      </c>
      <c r="N85" s="9">
        <f t="shared" si="105"/>
        <v>0</v>
      </c>
      <c r="O85" s="23">
        <f t="shared" si="172"/>
        <v>0.5</v>
      </c>
      <c r="P85" s="9">
        <f t="shared" si="106"/>
        <v>1.1087601980638593</v>
      </c>
    </row>
    <row r="86" spans="1:16" x14ac:dyDescent="0.25">
      <c r="A86" s="26" t="s">
        <v>11</v>
      </c>
      <c r="B86" s="29">
        <f t="shared" ref="B86" si="218">WORKDAY(B85,1)</f>
        <v>42800</v>
      </c>
      <c r="C86" s="8">
        <f>VLOOKUP(B86,Data!$A$2:$G$846,2,FALSE)</f>
        <v>139.33999600000001</v>
      </c>
      <c r="D86" s="2">
        <f t="shared" si="97"/>
        <v>-3.1478251763329182E-3</v>
      </c>
      <c r="E86" s="3">
        <f t="shared" ref="E86:E127" si="219">E85</f>
        <v>1</v>
      </c>
      <c r="F86" s="9">
        <f t="shared" si="99"/>
        <v>-1.5739125881664591E-3</v>
      </c>
      <c r="G86" s="8">
        <f>VLOOKUP(B86,Data!$A$2:$G$100,4,FALSE)</f>
        <v>95.660004000000001</v>
      </c>
      <c r="H86" s="2">
        <f t="shared" si="100"/>
        <v>5.6770498630030926E-3</v>
      </c>
      <c r="I86" s="3">
        <f t="shared" ref="I86:I127" si="220">I85</f>
        <v>1</v>
      </c>
      <c r="J86" s="9">
        <f t="shared" si="102"/>
        <v>2.8385249315015463E-3</v>
      </c>
      <c r="K86" s="8">
        <f>VLOOKUP(B86,Data!$A$2:$G$100,6,FALSE)</f>
        <v>242.36000100000001</v>
      </c>
      <c r="L86" s="2">
        <f t="shared" si="103"/>
        <v>-1.3312722116339167E-2</v>
      </c>
      <c r="M86" s="3">
        <f t="shared" ref="M86:M127" si="221">M85</f>
        <v>0</v>
      </c>
      <c r="N86" s="9">
        <f t="shared" si="105"/>
        <v>0</v>
      </c>
      <c r="O86" s="23">
        <f t="shared" si="172"/>
        <v>0.5</v>
      </c>
      <c r="P86" s="9">
        <f t="shared" si="106"/>
        <v>1.1100248104071944</v>
      </c>
    </row>
    <row r="87" spans="1:16" x14ac:dyDescent="0.25">
      <c r="A87" s="26" t="s">
        <v>12</v>
      </c>
      <c r="B87" s="29">
        <f t="shared" ref="B87" si="222">B86</f>
        <v>42800</v>
      </c>
      <c r="C87" s="8">
        <f>VLOOKUP(B87,Data!$A$2:$G$846,2,FALSE)</f>
        <v>139.33999600000001</v>
      </c>
      <c r="D87" s="2">
        <f t="shared" si="97"/>
        <v>0</v>
      </c>
      <c r="E87" s="3">
        <f>VLOOKUP(B87,Data!$A$2:$G$100,3,FALSE)</f>
        <v>1</v>
      </c>
      <c r="F87" s="9">
        <f t="shared" si="99"/>
        <v>0</v>
      </c>
      <c r="G87" s="8">
        <f>VLOOKUP(B87,Data!$A$2:$G$100,4,FALSE)</f>
        <v>95.660004000000001</v>
      </c>
      <c r="H87" s="2">
        <f t="shared" si="100"/>
        <v>0</v>
      </c>
      <c r="I87" s="3">
        <f>VLOOKUP(B87,Data!$A$2:$G$100,5,FALSE)</f>
        <v>1</v>
      </c>
      <c r="J87" s="9">
        <f t="shared" si="102"/>
        <v>0</v>
      </c>
      <c r="K87" s="8">
        <f>VLOOKUP(B87,Data!$A$2:$G$100,6,FALSE)</f>
        <v>242.36000100000001</v>
      </c>
      <c r="L87" s="2">
        <f t="shared" si="103"/>
        <v>0</v>
      </c>
      <c r="M87" s="3">
        <f>VLOOKUP(B87,Data!$A$2:$G$100,7,FALSE)</f>
        <v>0</v>
      </c>
      <c r="N87" s="9">
        <f t="shared" si="105"/>
        <v>0</v>
      </c>
      <c r="O87" s="23">
        <f t="shared" si="172"/>
        <v>0.5</v>
      </c>
      <c r="P87" s="9">
        <f t="shared" si="106"/>
        <v>1.1100248104071944</v>
      </c>
    </row>
    <row r="88" spans="1:16" x14ac:dyDescent="0.25">
      <c r="A88" s="26" t="s">
        <v>11</v>
      </c>
      <c r="B88" s="29">
        <f t="shared" ref="B88" si="223">WORKDAY(B87,1)</f>
        <v>42801</v>
      </c>
      <c r="C88" s="8">
        <f>VLOOKUP(B88,Data!$A$2:$G$846,2,FALSE)</f>
        <v>139.520004</v>
      </c>
      <c r="D88" s="2">
        <f t="shared" si="97"/>
        <v>1.2918616704997365E-3</v>
      </c>
      <c r="E88" s="3">
        <f t="shared" ref="E88:E127" si="224">E87</f>
        <v>1</v>
      </c>
      <c r="F88" s="9">
        <f t="shared" si="99"/>
        <v>6.4593083524986826E-4</v>
      </c>
      <c r="G88" s="8">
        <f>VLOOKUP(B88,Data!$A$2:$G$100,4,FALSE)</f>
        <v>95.93</v>
      </c>
      <c r="H88" s="2">
        <f t="shared" si="100"/>
        <v>2.8224544084276444E-3</v>
      </c>
      <c r="I88" s="3">
        <f t="shared" ref="I88:I127" si="225">I87</f>
        <v>1</v>
      </c>
      <c r="J88" s="9">
        <f t="shared" si="102"/>
        <v>1.4112272042138222E-3</v>
      </c>
      <c r="K88" s="8">
        <f>VLOOKUP(B88,Data!$A$2:$G$100,6,FALSE)</f>
        <v>239.60000600000001</v>
      </c>
      <c r="L88" s="2">
        <f t="shared" si="103"/>
        <v>-1.1387997147268552E-2</v>
      </c>
      <c r="M88" s="3">
        <f t="shared" ref="M88:M127" si="226">M87</f>
        <v>0</v>
      </c>
      <c r="N88" s="9">
        <f t="shared" si="105"/>
        <v>0</v>
      </c>
      <c r="O88" s="23">
        <f t="shared" si="172"/>
        <v>0.5</v>
      </c>
      <c r="P88" s="9">
        <f t="shared" si="106"/>
        <v>1.1120819684466579</v>
      </c>
    </row>
    <row r="89" spans="1:16" x14ac:dyDescent="0.25">
      <c r="A89" s="26" t="s">
        <v>12</v>
      </c>
      <c r="B89" s="29">
        <f t="shared" ref="B89" si="227">B88</f>
        <v>42801</v>
      </c>
      <c r="C89" s="8">
        <f>VLOOKUP(B89,Data!$A$2:$G$846,2,FALSE)</f>
        <v>139.520004</v>
      </c>
      <c r="D89" s="2">
        <f t="shared" si="97"/>
        <v>0</v>
      </c>
      <c r="E89" s="3">
        <f>VLOOKUP(B89,Data!$A$2:$G$100,3,FALSE)</f>
        <v>0</v>
      </c>
      <c r="F89" s="9">
        <f t="shared" si="99"/>
        <v>0</v>
      </c>
      <c r="G89" s="8">
        <f>VLOOKUP(B89,Data!$A$2:$G$100,4,FALSE)</f>
        <v>95.93</v>
      </c>
      <c r="H89" s="2">
        <f t="shared" si="100"/>
        <v>0</v>
      </c>
      <c r="I89" s="3">
        <f>VLOOKUP(B89,Data!$A$2:$G$100,5,FALSE)</f>
        <v>0</v>
      </c>
      <c r="J89" s="9">
        <f t="shared" si="102"/>
        <v>0</v>
      </c>
      <c r="K89" s="8">
        <f>VLOOKUP(B89,Data!$A$2:$G$100,6,FALSE)</f>
        <v>239.60000600000001</v>
      </c>
      <c r="L89" s="2">
        <f t="shared" si="103"/>
        <v>0</v>
      </c>
      <c r="M89" s="3">
        <f>VLOOKUP(B89,Data!$A$2:$G$100,7,FALSE)</f>
        <v>0</v>
      </c>
      <c r="N89" s="9">
        <f t="shared" si="105"/>
        <v>0</v>
      </c>
      <c r="O89" s="23">
        <f t="shared" si="172"/>
        <v>0</v>
      </c>
      <c r="P89" s="9">
        <f t="shared" si="106"/>
        <v>1.1120819684466579</v>
      </c>
    </row>
    <row r="90" spans="1:16" x14ac:dyDescent="0.25">
      <c r="A90" s="26" t="s">
        <v>11</v>
      </c>
      <c r="B90" s="29">
        <f t="shared" ref="B90" si="228">WORKDAY(B89,1)</f>
        <v>42802</v>
      </c>
      <c r="C90" s="8">
        <f>VLOOKUP(B90,Data!$A$2:$G$846,2,FALSE)</f>
        <v>139</v>
      </c>
      <c r="D90" s="2">
        <f t="shared" si="97"/>
        <v>-3.7270927830535335E-3</v>
      </c>
      <c r="E90" s="3">
        <f t="shared" ref="E90:E127" si="229">E89</f>
        <v>0</v>
      </c>
      <c r="F90" s="9">
        <f t="shared" si="99"/>
        <v>0</v>
      </c>
      <c r="G90" s="8">
        <f>VLOOKUP(B90,Data!$A$2:$G$100,4,FALSE)</f>
        <v>93.230002999999996</v>
      </c>
      <c r="H90" s="2">
        <f t="shared" si="100"/>
        <v>-2.8145491504221937E-2</v>
      </c>
      <c r="I90" s="3">
        <f t="shared" ref="I90:I127" si="230">I89</f>
        <v>0</v>
      </c>
      <c r="J90" s="9">
        <f t="shared" si="102"/>
        <v>0</v>
      </c>
      <c r="K90" s="8">
        <f>VLOOKUP(B90,Data!$A$2:$G$100,6,FALSE)</f>
        <v>239.44000199999999</v>
      </c>
      <c r="L90" s="2">
        <f t="shared" si="103"/>
        <v>-6.6779631048930323E-4</v>
      </c>
      <c r="M90" s="3">
        <f t="shared" ref="M90:M127" si="231">M89</f>
        <v>0</v>
      </c>
      <c r="N90" s="9">
        <f t="shared" si="105"/>
        <v>0</v>
      </c>
      <c r="O90" s="23">
        <f t="shared" si="172"/>
        <v>0</v>
      </c>
      <c r="P90" s="9">
        <f t="shared" si="106"/>
        <v>1.1120819684466579</v>
      </c>
    </row>
    <row r="91" spans="1:16" x14ac:dyDescent="0.25">
      <c r="A91" s="26" t="s">
        <v>12</v>
      </c>
      <c r="B91" s="29">
        <f t="shared" ref="B91" si="232">B90</f>
        <v>42802</v>
      </c>
      <c r="C91" s="8">
        <f>VLOOKUP(B91,Data!$A$2:$G$846,2,FALSE)</f>
        <v>139</v>
      </c>
      <c r="D91" s="2">
        <f t="shared" si="97"/>
        <v>0</v>
      </c>
      <c r="E91" s="3">
        <f>VLOOKUP(B91,Data!$A$2:$G$100,3,FALSE)</f>
        <v>0</v>
      </c>
      <c r="F91" s="9">
        <f t="shared" si="99"/>
        <v>0</v>
      </c>
      <c r="G91" s="8">
        <f>VLOOKUP(B91,Data!$A$2:$G$100,4,FALSE)</f>
        <v>93.230002999999996</v>
      </c>
      <c r="H91" s="2">
        <f t="shared" si="100"/>
        <v>0</v>
      </c>
      <c r="I91" s="3">
        <f>VLOOKUP(B91,Data!$A$2:$G$100,5,FALSE)</f>
        <v>1</v>
      </c>
      <c r="J91" s="9">
        <f t="shared" si="102"/>
        <v>0</v>
      </c>
      <c r="K91" s="8">
        <f>VLOOKUP(B91,Data!$A$2:$G$100,6,FALSE)</f>
        <v>239.44000199999999</v>
      </c>
      <c r="L91" s="2">
        <f t="shared" si="103"/>
        <v>0</v>
      </c>
      <c r="M91" s="3">
        <f>VLOOKUP(B91,Data!$A$2:$G$100,7,FALSE)</f>
        <v>0</v>
      </c>
      <c r="N91" s="9">
        <f t="shared" si="105"/>
        <v>0</v>
      </c>
      <c r="O91" s="23">
        <f t="shared" si="172"/>
        <v>1</v>
      </c>
      <c r="P91" s="9">
        <f t="shared" si="106"/>
        <v>1.1120819684466579</v>
      </c>
    </row>
    <row r="92" spans="1:16" x14ac:dyDescent="0.25">
      <c r="A92" s="26" t="s">
        <v>11</v>
      </c>
      <c r="B92" s="29">
        <f t="shared" ref="B92" si="233">WORKDAY(B91,1)</f>
        <v>42803</v>
      </c>
      <c r="C92" s="8">
        <f>VLOOKUP(B92,Data!$A$2:$G$846,2,FALSE)</f>
        <v>138.679993</v>
      </c>
      <c r="D92" s="2">
        <f t="shared" si="97"/>
        <v>-2.3022086330935533E-3</v>
      </c>
      <c r="E92" s="3">
        <f t="shared" ref="E92:E127" si="234">E91</f>
        <v>0</v>
      </c>
      <c r="F92" s="9">
        <f t="shared" si="99"/>
        <v>0</v>
      </c>
      <c r="G92" s="8">
        <f>VLOOKUP(B92,Data!$A$2:$G$100,4,FALSE)</f>
        <v>91.389999000000003</v>
      </c>
      <c r="H92" s="2">
        <f t="shared" si="100"/>
        <v>-1.9736178706333339E-2</v>
      </c>
      <c r="I92" s="3">
        <f t="shared" ref="I92:I127" si="235">I91</f>
        <v>1</v>
      </c>
      <c r="J92" s="9">
        <f t="shared" si="102"/>
        <v>-1.9736178706333339E-2</v>
      </c>
      <c r="K92" s="8">
        <f>VLOOKUP(B92,Data!$A$2:$G$100,6,FALSE)</f>
        <v>240.179993</v>
      </c>
      <c r="L92" s="2">
        <f t="shared" si="103"/>
        <v>3.0905069905570893E-3</v>
      </c>
      <c r="M92" s="3">
        <f t="shared" ref="M92:M127" si="236">M91</f>
        <v>0</v>
      </c>
      <c r="N92" s="9">
        <f t="shared" si="105"/>
        <v>0</v>
      </c>
      <c r="O92" s="23">
        <f t="shared" si="172"/>
        <v>1</v>
      </c>
      <c r="P92" s="9">
        <f t="shared" si="106"/>
        <v>1.0923457897403246</v>
      </c>
    </row>
    <row r="93" spans="1:16" x14ac:dyDescent="0.25">
      <c r="A93" s="26" t="s">
        <v>12</v>
      </c>
      <c r="B93" s="29">
        <f t="shared" ref="B93" si="237">B92</f>
        <v>42803</v>
      </c>
      <c r="C93" s="8">
        <f>VLOOKUP(B93,Data!$A$2:$G$846,2,FALSE)</f>
        <v>138.679993</v>
      </c>
      <c r="D93" s="2">
        <f t="shared" si="97"/>
        <v>0</v>
      </c>
      <c r="E93" s="3">
        <f>VLOOKUP(B93,Data!$A$2:$G$100,3,FALSE)</f>
        <v>1</v>
      </c>
      <c r="F93" s="9">
        <f t="shared" si="99"/>
        <v>0</v>
      </c>
      <c r="G93" s="8">
        <f>VLOOKUP(B93,Data!$A$2:$G$100,4,FALSE)</f>
        <v>91.389999000000003</v>
      </c>
      <c r="H93" s="2">
        <f t="shared" si="100"/>
        <v>0</v>
      </c>
      <c r="I93" s="3">
        <f>VLOOKUP(B93,Data!$A$2:$G$100,5,FALSE)</f>
        <v>0</v>
      </c>
      <c r="J93" s="9">
        <f t="shared" si="102"/>
        <v>0</v>
      </c>
      <c r="K93" s="8">
        <f>VLOOKUP(B93,Data!$A$2:$G$100,6,FALSE)</f>
        <v>240.179993</v>
      </c>
      <c r="L93" s="2">
        <f t="shared" si="103"/>
        <v>0</v>
      </c>
      <c r="M93" s="3">
        <f>VLOOKUP(B93,Data!$A$2:$G$100,7,FALSE)</f>
        <v>0</v>
      </c>
      <c r="N93" s="9">
        <f t="shared" si="105"/>
        <v>0</v>
      </c>
      <c r="O93" s="23">
        <f t="shared" si="172"/>
        <v>1</v>
      </c>
      <c r="P93" s="9">
        <f t="shared" si="106"/>
        <v>1.0923457897403246</v>
      </c>
    </row>
    <row r="94" spans="1:16" x14ac:dyDescent="0.25">
      <c r="A94" s="26" t="s">
        <v>11</v>
      </c>
      <c r="B94" s="29">
        <f t="shared" ref="B94" si="238">WORKDAY(B93,1)</f>
        <v>42804</v>
      </c>
      <c r="C94" s="8">
        <f>VLOOKUP(B94,Data!$A$2:$G$846,2,FALSE)</f>
        <v>139.13999899999999</v>
      </c>
      <c r="D94" s="2">
        <f t="shared" si="97"/>
        <v>3.3170321835824784E-3</v>
      </c>
      <c r="E94" s="3">
        <f t="shared" ref="E94:E127" si="239">E93</f>
        <v>1</v>
      </c>
      <c r="F94" s="9">
        <f t="shared" si="99"/>
        <v>3.3170321835824784E-3</v>
      </c>
      <c r="G94" s="8">
        <f>VLOOKUP(B94,Data!$A$2:$G$100,4,FALSE)</f>
        <v>92.309997999999993</v>
      </c>
      <c r="H94" s="2">
        <f t="shared" si="100"/>
        <v>1.0066736076887253E-2</v>
      </c>
      <c r="I94" s="3">
        <f t="shared" ref="I94:I127" si="240">I93</f>
        <v>0</v>
      </c>
      <c r="J94" s="9">
        <f t="shared" si="102"/>
        <v>0</v>
      </c>
      <c r="K94" s="8">
        <f>VLOOKUP(B94,Data!$A$2:$G$100,6,FALSE)</f>
        <v>241.14999399999999</v>
      </c>
      <c r="L94" s="2">
        <f t="shared" si="103"/>
        <v>4.0386419696498048E-3</v>
      </c>
      <c r="M94" s="3">
        <f t="shared" ref="M94:M127" si="241">M93</f>
        <v>0</v>
      </c>
      <c r="N94" s="9">
        <f t="shared" si="105"/>
        <v>0</v>
      </c>
      <c r="O94" s="23">
        <f t="shared" si="172"/>
        <v>1</v>
      </c>
      <c r="P94" s="9">
        <f t="shared" si="106"/>
        <v>1.0956628219239071</v>
      </c>
    </row>
    <row r="95" spans="1:16" x14ac:dyDescent="0.25">
      <c r="A95" s="26" t="s">
        <v>12</v>
      </c>
      <c r="B95" s="29">
        <f t="shared" ref="B95" si="242">B94</f>
        <v>42804</v>
      </c>
      <c r="C95" s="8">
        <f>VLOOKUP(B95,Data!$A$2:$G$846,2,FALSE)</f>
        <v>139.13999899999999</v>
      </c>
      <c r="D95" s="2">
        <f t="shared" si="97"/>
        <v>0</v>
      </c>
      <c r="E95" s="3">
        <f>VLOOKUP(B95,Data!$A$2:$G$100,3,FALSE)</f>
        <v>1</v>
      </c>
      <c r="F95" s="9">
        <f t="shared" si="99"/>
        <v>0</v>
      </c>
      <c r="G95" s="8">
        <f>VLOOKUP(B95,Data!$A$2:$G$100,4,FALSE)</f>
        <v>92.309997999999993</v>
      </c>
      <c r="H95" s="2">
        <f t="shared" si="100"/>
        <v>0</v>
      </c>
      <c r="I95" s="3">
        <f>VLOOKUP(B95,Data!$A$2:$G$100,5,FALSE)</f>
        <v>1</v>
      </c>
      <c r="J95" s="9">
        <f t="shared" si="102"/>
        <v>0</v>
      </c>
      <c r="K95" s="8">
        <f>VLOOKUP(B95,Data!$A$2:$G$100,6,FALSE)</f>
        <v>241.14999399999999</v>
      </c>
      <c r="L95" s="2">
        <f t="shared" si="103"/>
        <v>0</v>
      </c>
      <c r="M95" s="3">
        <f>VLOOKUP(B95,Data!$A$2:$G$100,7,FALSE)</f>
        <v>1</v>
      </c>
      <c r="N95" s="9">
        <f t="shared" si="105"/>
        <v>0</v>
      </c>
      <c r="O95" s="23">
        <f t="shared" si="172"/>
        <v>0.33333333333333331</v>
      </c>
      <c r="P95" s="9">
        <f t="shared" si="106"/>
        <v>1.0956628219239071</v>
      </c>
    </row>
    <row r="96" spans="1:16" x14ac:dyDescent="0.25">
      <c r="A96" s="26" t="s">
        <v>11</v>
      </c>
      <c r="B96" s="29">
        <f t="shared" ref="B96" si="243">WORKDAY(B95,1)</f>
        <v>42807</v>
      </c>
      <c r="C96" s="8">
        <f>VLOOKUP(B96,Data!$A$2:$G$846,2,FALSE)</f>
        <v>139.199997</v>
      </c>
      <c r="D96" s="2">
        <f t="shared" si="97"/>
        <v>4.3120598268803586E-4</v>
      </c>
      <c r="E96" s="3">
        <f t="shared" ref="E96:E127" si="244">E95</f>
        <v>1</v>
      </c>
      <c r="F96" s="9">
        <f t="shared" si="99"/>
        <v>1.4373532756267862E-4</v>
      </c>
      <c r="G96" s="8">
        <f>VLOOKUP(B96,Data!$A$2:$G$100,4,FALSE)</f>
        <v>92.639999000000003</v>
      </c>
      <c r="H96" s="2">
        <f t="shared" si="100"/>
        <v>3.5749215377516314E-3</v>
      </c>
      <c r="I96" s="3">
        <f t="shared" ref="I96:I127" si="245">I95</f>
        <v>1</v>
      </c>
      <c r="J96" s="9">
        <f t="shared" si="102"/>
        <v>1.1916405125838771E-3</v>
      </c>
      <c r="K96" s="8">
        <f>VLOOKUP(B96,Data!$A$2:$G$100,6,FALSE)</f>
        <v>240.64999399999999</v>
      </c>
      <c r="L96" s="2">
        <f t="shared" si="103"/>
        <v>-2.0733983514011618E-3</v>
      </c>
      <c r="M96" s="3">
        <f t="shared" ref="M96:M127" si="246">M95</f>
        <v>1</v>
      </c>
      <c r="N96" s="9">
        <f t="shared" si="105"/>
        <v>-6.9113278380038723E-4</v>
      </c>
      <c r="O96" s="23">
        <f t="shared" si="172"/>
        <v>0.33333333333333331</v>
      </c>
      <c r="P96" s="9">
        <f t="shared" si="106"/>
        <v>1.0963070649802531</v>
      </c>
    </row>
    <row r="97" spans="1:16" x14ac:dyDescent="0.25">
      <c r="A97" s="26" t="s">
        <v>12</v>
      </c>
      <c r="B97" s="29">
        <f t="shared" ref="B97" si="247">B96</f>
        <v>42807</v>
      </c>
      <c r="C97" s="8">
        <f>VLOOKUP(B97,Data!$A$2:$G$846,2,FALSE)</f>
        <v>139.199997</v>
      </c>
      <c r="D97" s="2">
        <f t="shared" si="97"/>
        <v>0</v>
      </c>
      <c r="E97" s="3">
        <f>VLOOKUP(B97,Data!$A$2:$G$100,3,FALSE)</f>
        <v>1</v>
      </c>
      <c r="F97" s="9">
        <f t="shared" si="99"/>
        <v>0</v>
      </c>
      <c r="G97" s="8">
        <f>VLOOKUP(B97,Data!$A$2:$G$100,4,FALSE)</f>
        <v>92.639999000000003</v>
      </c>
      <c r="H97" s="2">
        <f t="shared" si="100"/>
        <v>0</v>
      </c>
      <c r="I97" s="3">
        <f>VLOOKUP(B97,Data!$A$2:$G$100,5,FALSE)</f>
        <v>0</v>
      </c>
      <c r="J97" s="9">
        <f t="shared" si="102"/>
        <v>0</v>
      </c>
      <c r="K97" s="8">
        <f>VLOOKUP(B97,Data!$A$2:$G$100,6,FALSE)</f>
        <v>240.64999399999999</v>
      </c>
      <c r="L97" s="2">
        <f t="shared" si="103"/>
        <v>0</v>
      </c>
      <c r="M97" s="3">
        <f>VLOOKUP(B97,Data!$A$2:$G$100,7,FALSE)</f>
        <v>0</v>
      </c>
      <c r="N97" s="9">
        <f t="shared" si="105"/>
        <v>0</v>
      </c>
      <c r="O97" s="23">
        <f t="shared" si="172"/>
        <v>1</v>
      </c>
      <c r="P97" s="9">
        <f t="shared" si="106"/>
        <v>1.0963070649802531</v>
      </c>
    </row>
    <row r="98" spans="1:16" x14ac:dyDescent="0.25">
      <c r="A98" s="26" t="s">
        <v>11</v>
      </c>
      <c r="B98" s="29">
        <f t="shared" ref="B98" si="248">WORKDAY(B97,1)</f>
        <v>42808</v>
      </c>
      <c r="C98" s="8">
        <f>VLOOKUP(B98,Data!$A$2:$G$846,2,FALSE)</f>
        <v>138.990005</v>
      </c>
      <c r="D98" s="2">
        <f t="shared" si="97"/>
        <v>-1.5085632509029417E-3</v>
      </c>
      <c r="E98" s="3">
        <f t="shared" ref="E98:E127" si="249">E97</f>
        <v>1</v>
      </c>
      <c r="F98" s="9">
        <f t="shared" si="99"/>
        <v>-1.5085632509029417E-3</v>
      </c>
      <c r="G98" s="8">
        <f>VLOOKUP(B98,Data!$A$2:$G$100,4,FALSE)</f>
        <v>91.860000999999997</v>
      </c>
      <c r="H98" s="2">
        <f t="shared" si="100"/>
        <v>-8.4196676211104691E-3</v>
      </c>
      <c r="I98" s="3">
        <f t="shared" ref="I98:I127" si="250">I97</f>
        <v>0</v>
      </c>
      <c r="J98" s="9">
        <f t="shared" si="102"/>
        <v>0</v>
      </c>
      <c r="K98" s="8">
        <f>VLOOKUP(B98,Data!$A$2:$G$100,6,FALSE)</f>
        <v>239.449997</v>
      </c>
      <c r="L98" s="2">
        <f t="shared" si="103"/>
        <v>-4.9864825677078395E-3</v>
      </c>
      <c r="M98" s="3">
        <f t="shared" ref="M98:M127" si="251">M97</f>
        <v>0</v>
      </c>
      <c r="N98" s="9">
        <f t="shared" si="105"/>
        <v>0</v>
      </c>
      <c r="O98" s="23">
        <f t="shared" si="172"/>
        <v>1</v>
      </c>
      <c r="P98" s="9">
        <f t="shared" si="106"/>
        <v>1.0947985017293502</v>
      </c>
    </row>
    <row r="99" spans="1:16" x14ac:dyDescent="0.25">
      <c r="A99" s="26" t="s">
        <v>12</v>
      </c>
      <c r="B99" s="29">
        <f t="shared" ref="B99" si="252">B98</f>
        <v>42808</v>
      </c>
      <c r="C99" s="8">
        <f>VLOOKUP(B99,Data!$A$2:$G$846,2,FALSE)</f>
        <v>138.990005</v>
      </c>
      <c r="D99" s="2">
        <f t="shared" si="97"/>
        <v>0</v>
      </c>
      <c r="E99" s="3">
        <f>VLOOKUP(B99,Data!$A$2:$G$100,3,FALSE)</f>
        <v>0</v>
      </c>
      <c r="F99" s="9">
        <f t="shared" si="99"/>
        <v>0</v>
      </c>
      <c r="G99" s="8">
        <f>VLOOKUP(B99,Data!$A$2:$G$100,4,FALSE)</f>
        <v>91.860000999999997</v>
      </c>
      <c r="H99" s="2">
        <f t="shared" si="100"/>
        <v>0</v>
      </c>
      <c r="I99" s="3">
        <f>VLOOKUP(B99,Data!$A$2:$G$100,5,FALSE)</f>
        <v>1</v>
      </c>
      <c r="J99" s="9">
        <f t="shared" si="102"/>
        <v>0</v>
      </c>
      <c r="K99" s="8">
        <f>VLOOKUP(B99,Data!$A$2:$G$100,6,FALSE)</f>
        <v>239.449997</v>
      </c>
      <c r="L99" s="2">
        <f t="shared" si="103"/>
        <v>0</v>
      </c>
      <c r="M99" s="3">
        <f>VLOOKUP(B99,Data!$A$2:$G$100,7,FALSE)</f>
        <v>0</v>
      </c>
      <c r="N99" s="9">
        <f t="shared" si="105"/>
        <v>0</v>
      </c>
      <c r="O99" s="23">
        <f t="shared" si="172"/>
        <v>1</v>
      </c>
      <c r="P99" s="9">
        <f t="shared" si="106"/>
        <v>1.0947985017293502</v>
      </c>
    </row>
    <row r="100" spans="1:16" x14ac:dyDescent="0.25">
      <c r="A100" s="26" t="s">
        <v>11</v>
      </c>
      <c r="B100" s="29">
        <f t="shared" ref="B100" si="253">WORKDAY(B99,1)</f>
        <v>42809</v>
      </c>
      <c r="C100" s="8">
        <f>VLOOKUP(B100,Data!$A$2:$G$846,2,FALSE)</f>
        <v>140.46000699999999</v>
      </c>
      <c r="D100" s="2">
        <f t="shared" si="97"/>
        <v>1.0576314462324063E-2</v>
      </c>
      <c r="E100" s="3">
        <f t="shared" ref="E100:E127" si="254">E99</f>
        <v>0</v>
      </c>
      <c r="F100" s="9">
        <f t="shared" si="99"/>
        <v>0</v>
      </c>
      <c r="G100" s="8">
        <f>VLOOKUP(B100,Data!$A$2:$G$100,4,FALSE)</f>
        <v>93.360000999999997</v>
      </c>
      <c r="H100" s="2">
        <f t="shared" si="100"/>
        <v>1.6329196425765333E-2</v>
      </c>
      <c r="I100" s="3">
        <f t="shared" ref="I100:I127" si="255">I99</f>
        <v>1</v>
      </c>
      <c r="J100" s="9">
        <f t="shared" si="102"/>
        <v>1.6329196425765333E-2</v>
      </c>
      <c r="K100" s="8">
        <f>VLOOKUP(B100,Data!$A$2:$G$100,6,FALSE)</f>
        <v>240.66999799999999</v>
      </c>
      <c r="L100" s="2">
        <f t="shared" si="103"/>
        <v>5.0950136366048745E-3</v>
      </c>
      <c r="M100" s="3">
        <f t="shared" ref="M100:M127" si="256">M99</f>
        <v>0</v>
      </c>
      <c r="N100" s="9">
        <f t="shared" si="105"/>
        <v>0</v>
      </c>
      <c r="O100" s="23">
        <f t="shared" si="172"/>
        <v>1</v>
      </c>
      <c r="P100" s="9">
        <f t="shared" si="106"/>
        <v>1.1111276981551155</v>
      </c>
    </row>
    <row r="101" spans="1:16" x14ac:dyDescent="0.25">
      <c r="A101" s="26" t="s">
        <v>12</v>
      </c>
      <c r="B101" s="29">
        <f t="shared" ref="B101" si="257">B100</f>
        <v>42809</v>
      </c>
      <c r="C101" s="8">
        <f>VLOOKUP(B101,Data!$A$2:$G$846,2,FALSE)</f>
        <v>140.46000699999999</v>
      </c>
      <c r="D101" s="2">
        <f t="shared" si="97"/>
        <v>0</v>
      </c>
      <c r="E101" s="3">
        <f>VLOOKUP(B101,Data!$A$2:$G$100,3,FALSE)</f>
        <v>0</v>
      </c>
      <c r="F101" s="9">
        <f t="shared" si="99"/>
        <v>0</v>
      </c>
      <c r="G101" s="8">
        <f>VLOOKUP(B101,Data!$A$2:$G$100,4,FALSE)</f>
        <v>93.360000999999997</v>
      </c>
      <c r="H101" s="2">
        <f t="shared" si="100"/>
        <v>0</v>
      </c>
      <c r="I101" s="3">
        <f>VLOOKUP(B101,Data!$A$2:$G$100,5,FALSE)</f>
        <v>0</v>
      </c>
      <c r="J101" s="9">
        <f t="shared" si="102"/>
        <v>0</v>
      </c>
      <c r="K101" s="8">
        <f>VLOOKUP(B101,Data!$A$2:$G$100,6,FALSE)</f>
        <v>240.66999799999999</v>
      </c>
      <c r="L101" s="2">
        <f t="shared" si="103"/>
        <v>0</v>
      </c>
      <c r="M101" s="3">
        <f>VLOOKUP(B101,Data!$A$2:$G$100,7,FALSE)</f>
        <v>1</v>
      </c>
      <c r="N101" s="9">
        <f t="shared" si="105"/>
        <v>0</v>
      </c>
      <c r="O101" s="23">
        <f t="shared" si="172"/>
        <v>1</v>
      </c>
      <c r="P101" s="9">
        <f t="shared" si="106"/>
        <v>1.1111276981551155</v>
      </c>
    </row>
    <row r="102" spans="1:16" x14ac:dyDescent="0.25">
      <c r="A102" s="26" t="s">
        <v>11</v>
      </c>
      <c r="B102" s="29">
        <f t="shared" ref="B102" si="258">WORKDAY(B101,1)</f>
        <v>42810</v>
      </c>
      <c r="C102" s="8">
        <f>VLOOKUP(B102,Data!$A$2:$G$846,2,FALSE)</f>
        <v>140.69000199999999</v>
      </c>
      <c r="D102" s="2">
        <f t="shared" si="97"/>
        <v>1.637441182813001E-3</v>
      </c>
      <c r="E102" s="3">
        <f t="shared" ref="E102:E127" si="259">E101</f>
        <v>0</v>
      </c>
      <c r="F102" s="9">
        <f t="shared" si="99"/>
        <v>0</v>
      </c>
      <c r="G102" s="8">
        <f>VLOOKUP(B102,Data!$A$2:$G$100,4,FALSE)</f>
        <v>92.849997999999999</v>
      </c>
      <c r="H102" s="2">
        <f t="shared" si="100"/>
        <v>-5.4627570108958931E-3</v>
      </c>
      <c r="I102" s="3">
        <f t="shared" ref="I102:I127" si="260">I101</f>
        <v>0</v>
      </c>
      <c r="J102" s="9">
        <f t="shared" si="102"/>
        <v>0</v>
      </c>
      <c r="K102" s="8">
        <f>VLOOKUP(B102,Data!$A$2:$G$100,6,FALSE)</f>
        <v>239.41999799999999</v>
      </c>
      <c r="L102" s="2">
        <f t="shared" si="103"/>
        <v>-5.193833923578626E-3</v>
      </c>
      <c r="M102" s="3">
        <f t="shared" ref="M102:M127" si="261">M101</f>
        <v>1</v>
      </c>
      <c r="N102" s="9">
        <f t="shared" si="105"/>
        <v>-5.193833923578626E-3</v>
      </c>
      <c r="O102" s="23">
        <f t="shared" si="172"/>
        <v>1</v>
      </c>
      <c r="P102" s="9">
        <f t="shared" si="106"/>
        <v>1.1059338642315368</v>
      </c>
    </row>
    <row r="103" spans="1:16" x14ac:dyDescent="0.25">
      <c r="A103" s="26" t="s">
        <v>12</v>
      </c>
      <c r="B103" s="29">
        <f t="shared" ref="B103" si="262">B102</f>
        <v>42810</v>
      </c>
      <c r="C103" s="8">
        <f>VLOOKUP(B103,Data!$A$2:$G$846,2,FALSE)</f>
        <v>140.69000199999999</v>
      </c>
      <c r="D103" s="2">
        <f t="shared" si="97"/>
        <v>0</v>
      </c>
      <c r="E103" s="3">
        <f>VLOOKUP(B103,Data!$A$2:$G$100,3,FALSE)</f>
        <v>1</v>
      </c>
      <c r="F103" s="9">
        <f t="shared" si="99"/>
        <v>0</v>
      </c>
      <c r="G103" s="8">
        <f>VLOOKUP(B103,Data!$A$2:$G$100,4,FALSE)</f>
        <v>92.849997999999999</v>
      </c>
      <c r="H103" s="2">
        <f t="shared" si="100"/>
        <v>0</v>
      </c>
      <c r="I103" s="3">
        <f>VLOOKUP(B103,Data!$A$2:$G$100,5,FALSE)</f>
        <v>1</v>
      </c>
      <c r="J103" s="9">
        <f t="shared" si="102"/>
        <v>0</v>
      </c>
      <c r="K103" s="8">
        <f>VLOOKUP(B103,Data!$A$2:$G$100,6,FALSE)</f>
        <v>239.41999799999999</v>
      </c>
      <c r="L103" s="2">
        <f t="shared" si="103"/>
        <v>0</v>
      </c>
      <c r="M103" s="3">
        <f>VLOOKUP(B103,Data!$A$2:$G$100,7,FALSE)</f>
        <v>0</v>
      </c>
      <c r="N103" s="9">
        <f t="shared" si="105"/>
        <v>0</v>
      </c>
      <c r="O103" s="23">
        <f t="shared" si="172"/>
        <v>0.5</v>
      </c>
      <c r="P103" s="9">
        <f t="shared" si="106"/>
        <v>1.1059338642315368</v>
      </c>
    </row>
    <row r="104" spans="1:16" x14ac:dyDescent="0.25">
      <c r="A104" s="26" t="s">
        <v>11</v>
      </c>
      <c r="B104" s="29">
        <f t="shared" ref="B104" si="263">WORKDAY(B103,1)</f>
        <v>42811</v>
      </c>
      <c r="C104" s="8">
        <f>VLOOKUP(B104,Data!$A$2:$G$846,2,FALSE)</f>
        <v>139.990005</v>
      </c>
      <c r="D104" s="2">
        <f t="shared" ref="D104:D127" si="264">(C104-C103)/C103</f>
        <v>-4.9754566070728768E-3</v>
      </c>
      <c r="E104" s="3">
        <f t="shared" ref="E104:E127" si="265">E103</f>
        <v>1</v>
      </c>
      <c r="F104" s="9">
        <f t="shared" ref="F104:F127" si="266">E104*$O104*D104</f>
        <v>-2.4877283035364384E-3</v>
      </c>
      <c r="G104" s="8">
        <f>VLOOKUP(B104,Data!$A$2:$G$100,4,FALSE)</f>
        <v>92.910004000000001</v>
      </c>
      <c r="H104" s="2">
        <f t="shared" ref="H104:H127" si="267">(G104-G103)/G103</f>
        <v>6.4626818839566731E-4</v>
      </c>
      <c r="I104" s="3">
        <f t="shared" ref="I104:I127" si="268">I103</f>
        <v>1</v>
      </c>
      <c r="J104" s="9">
        <f t="shared" ref="J104:J127" si="269">I104*$O104*H104</f>
        <v>3.2313409419783366E-4</v>
      </c>
      <c r="K104" s="8">
        <f>VLOOKUP(B104,Data!$A$2:$G$100,6,FALSE)</f>
        <v>237.38000500000001</v>
      </c>
      <c r="L104" s="2">
        <f t="shared" ref="L104:L127" si="270">(K104-K103)/K103</f>
        <v>-8.5205622631405308E-3</v>
      </c>
      <c r="M104" s="3">
        <f t="shared" ref="M104:M127" si="271">M103</f>
        <v>0</v>
      </c>
      <c r="N104" s="9">
        <f t="shared" ref="N104:N127" si="272">M104*$O104*L104</f>
        <v>0</v>
      </c>
      <c r="O104" s="23">
        <f t="shared" si="172"/>
        <v>0.5</v>
      </c>
      <c r="P104" s="9">
        <f t="shared" ref="P104:P127" si="273">P103+N104+J104+F104</f>
        <v>1.1037692700221982</v>
      </c>
    </row>
    <row r="105" spans="1:16" x14ac:dyDescent="0.25">
      <c r="A105" s="26" t="s">
        <v>12</v>
      </c>
      <c r="B105" s="29">
        <f t="shared" ref="B105" si="274">B104</f>
        <v>42811</v>
      </c>
      <c r="C105" s="8">
        <f>VLOOKUP(B105,Data!$A$2:$G$846,2,FALSE)</f>
        <v>139.990005</v>
      </c>
      <c r="D105" s="2">
        <f t="shared" si="264"/>
        <v>0</v>
      </c>
      <c r="E105" s="3">
        <f>VLOOKUP(B105,Data!$A$2:$G$100,3,FALSE)</f>
        <v>1</v>
      </c>
      <c r="F105" s="9">
        <f t="shared" si="266"/>
        <v>0</v>
      </c>
      <c r="G105" s="8">
        <f>VLOOKUP(B105,Data!$A$2:$G$100,4,FALSE)</f>
        <v>92.910004000000001</v>
      </c>
      <c r="H105" s="2">
        <f t="shared" si="267"/>
        <v>0</v>
      </c>
      <c r="I105" s="3">
        <f>VLOOKUP(B105,Data!$A$2:$G$100,5,FALSE)</f>
        <v>1</v>
      </c>
      <c r="J105" s="9">
        <f t="shared" si="269"/>
        <v>0</v>
      </c>
      <c r="K105" s="8">
        <f>VLOOKUP(B105,Data!$A$2:$G$100,6,FALSE)</f>
        <v>237.38000500000001</v>
      </c>
      <c r="L105" s="2">
        <f t="shared" si="270"/>
        <v>0</v>
      </c>
      <c r="M105" s="3">
        <f>VLOOKUP(B105,Data!$A$2:$G$100,7,FALSE)</f>
        <v>1</v>
      </c>
      <c r="N105" s="9">
        <f t="shared" si="272"/>
        <v>0</v>
      </c>
      <c r="O105" s="23">
        <f t="shared" si="172"/>
        <v>0.33333333333333331</v>
      </c>
      <c r="P105" s="9">
        <f t="shared" si="273"/>
        <v>1.1037692700221982</v>
      </c>
    </row>
    <row r="106" spans="1:16" x14ac:dyDescent="0.25">
      <c r="A106" s="26" t="s">
        <v>11</v>
      </c>
      <c r="B106" s="29">
        <f t="shared" ref="B106" si="275">WORKDAY(B105,1)</f>
        <v>42814</v>
      </c>
      <c r="C106" s="8">
        <f>VLOOKUP(B106,Data!$A$2:$G$846,2,FALSE)</f>
        <v>141.46000699999999</v>
      </c>
      <c r="D106" s="2">
        <f t="shared" si="264"/>
        <v>1.0500763965255904E-2</v>
      </c>
      <c r="E106" s="3">
        <f t="shared" ref="E106:E127" si="276">E105</f>
        <v>1</v>
      </c>
      <c r="F106" s="9">
        <f t="shared" si="266"/>
        <v>3.5002546550853015E-3</v>
      </c>
      <c r="G106" s="8">
        <f>VLOOKUP(B106,Data!$A$2:$G$100,4,FALSE)</f>
        <v>95.400002000000001</v>
      </c>
      <c r="H106" s="2">
        <f t="shared" si="267"/>
        <v>2.6800106477231449E-2</v>
      </c>
      <c r="I106" s="3">
        <f t="shared" ref="I106:I127" si="277">I105</f>
        <v>1</v>
      </c>
      <c r="J106" s="9">
        <f t="shared" si="269"/>
        <v>8.9333688257438159E-3</v>
      </c>
      <c r="K106" s="8">
        <f>VLOOKUP(B106,Data!$A$2:$G$100,6,FALSE)</f>
        <v>236.949997</v>
      </c>
      <c r="L106" s="2">
        <f t="shared" si="270"/>
        <v>-1.8114752335606995E-3</v>
      </c>
      <c r="M106" s="3">
        <f t="shared" ref="M106:M127" si="278">M105</f>
        <v>1</v>
      </c>
      <c r="N106" s="9">
        <f t="shared" si="272"/>
        <v>-6.0382507785356648E-4</v>
      </c>
      <c r="O106" s="23">
        <f t="shared" si="172"/>
        <v>0.33333333333333331</v>
      </c>
      <c r="P106" s="9">
        <f t="shared" si="273"/>
        <v>1.1155990684251738</v>
      </c>
    </row>
    <row r="107" spans="1:16" x14ac:dyDescent="0.25">
      <c r="A107" s="26" t="s">
        <v>12</v>
      </c>
      <c r="B107" s="29">
        <f t="shared" ref="B107" si="279">B106</f>
        <v>42814</v>
      </c>
      <c r="C107" s="8">
        <f>VLOOKUP(B107,Data!$A$2:$G$846,2,FALSE)</f>
        <v>141.46000699999999</v>
      </c>
      <c r="D107" s="2">
        <f t="shared" si="264"/>
        <v>0</v>
      </c>
      <c r="E107" s="3">
        <f>VLOOKUP(B107,Data!$A$2:$G$100,3,FALSE)</f>
        <v>1</v>
      </c>
      <c r="F107" s="9">
        <f t="shared" si="266"/>
        <v>0</v>
      </c>
      <c r="G107" s="8">
        <f>VLOOKUP(B107,Data!$A$2:$G$100,4,FALSE)</f>
        <v>95.400002000000001</v>
      </c>
      <c r="H107" s="2">
        <f t="shared" si="267"/>
        <v>0</v>
      </c>
      <c r="I107" s="3">
        <f>VLOOKUP(B107,Data!$A$2:$G$100,5,FALSE)</f>
        <v>0</v>
      </c>
      <c r="J107" s="9">
        <f t="shared" si="269"/>
        <v>0</v>
      </c>
      <c r="K107" s="8">
        <f>VLOOKUP(B107,Data!$A$2:$G$100,6,FALSE)</f>
        <v>236.949997</v>
      </c>
      <c r="L107" s="2">
        <f t="shared" si="270"/>
        <v>0</v>
      </c>
      <c r="M107" s="3">
        <f>VLOOKUP(B107,Data!$A$2:$G$100,7,FALSE)</f>
        <v>0</v>
      </c>
      <c r="N107" s="9">
        <f t="shared" si="272"/>
        <v>0</v>
      </c>
      <c r="O107" s="23">
        <f t="shared" si="172"/>
        <v>1</v>
      </c>
      <c r="P107" s="9">
        <f t="shared" si="273"/>
        <v>1.1155990684251738</v>
      </c>
    </row>
    <row r="108" spans="1:16" x14ac:dyDescent="0.25">
      <c r="A108" s="26" t="s">
        <v>11</v>
      </c>
      <c r="B108" s="29">
        <f t="shared" ref="B108" si="280">WORKDAY(B107,1)</f>
        <v>42815</v>
      </c>
      <c r="C108" s="8">
        <f>VLOOKUP(B108,Data!$A$2:$G$846,2,FALSE)</f>
        <v>139.83999600000001</v>
      </c>
      <c r="D108" s="2">
        <f t="shared" si="264"/>
        <v>-1.1452077759334317E-2</v>
      </c>
      <c r="E108" s="3">
        <f t="shared" ref="E108:E127" si="281">E107</f>
        <v>1</v>
      </c>
      <c r="F108" s="9">
        <f t="shared" si="266"/>
        <v>-1.1452077759334317E-2</v>
      </c>
      <c r="G108" s="8">
        <f>VLOOKUP(B108,Data!$A$2:$G$100,4,FALSE)</f>
        <v>92.43</v>
      </c>
      <c r="H108" s="2">
        <f t="shared" si="267"/>
        <v>-3.1132095783394154E-2</v>
      </c>
      <c r="I108" s="3">
        <f t="shared" ref="I108:I127" si="282">I107</f>
        <v>0</v>
      </c>
      <c r="J108" s="9">
        <f t="shared" si="269"/>
        <v>0</v>
      </c>
      <c r="K108" s="8">
        <f>VLOOKUP(B108,Data!$A$2:$G$100,6,FALSE)</f>
        <v>234.550003</v>
      </c>
      <c r="L108" s="2">
        <f t="shared" si="270"/>
        <v>-1.0128693945499364E-2</v>
      </c>
      <c r="M108" s="3">
        <f t="shared" ref="M108:M127" si="283">M107</f>
        <v>0</v>
      </c>
      <c r="N108" s="9">
        <f t="shared" si="272"/>
        <v>0</v>
      </c>
      <c r="O108" s="23">
        <f t="shared" si="172"/>
        <v>1</v>
      </c>
      <c r="P108" s="9">
        <f t="shared" si="273"/>
        <v>1.1041469906658394</v>
      </c>
    </row>
    <row r="109" spans="1:16" x14ac:dyDescent="0.25">
      <c r="A109" s="26" t="s">
        <v>12</v>
      </c>
      <c r="B109" s="29">
        <f t="shared" ref="B109" si="284">B108</f>
        <v>42815</v>
      </c>
      <c r="C109" s="8">
        <f>VLOOKUP(B109,Data!$A$2:$G$846,2,FALSE)</f>
        <v>139.83999600000001</v>
      </c>
      <c r="D109" s="2">
        <f t="shared" si="264"/>
        <v>0</v>
      </c>
      <c r="E109" s="3">
        <f>VLOOKUP(B109,Data!$A$2:$G$100,3,FALSE)</f>
        <v>1</v>
      </c>
      <c r="F109" s="9">
        <f t="shared" si="266"/>
        <v>0</v>
      </c>
      <c r="G109" s="8">
        <f>VLOOKUP(B109,Data!$A$2:$G$100,4,FALSE)</f>
        <v>92.43</v>
      </c>
      <c r="H109" s="2">
        <f t="shared" si="267"/>
        <v>0</v>
      </c>
      <c r="I109" s="3">
        <f>VLOOKUP(B109,Data!$A$2:$G$100,5,FALSE)</f>
        <v>0</v>
      </c>
      <c r="J109" s="9">
        <f t="shared" si="269"/>
        <v>0</v>
      </c>
      <c r="K109" s="8">
        <f>VLOOKUP(B109,Data!$A$2:$G$100,6,FALSE)</f>
        <v>234.550003</v>
      </c>
      <c r="L109" s="2">
        <f t="shared" si="270"/>
        <v>0</v>
      </c>
      <c r="M109" s="3">
        <f>VLOOKUP(B109,Data!$A$2:$G$100,7,FALSE)</f>
        <v>1</v>
      </c>
      <c r="N109" s="9">
        <f t="shared" si="272"/>
        <v>0</v>
      </c>
      <c r="O109" s="23">
        <f t="shared" si="172"/>
        <v>0.5</v>
      </c>
      <c r="P109" s="9">
        <f t="shared" si="273"/>
        <v>1.1041469906658394</v>
      </c>
    </row>
    <row r="110" spans="1:16" x14ac:dyDescent="0.25">
      <c r="A110" s="26" t="s">
        <v>11</v>
      </c>
      <c r="B110" s="29">
        <f t="shared" ref="B110" si="285">WORKDAY(B109,1)</f>
        <v>42816</v>
      </c>
      <c r="C110" s="8">
        <f>VLOOKUP(B110,Data!$A$2:$G$846,2,FALSE)</f>
        <v>141.41999799999999</v>
      </c>
      <c r="D110" s="2">
        <f t="shared" si="264"/>
        <v>1.1298641627535364E-2</v>
      </c>
      <c r="E110" s="3">
        <f t="shared" ref="E110:E127" si="286">E109</f>
        <v>1</v>
      </c>
      <c r="F110" s="9">
        <f t="shared" si="266"/>
        <v>5.6493208137676819E-3</v>
      </c>
      <c r="G110" s="8">
        <f>VLOOKUP(B110,Data!$A$2:$G$100,4,FALSE)</f>
        <v>92.43</v>
      </c>
      <c r="H110" s="2">
        <f t="shared" si="267"/>
        <v>0</v>
      </c>
      <c r="I110" s="3">
        <f t="shared" ref="I110:I127" si="287">I109</f>
        <v>0</v>
      </c>
      <c r="J110" s="9">
        <f t="shared" si="269"/>
        <v>0</v>
      </c>
      <c r="K110" s="8">
        <f>VLOOKUP(B110,Data!$A$2:$G$100,6,FALSE)</f>
        <v>233.990005</v>
      </c>
      <c r="L110" s="2">
        <f t="shared" si="270"/>
        <v>-2.387542071359544E-3</v>
      </c>
      <c r="M110" s="3">
        <f t="shared" ref="M110:M127" si="288">M109</f>
        <v>1</v>
      </c>
      <c r="N110" s="9">
        <f t="shared" si="272"/>
        <v>-1.193771035679772E-3</v>
      </c>
      <c r="O110" s="23">
        <f t="shared" si="172"/>
        <v>0.5</v>
      </c>
      <c r="P110" s="9">
        <f t="shared" si="273"/>
        <v>1.1086025404439275</v>
      </c>
    </row>
    <row r="111" spans="1:16" x14ac:dyDescent="0.25">
      <c r="A111" s="26" t="s">
        <v>12</v>
      </c>
      <c r="B111" s="29">
        <f t="shared" ref="B111" si="289">B110</f>
        <v>42816</v>
      </c>
      <c r="C111" s="8">
        <f>VLOOKUP(B111,Data!$A$2:$G$846,2,FALSE)</f>
        <v>141.41999799999999</v>
      </c>
      <c r="D111" s="2">
        <f t="shared" si="264"/>
        <v>0</v>
      </c>
      <c r="E111" s="3">
        <f>VLOOKUP(B111,Data!$A$2:$G$100,3,FALSE)</f>
        <v>0</v>
      </c>
      <c r="F111" s="9">
        <f t="shared" si="266"/>
        <v>0</v>
      </c>
      <c r="G111" s="8">
        <f>VLOOKUP(B111,Data!$A$2:$G$100,4,FALSE)</f>
        <v>92.43</v>
      </c>
      <c r="H111" s="2">
        <f t="shared" si="267"/>
        <v>0</v>
      </c>
      <c r="I111" s="3">
        <f>VLOOKUP(B111,Data!$A$2:$G$100,5,FALSE)</f>
        <v>1</v>
      </c>
      <c r="J111" s="9">
        <f t="shared" si="269"/>
        <v>0</v>
      </c>
      <c r="K111" s="8">
        <f>VLOOKUP(B111,Data!$A$2:$G$100,6,FALSE)</f>
        <v>233.990005</v>
      </c>
      <c r="L111" s="2">
        <f t="shared" si="270"/>
        <v>0</v>
      </c>
      <c r="M111" s="3">
        <f>VLOOKUP(B111,Data!$A$2:$G$100,7,FALSE)</f>
        <v>1</v>
      </c>
      <c r="N111" s="9">
        <f t="shared" si="272"/>
        <v>0</v>
      </c>
      <c r="O111" s="23">
        <f t="shared" si="172"/>
        <v>0.5</v>
      </c>
      <c r="P111" s="9">
        <f t="shared" si="273"/>
        <v>1.1086025404439275</v>
      </c>
    </row>
    <row r="112" spans="1:16" x14ac:dyDescent="0.25">
      <c r="A112" s="26" t="s">
        <v>11</v>
      </c>
      <c r="B112" s="29">
        <f t="shared" ref="B112" si="290">WORKDAY(B111,1)</f>
        <v>42817</v>
      </c>
      <c r="C112" s="8">
        <f>VLOOKUP(B112,Data!$A$2:$G$846,2,FALSE)</f>
        <v>140.91999799999999</v>
      </c>
      <c r="D112" s="2">
        <f t="shared" si="264"/>
        <v>-3.5355678621915979E-3</v>
      </c>
      <c r="E112" s="3">
        <f t="shared" ref="E112:E127" si="291">E111</f>
        <v>0</v>
      </c>
      <c r="F112" s="9">
        <f t="shared" si="266"/>
        <v>0</v>
      </c>
      <c r="G112" s="8">
        <f>VLOOKUP(B112,Data!$A$2:$G$100,4,FALSE)</f>
        <v>92.230002999999996</v>
      </c>
      <c r="H112" s="2">
        <f t="shared" si="267"/>
        <v>-2.1637671751596928E-3</v>
      </c>
      <c r="I112" s="3">
        <f t="shared" ref="I112:I127" si="292">I111</f>
        <v>1</v>
      </c>
      <c r="J112" s="9">
        <f t="shared" si="269"/>
        <v>-1.0818835875798464E-3</v>
      </c>
      <c r="K112" s="8">
        <f>VLOOKUP(B112,Data!$A$2:$G$100,6,FALSE)</f>
        <v>235.28999300000001</v>
      </c>
      <c r="L112" s="2">
        <f t="shared" si="270"/>
        <v>5.5557415796457345E-3</v>
      </c>
      <c r="M112" s="3">
        <f t="shared" ref="M112:M127" si="293">M111</f>
        <v>1</v>
      </c>
      <c r="N112" s="9">
        <f t="shared" si="272"/>
        <v>2.7778707898228673E-3</v>
      </c>
      <c r="O112" s="23">
        <f t="shared" si="172"/>
        <v>0.5</v>
      </c>
      <c r="P112" s="9">
        <f t="shared" si="273"/>
        <v>1.1102985276461705</v>
      </c>
    </row>
    <row r="113" spans="1:17" x14ac:dyDescent="0.25">
      <c r="A113" s="26" t="s">
        <v>12</v>
      </c>
      <c r="B113" s="29">
        <f t="shared" ref="B113" si="294">B112</f>
        <v>42817</v>
      </c>
      <c r="C113" s="8">
        <f>VLOOKUP(B113,Data!$A$2:$G$846,2,FALSE)</f>
        <v>140.91999799999999</v>
      </c>
      <c r="D113" s="2">
        <f t="shared" si="264"/>
        <v>0</v>
      </c>
      <c r="E113" s="3">
        <f>VLOOKUP(B113,Data!$A$2:$G$100,3,FALSE)</f>
        <v>0</v>
      </c>
      <c r="F113" s="9">
        <f t="shared" si="266"/>
        <v>0</v>
      </c>
      <c r="G113" s="8">
        <f>VLOOKUP(B113,Data!$A$2:$G$100,4,FALSE)</f>
        <v>92.230002999999996</v>
      </c>
      <c r="H113" s="2">
        <f t="shared" si="267"/>
        <v>0</v>
      </c>
      <c r="I113" s="3">
        <f>VLOOKUP(B113,Data!$A$2:$G$100,5,FALSE)</f>
        <v>0</v>
      </c>
      <c r="J113" s="9">
        <f t="shared" si="269"/>
        <v>0</v>
      </c>
      <c r="K113" s="8">
        <f>VLOOKUP(B113,Data!$A$2:$G$100,6,FALSE)</f>
        <v>235.28999300000001</v>
      </c>
      <c r="L113" s="2">
        <f t="shared" si="270"/>
        <v>0</v>
      </c>
      <c r="M113" s="3">
        <f>VLOOKUP(B113,Data!$A$2:$G$100,7,FALSE)</f>
        <v>1</v>
      </c>
      <c r="N113" s="9">
        <f t="shared" si="272"/>
        <v>0</v>
      </c>
      <c r="O113" s="23">
        <f t="shared" si="172"/>
        <v>1</v>
      </c>
      <c r="P113" s="9">
        <f t="shared" si="273"/>
        <v>1.1102985276461705</v>
      </c>
    </row>
    <row r="114" spans="1:17" x14ac:dyDescent="0.25">
      <c r="A114" s="26" t="s">
        <v>11</v>
      </c>
      <c r="B114" s="29">
        <f t="shared" ref="B114" si="295">WORKDAY(B113,1)</f>
        <v>42818</v>
      </c>
      <c r="C114" s="8">
        <f>VLOOKUP(B114,Data!$A$2:$G$846,2,FALSE)</f>
        <v>140.63999899999999</v>
      </c>
      <c r="D114" s="2">
        <f t="shared" si="264"/>
        <v>-1.9869358783272456E-3</v>
      </c>
      <c r="E114" s="3">
        <f t="shared" ref="E114:E127" si="296">E113</f>
        <v>0</v>
      </c>
      <c r="F114" s="9">
        <f t="shared" si="266"/>
        <v>0</v>
      </c>
      <c r="G114" s="8">
        <f>VLOOKUP(B114,Data!$A$2:$G$100,4,FALSE)</f>
        <v>92.150002000000001</v>
      </c>
      <c r="H114" s="2">
        <f t="shared" si="267"/>
        <v>-8.6740753982189264E-4</v>
      </c>
      <c r="I114" s="3">
        <f t="shared" ref="I114:I127" si="297">I113</f>
        <v>0</v>
      </c>
      <c r="J114" s="9">
        <f t="shared" si="269"/>
        <v>0</v>
      </c>
      <c r="K114" s="8">
        <f>VLOOKUP(B114,Data!$A$2:$G$100,6,FALSE)</f>
        <v>237.33000200000001</v>
      </c>
      <c r="L114" s="2">
        <f t="shared" si="270"/>
        <v>8.6701902362672847E-3</v>
      </c>
      <c r="M114" s="3">
        <f t="shared" ref="M114:M127" si="298">M113</f>
        <v>1</v>
      </c>
      <c r="N114" s="9">
        <f t="shared" si="272"/>
        <v>8.6701902362672847E-3</v>
      </c>
      <c r="O114" s="23">
        <f t="shared" si="172"/>
        <v>1</v>
      </c>
      <c r="P114" s="9">
        <f t="shared" si="273"/>
        <v>1.1189687178824379</v>
      </c>
    </row>
    <row r="115" spans="1:17" x14ac:dyDescent="0.25">
      <c r="A115" s="26" t="s">
        <v>12</v>
      </c>
      <c r="B115" s="29">
        <f t="shared" ref="B115" si="299">B114</f>
        <v>42818</v>
      </c>
      <c r="C115" s="8">
        <f>VLOOKUP(B115,Data!$A$2:$G$846,2,FALSE)</f>
        <v>140.63999899999999</v>
      </c>
      <c r="D115" s="2">
        <f t="shared" si="264"/>
        <v>0</v>
      </c>
      <c r="E115" s="3">
        <f>VLOOKUP(B115,Data!$A$2:$G$100,3,FALSE)</f>
        <v>1</v>
      </c>
      <c r="F115" s="9">
        <f t="shared" si="266"/>
        <v>0</v>
      </c>
      <c r="G115" s="8">
        <f>VLOOKUP(B115,Data!$A$2:$G$100,4,FALSE)</f>
        <v>92.150002000000001</v>
      </c>
      <c r="H115" s="2">
        <f t="shared" si="267"/>
        <v>0</v>
      </c>
      <c r="I115" s="3">
        <f>VLOOKUP(B115,Data!$A$2:$G$100,5,FALSE)</f>
        <v>0</v>
      </c>
      <c r="J115" s="9">
        <f t="shared" si="269"/>
        <v>0</v>
      </c>
      <c r="K115" s="8">
        <f>VLOOKUP(B115,Data!$A$2:$G$100,6,FALSE)</f>
        <v>237.33000200000001</v>
      </c>
      <c r="L115" s="2">
        <f t="shared" si="270"/>
        <v>0</v>
      </c>
      <c r="M115" s="3">
        <f>VLOOKUP(B115,Data!$A$2:$G$100,7,FALSE)</f>
        <v>1</v>
      </c>
      <c r="N115" s="9">
        <f t="shared" si="272"/>
        <v>0</v>
      </c>
      <c r="O115" s="23">
        <f t="shared" si="172"/>
        <v>0.5</v>
      </c>
      <c r="P115" s="9">
        <f t="shared" si="273"/>
        <v>1.1189687178824379</v>
      </c>
    </row>
    <row r="116" spans="1:17" x14ac:dyDescent="0.25">
      <c r="A116" s="26" t="s">
        <v>11</v>
      </c>
      <c r="B116" s="29">
        <f t="shared" ref="B116" si="300">WORKDAY(B115,1)</f>
        <v>42821</v>
      </c>
      <c r="C116" s="8">
        <f>VLOOKUP(B116,Data!$A$2:$G$846,2,FALSE)</f>
        <v>140.88000500000001</v>
      </c>
      <c r="D116" s="2">
        <f t="shared" si="264"/>
        <v>1.7065273158884365E-3</v>
      </c>
      <c r="E116" s="3">
        <f t="shared" ref="E116:E127" si="301">E115</f>
        <v>1</v>
      </c>
      <c r="F116" s="9">
        <f t="shared" si="266"/>
        <v>8.5326365794421825E-4</v>
      </c>
      <c r="G116" s="8">
        <f>VLOOKUP(B116,Data!$A$2:$G$100,4,FALSE)</f>
        <v>91.510002</v>
      </c>
      <c r="H116" s="2">
        <f t="shared" si="267"/>
        <v>-6.9451978959262587E-3</v>
      </c>
      <c r="I116" s="3">
        <f t="shared" ref="I116:I127" si="302">I115</f>
        <v>0</v>
      </c>
      <c r="J116" s="9">
        <f t="shared" si="269"/>
        <v>0</v>
      </c>
      <c r="K116" s="8">
        <f>VLOOKUP(B116,Data!$A$2:$G$100,6,FALSE)</f>
        <v>239.38000500000001</v>
      </c>
      <c r="L116" s="2">
        <f t="shared" si="270"/>
        <v>8.6377743341526786E-3</v>
      </c>
      <c r="M116" s="3">
        <f t="shared" ref="M116:M127" si="303">M115</f>
        <v>1</v>
      </c>
      <c r="N116" s="9">
        <f t="shared" si="272"/>
        <v>4.3188871670763393E-3</v>
      </c>
      <c r="O116" s="23">
        <f t="shared" si="172"/>
        <v>0.5</v>
      </c>
      <c r="P116" s="9">
        <f t="shared" si="273"/>
        <v>1.1241408687074583</v>
      </c>
    </row>
    <row r="117" spans="1:17" x14ac:dyDescent="0.25">
      <c r="A117" s="26" t="s">
        <v>12</v>
      </c>
      <c r="B117" s="29">
        <f t="shared" ref="B117" si="304">B116</f>
        <v>42821</v>
      </c>
      <c r="C117" s="8">
        <f>VLOOKUP(B117,Data!$A$2:$G$846,2,FALSE)</f>
        <v>140.88000500000001</v>
      </c>
      <c r="D117" s="2">
        <f t="shared" si="264"/>
        <v>0</v>
      </c>
      <c r="E117" s="3">
        <f>VLOOKUP(B117,Data!$A$2:$G$100,3,FALSE)</f>
        <v>0</v>
      </c>
      <c r="F117" s="9">
        <f t="shared" si="266"/>
        <v>0</v>
      </c>
      <c r="G117" s="8">
        <f>VLOOKUP(B117,Data!$A$2:$G$100,4,FALSE)</f>
        <v>91.510002</v>
      </c>
      <c r="H117" s="2">
        <f t="shared" si="267"/>
        <v>0</v>
      </c>
      <c r="I117" s="3">
        <f>VLOOKUP(B117,Data!$A$2:$G$100,5,FALSE)</f>
        <v>0</v>
      </c>
      <c r="J117" s="9">
        <f t="shared" si="269"/>
        <v>0</v>
      </c>
      <c r="K117" s="8">
        <f>VLOOKUP(B117,Data!$A$2:$G$100,6,FALSE)</f>
        <v>239.38000500000001</v>
      </c>
      <c r="L117" s="2">
        <f t="shared" si="270"/>
        <v>0</v>
      </c>
      <c r="M117" s="3">
        <f>VLOOKUP(B117,Data!$A$2:$G$100,7,FALSE)</f>
        <v>1</v>
      </c>
      <c r="N117" s="9">
        <f t="shared" si="272"/>
        <v>0</v>
      </c>
      <c r="O117" s="23">
        <f t="shared" si="172"/>
        <v>1</v>
      </c>
      <c r="P117" s="9">
        <f t="shared" si="273"/>
        <v>1.1241408687074583</v>
      </c>
    </row>
    <row r="118" spans="1:17" x14ac:dyDescent="0.25">
      <c r="A118" s="26" t="s">
        <v>11</v>
      </c>
      <c r="B118" s="29">
        <f t="shared" ref="B118" si="305">WORKDAY(B117,1)</f>
        <v>42822</v>
      </c>
      <c r="C118" s="8">
        <f>VLOOKUP(B118,Data!$A$2:$G$846,2,FALSE)</f>
        <v>143.800003</v>
      </c>
      <c r="D118" s="2">
        <f t="shared" si="264"/>
        <v>2.0726844806684897E-2</v>
      </c>
      <c r="E118" s="3">
        <f t="shared" ref="E118:E127" si="306">E117</f>
        <v>0</v>
      </c>
      <c r="F118" s="9">
        <f t="shared" si="266"/>
        <v>0</v>
      </c>
      <c r="G118" s="8">
        <f>VLOOKUP(B118,Data!$A$2:$G$100,4,FALSE)</f>
        <v>92.949996999999996</v>
      </c>
      <c r="H118" s="2">
        <f t="shared" si="267"/>
        <v>1.5735930155481758E-2</v>
      </c>
      <c r="I118" s="3">
        <f t="shared" ref="I118:I127" si="307">I117</f>
        <v>0</v>
      </c>
      <c r="J118" s="9">
        <f t="shared" si="269"/>
        <v>0</v>
      </c>
      <c r="K118" s="8">
        <f>VLOOKUP(B118,Data!$A$2:$G$100,6,FALSE)</f>
        <v>240.529999</v>
      </c>
      <c r="L118" s="2">
        <f t="shared" si="270"/>
        <v>4.8040520343375897E-3</v>
      </c>
      <c r="M118" s="3">
        <f t="shared" ref="M118:M127" si="308">M117</f>
        <v>1</v>
      </c>
      <c r="N118" s="9">
        <f t="shared" si="272"/>
        <v>4.8040520343375897E-3</v>
      </c>
      <c r="O118" s="23">
        <f t="shared" si="172"/>
        <v>1</v>
      </c>
      <c r="P118" s="9">
        <f t="shared" si="273"/>
        <v>1.1289449207417959</v>
      </c>
    </row>
    <row r="119" spans="1:17" x14ac:dyDescent="0.25">
      <c r="A119" s="26" t="s">
        <v>12</v>
      </c>
      <c r="B119" s="29">
        <f t="shared" ref="B119" si="309">B118</f>
        <v>42822</v>
      </c>
      <c r="C119" s="8">
        <f>VLOOKUP(B119,Data!$A$2:$G$846,2,FALSE)</f>
        <v>143.800003</v>
      </c>
      <c r="D119" s="2">
        <f t="shared" si="264"/>
        <v>0</v>
      </c>
      <c r="E119" s="3">
        <f>VLOOKUP(B119,Data!$A$2:$G$100,3,FALSE)</f>
        <v>0</v>
      </c>
      <c r="F119" s="9">
        <f t="shared" si="266"/>
        <v>0</v>
      </c>
      <c r="G119" s="8">
        <f>VLOOKUP(B119,Data!$A$2:$G$100,4,FALSE)</f>
        <v>92.949996999999996</v>
      </c>
      <c r="H119" s="2">
        <f t="shared" si="267"/>
        <v>0</v>
      </c>
      <c r="I119" s="3">
        <f>VLOOKUP(B119,Data!$A$2:$G$100,5,FALSE)</f>
        <v>0</v>
      </c>
      <c r="J119" s="9">
        <f t="shared" si="269"/>
        <v>0</v>
      </c>
      <c r="K119" s="8">
        <f>VLOOKUP(B119,Data!$A$2:$G$100,6,FALSE)</f>
        <v>240.529999</v>
      </c>
      <c r="L119" s="2">
        <f t="shared" si="270"/>
        <v>0</v>
      </c>
      <c r="M119" s="3">
        <f>VLOOKUP(B119,Data!$A$2:$G$100,7,FALSE)</f>
        <v>1</v>
      </c>
      <c r="N119" s="9">
        <f t="shared" si="272"/>
        <v>0</v>
      </c>
      <c r="O119" s="23">
        <f t="shared" si="172"/>
        <v>1</v>
      </c>
      <c r="P119" s="9">
        <f t="shared" si="273"/>
        <v>1.1289449207417959</v>
      </c>
    </row>
    <row r="120" spans="1:17" x14ac:dyDescent="0.25">
      <c r="A120" s="26" t="s">
        <v>11</v>
      </c>
      <c r="B120" s="29">
        <f t="shared" ref="B120" si="310">WORKDAY(B119,1)</f>
        <v>42823</v>
      </c>
      <c r="C120" s="8">
        <f>VLOOKUP(B120,Data!$A$2:$G$846,2,FALSE)</f>
        <v>144.11999499999999</v>
      </c>
      <c r="D120" s="2">
        <f t="shared" si="264"/>
        <v>2.2252572553839584E-3</v>
      </c>
      <c r="E120" s="3">
        <f t="shared" ref="E120:E127" si="311">E119</f>
        <v>0</v>
      </c>
      <c r="F120" s="9">
        <f t="shared" si="266"/>
        <v>0</v>
      </c>
      <c r="G120" s="8">
        <f>VLOOKUP(B120,Data!$A$2:$G$100,4,FALSE)</f>
        <v>92.860000999999997</v>
      </c>
      <c r="H120" s="2">
        <f t="shared" si="267"/>
        <v>-9.6821950408453809E-4</v>
      </c>
      <c r="I120" s="3">
        <f t="shared" ref="I120:I127" si="312">I119</f>
        <v>0</v>
      </c>
      <c r="J120" s="9">
        <f t="shared" si="269"/>
        <v>0</v>
      </c>
      <c r="K120" s="8">
        <f>VLOOKUP(B120,Data!$A$2:$G$100,6,FALSE)</f>
        <v>241.33999600000001</v>
      </c>
      <c r="L120" s="2">
        <f t="shared" si="270"/>
        <v>3.3675508392614672E-3</v>
      </c>
      <c r="M120" s="3">
        <f t="shared" ref="M120:M127" si="313">M119</f>
        <v>1</v>
      </c>
      <c r="N120" s="9">
        <f t="shared" si="272"/>
        <v>3.3675508392614672E-3</v>
      </c>
      <c r="O120" s="23">
        <f t="shared" si="172"/>
        <v>1</v>
      </c>
      <c r="P120" s="9">
        <f t="shared" si="273"/>
        <v>1.1323124715810573</v>
      </c>
    </row>
    <row r="121" spans="1:17" x14ac:dyDescent="0.25">
      <c r="A121" s="26" t="s">
        <v>12</v>
      </c>
      <c r="B121" s="29">
        <f t="shared" ref="B121" si="314">B120</f>
        <v>42823</v>
      </c>
      <c r="C121" s="8">
        <f>VLOOKUP(B121,Data!$A$2:$G$846,2,FALSE)</f>
        <v>144.11999499999999</v>
      </c>
      <c r="D121" s="2">
        <f t="shared" si="264"/>
        <v>0</v>
      </c>
      <c r="E121" s="3">
        <f>VLOOKUP(B121,Data!$A$2:$G$100,3,FALSE)</f>
        <v>0</v>
      </c>
      <c r="F121" s="9">
        <f t="shared" si="266"/>
        <v>0</v>
      </c>
      <c r="G121" s="8">
        <f>VLOOKUP(B121,Data!$A$2:$G$100,4,FALSE)</f>
        <v>92.860000999999997</v>
      </c>
      <c r="H121" s="2">
        <f t="shared" si="267"/>
        <v>0</v>
      </c>
      <c r="I121" s="3">
        <f>VLOOKUP(B121,Data!$A$2:$G$100,5,FALSE)</f>
        <v>1</v>
      </c>
      <c r="J121" s="9">
        <f t="shared" si="269"/>
        <v>0</v>
      </c>
      <c r="K121" s="8">
        <f>VLOOKUP(B121,Data!$A$2:$G$100,6,FALSE)</f>
        <v>241.33999600000001</v>
      </c>
      <c r="L121" s="2">
        <f t="shared" si="270"/>
        <v>0</v>
      </c>
      <c r="M121" s="3">
        <f>VLOOKUP(B121,Data!$A$2:$G$100,7,FALSE)</f>
        <v>0</v>
      </c>
      <c r="N121" s="9">
        <f t="shared" si="272"/>
        <v>0</v>
      </c>
      <c r="O121" s="23">
        <f t="shared" si="172"/>
        <v>1</v>
      </c>
      <c r="P121" s="9">
        <f t="shared" si="273"/>
        <v>1.1323124715810573</v>
      </c>
    </row>
    <row r="122" spans="1:17" x14ac:dyDescent="0.25">
      <c r="A122" s="26" t="s">
        <v>11</v>
      </c>
      <c r="B122" s="29">
        <f t="shared" ref="B122" si="315">WORKDAY(B121,1)</f>
        <v>42824</v>
      </c>
      <c r="C122" s="8">
        <f>VLOOKUP(B122,Data!$A$2:$G$846,2,FALSE)</f>
        <v>143.929993</v>
      </c>
      <c r="D122" s="2">
        <f t="shared" si="264"/>
        <v>-1.318359745988006E-3</v>
      </c>
      <c r="E122" s="3">
        <f t="shared" ref="E122:E127" si="316">E121</f>
        <v>0</v>
      </c>
      <c r="F122" s="9">
        <f t="shared" si="266"/>
        <v>0</v>
      </c>
      <c r="G122" s="8">
        <f>VLOOKUP(B122,Data!$A$2:$G$100,4,FALSE)</f>
        <v>93.220000999999996</v>
      </c>
      <c r="H122" s="2">
        <f t="shared" si="267"/>
        <v>3.8768037489036798E-3</v>
      </c>
      <c r="I122" s="3">
        <f t="shared" ref="I122:I127" si="317">I121</f>
        <v>1</v>
      </c>
      <c r="J122" s="9">
        <f t="shared" si="269"/>
        <v>3.8768037489036798E-3</v>
      </c>
      <c r="K122" s="8">
        <f>VLOOKUP(B122,Data!$A$2:$G$100,6,FALSE)</f>
        <v>239.800003</v>
      </c>
      <c r="L122" s="2">
        <f t="shared" si="270"/>
        <v>-6.3810102988483084E-3</v>
      </c>
      <c r="M122" s="3">
        <f t="shared" ref="M122:M127" si="318">M121</f>
        <v>0</v>
      </c>
      <c r="N122" s="9">
        <f t="shared" si="272"/>
        <v>0</v>
      </c>
      <c r="O122" s="23">
        <f t="shared" si="172"/>
        <v>1</v>
      </c>
      <c r="P122" s="9">
        <f t="shared" si="273"/>
        <v>1.1361892753299609</v>
      </c>
      <c r="Q122" s="21">
        <f t="shared" ref="Q122" si="319">(P122-P121)/P121</f>
        <v>3.4237932074442597E-3</v>
      </c>
    </row>
    <row r="123" spans="1:17" x14ac:dyDescent="0.25">
      <c r="A123" s="26" t="s">
        <v>12</v>
      </c>
      <c r="B123" s="29">
        <f t="shared" ref="B123" si="320">B122</f>
        <v>42824</v>
      </c>
      <c r="C123" s="8">
        <f>VLOOKUP(B123,Data!$A$2:$G$846,2,FALSE)</f>
        <v>143.929993</v>
      </c>
      <c r="D123" s="2">
        <f t="shared" si="264"/>
        <v>0</v>
      </c>
      <c r="E123" s="3">
        <f>VLOOKUP(B123,Data!$A$2:$G$100,3,FALSE)</f>
        <v>0</v>
      </c>
      <c r="F123" s="9">
        <f t="shared" si="266"/>
        <v>0</v>
      </c>
      <c r="G123" s="8">
        <f>VLOOKUP(B123,Data!$A$2:$G$100,4,FALSE)</f>
        <v>93.220000999999996</v>
      </c>
      <c r="H123" s="2">
        <f t="shared" si="267"/>
        <v>0</v>
      </c>
      <c r="I123" s="3">
        <f>VLOOKUP(B123,Data!$A$2:$G$100,5,FALSE)</f>
        <v>0</v>
      </c>
      <c r="J123" s="9">
        <f t="shared" si="269"/>
        <v>0</v>
      </c>
      <c r="K123" s="8">
        <f>VLOOKUP(B123,Data!$A$2:$G$100,6,FALSE)</f>
        <v>239.800003</v>
      </c>
      <c r="L123" s="2">
        <f t="shared" si="270"/>
        <v>0</v>
      </c>
      <c r="M123" s="3">
        <f>VLOOKUP(B123,Data!$A$2:$G$100,7,FALSE)</f>
        <v>0</v>
      </c>
      <c r="N123" s="9">
        <f t="shared" si="272"/>
        <v>0</v>
      </c>
      <c r="O123" s="23">
        <f t="shared" si="172"/>
        <v>0</v>
      </c>
      <c r="P123" s="9">
        <f t="shared" si="273"/>
        <v>1.1361892753299609</v>
      </c>
    </row>
    <row r="124" spans="1:17" x14ac:dyDescent="0.25">
      <c r="A124" s="26" t="s">
        <v>11</v>
      </c>
      <c r="B124" s="29">
        <f t="shared" ref="B124" si="321">WORKDAY(B123,1)</f>
        <v>42825</v>
      </c>
      <c r="C124" s="8">
        <f>VLOOKUP(B124,Data!$A$2:$G$846,2,FALSE)</f>
        <v>143.66000399999999</v>
      </c>
      <c r="D124" s="2">
        <f t="shared" si="264"/>
        <v>-1.8758355668092722E-3</v>
      </c>
      <c r="E124" s="3">
        <f t="shared" ref="E124:E127" si="322">E123</f>
        <v>0</v>
      </c>
      <c r="F124" s="9">
        <f t="shared" si="266"/>
        <v>0</v>
      </c>
      <c r="G124" s="8">
        <f>VLOOKUP(B124,Data!$A$2:$G$100,4,FALSE)</f>
        <v>92.760002</v>
      </c>
      <c r="H124" s="2">
        <f t="shared" si="267"/>
        <v>-4.9345526181660982E-3</v>
      </c>
      <c r="I124" s="3">
        <f t="shared" ref="I124:I127" si="323">I123</f>
        <v>0</v>
      </c>
      <c r="J124" s="9">
        <f t="shared" si="269"/>
        <v>0</v>
      </c>
      <c r="K124" s="8">
        <f>VLOOKUP(B124,Data!$A$2:$G$100,6,FALSE)</f>
        <v>238.91999799999999</v>
      </c>
      <c r="L124" s="2">
        <f t="shared" si="270"/>
        <v>-3.6697455754410948E-3</v>
      </c>
      <c r="M124" s="3">
        <f t="shared" ref="M124:M127" si="324">M123</f>
        <v>0</v>
      </c>
      <c r="N124" s="9">
        <f t="shared" si="272"/>
        <v>0</v>
      </c>
      <c r="O124" s="23">
        <f t="shared" si="172"/>
        <v>0</v>
      </c>
      <c r="P124" s="9">
        <f t="shared" si="273"/>
        <v>1.1361892753299609</v>
      </c>
    </row>
    <row r="125" spans="1:17" x14ac:dyDescent="0.25">
      <c r="A125" s="26" t="s">
        <v>12</v>
      </c>
      <c r="B125" s="29">
        <f t="shared" ref="B125" si="325">B124</f>
        <v>42825</v>
      </c>
      <c r="C125" s="8">
        <f>VLOOKUP(B125,Data!$A$2:$G$846,2,FALSE)</f>
        <v>143.66000399999999</v>
      </c>
      <c r="D125" s="2">
        <f t="shared" si="264"/>
        <v>0</v>
      </c>
      <c r="E125" s="3">
        <f>VLOOKUP(B125,Data!$A$2:$G$100,3,FALSE)</f>
        <v>1</v>
      </c>
      <c r="F125" s="9">
        <f t="shared" si="266"/>
        <v>0</v>
      </c>
      <c r="G125" s="8">
        <f>VLOOKUP(B125,Data!$A$2:$G$100,4,FALSE)</f>
        <v>92.760002</v>
      </c>
      <c r="H125" s="2">
        <f t="shared" si="267"/>
        <v>0</v>
      </c>
      <c r="I125" s="3">
        <f>VLOOKUP(B125,Data!$A$2:$G$100,5,FALSE)</f>
        <v>1</v>
      </c>
      <c r="J125" s="9">
        <f t="shared" si="269"/>
        <v>0</v>
      </c>
      <c r="K125" s="8">
        <f>VLOOKUP(B125,Data!$A$2:$G$100,6,FALSE)</f>
        <v>238.91999799999999</v>
      </c>
      <c r="L125" s="2">
        <f t="shared" si="270"/>
        <v>0</v>
      </c>
      <c r="M125" s="3">
        <f>VLOOKUP(B125,Data!$A$2:$G$100,7,FALSE)</f>
        <v>1</v>
      </c>
      <c r="N125" s="9">
        <f t="shared" si="272"/>
        <v>0</v>
      </c>
      <c r="O125" s="23">
        <f t="shared" si="172"/>
        <v>0.33333333333333331</v>
      </c>
      <c r="P125" s="9">
        <f t="shared" si="273"/>
        <v>1.1361892753299609</v>
      </c>
    </row>
    <row r="126" spans="1:17" x14ac:dyDescent="0.25">
      <c r="A126" s="26" t="s">
        <v>11</v>
      </c>
      <c r="B126" s="29">
        <f t="shared" ref="B126" si="326">WORKDAY(B125,1)</f>
        <v>42828</v>
      </c>
      <c r="C126" s="8">
        <f>VLOOKUP(B126,Data!$A$2:$G$846,2,FALSE)</f>
        <v>143.699997</v>
      </c>
      <c r="D126" s="2">
        <f t="shared" si="264"/>
        <v>2.7838646029837032E-4</v>
      </c>
      <c r="E126" s="3">
        <f t="shared" ref="E126:E127" si="327">E125</f>
        <v>1</v>
      </c>
      <c r="F126" s="9">
        <f t="shared" si="266"/>
        <v>9.279548676612343E-5</v>
      </c>
      <c r="G126" s="8">
        <f>VLOOKUP(B126,Data!$A$2:$G$100,4,FALSE)</f>
        <v>92.269997000000004</v>
      </c>
      <c r="H126" s="2">
        <f t="shared" si="267"/>
        <v>-5.2825031202564706E-3</v>
      </c>
      <c r="I126" s="3">
        <f t="shared" ref="I126:I127" si="328">I125</f>
        <v>1</v>
      </c>
      <c r="J126" s="9">
        <f t="shared" si="269"/>
        <v>-1.7608343734188234E-3</v>
      </c>
      <c r="K126" s="8">
        <f>VLOOKUP(B126,Data!$A$2:$G$100,6,FALSE)</f>
        <v>237.679993</v>
      </c>
      <c r="L126" s="2">
        <f t="shared" si="270"/>
        <v>-5.1900427355603632E-3</v>
      </c>
      <c r="M126" s="3">
        <f t="shared" ref="M126:M127" si="329">M125</f>
        <v>1</v>
      </c>
      <c r="N126" s="9">
        <f t="shared" si="272"/>
        <v>-1.7300142451867877E-3</v>
      </c>
      <c r="O126" s="23">
        <f t="shared" si="172"/>
        <v>0.33333333333333331</v>
      </c>
      <c r="P126" s="9">
        <f t="shared" si="273"/>
        <v>1.1327912221981216</v>
      </c>
    </row>
    <row r="127" spans="1:17" ht="15.75" thickBot="1" x14ac:dyDescent="0.3">
      <c r="A127" s="26" t="s">
        <v>12</v>
      </c>
      <c r="B127" s="30">
        <f t="shared" ref="B127" si="330">B126</f>
        <v>42828</v>
      </c>
      <c r="C127" s="10">
        <f>VLOOKUP(B127,Data!$A$2:$G$846,2,FALSE)</f>
        <v>143.699997</v>
      </c>
      <c r="D127" s="11">
        <f t="shared" si="264"/>
        <v>0</v>
      </c>
      <c r="E127" s="12">
        <f>VLOOKUP(B127,Data!$A$2:$G$100,3,FALSE)</f>
        <v>0</v>
      </c>
      <c r="F127" s="13">
        <f t="shared" si="266"/>
        <v>0</v>
      </c>
      <c r="G127" s="10">
        <f>VLOOKUP(B127,Data!$A$2:$G$100,4,FALSE)</f>
        <v>92.269997000000004</v>
      </c>
      <c r="H127" s="11">
        <f t="shared" si="267"/>
        <v>0</v>
      </c>
      <c r="I127" s="12">
        <f>VLOOKUP(B127,Data!$A$2:$G$100,5,FALSE)</f>
        <v>1</v>
      </c>
      <c r="J127" s="13">
        <f t="shared" si="269"/>
        <v>0</v>
      </c>
      <c r="K127" s="10">
        <f>VLOOKUP(B127,Data!$A$2:$G$100,6,FALSE)</f>
        <v>237.679993</v>
      </c>
      <c r="L127" s="11">
        <f t="shared" si="270"/>
        <v>0</v>
      </c>
      <c r="M127" s="12">
        <f>VLOOKUP(B127,Data!$A$2:$G$100,7,FALSE)</f>
        <v>1</v>
      </c>
      <c r="N127" s="13">
        <f t="shared" si="272"/>
        <v>0</v>
      </c>
      <c r="O127" s="25">
        <f t="shared" si="172"/>
        <v>0.5</v>
      </c>
      <c r="P127" s="13">
        <f t="shared" si="273"/>
        <v>1.1327912221981216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>
      <selection activeCell="A2" sqref="A2"/>
    </sheetView>
  </sheetViews>
  <sheetFormatPr defaultRowHeight="15" x14ac:dyDescent="0.25"/>
  <cols>
    <col min="1" max="1" width="11" style="4" customWidth="1"/>
  </cols>
  <sheetData>
    <row r="1" spans="1:11" x14ac:dyDescent="0.25">
      <c r="A1" s="4" t="s">
        <v>13</v>
      </c>
      <c r="B1" t="s">
        <v>17</v>
      </c>
      <c r="C1" t="s">
        <v>14</v>
      </c>
      <c r="D1" t="s">
        <v>18</v>
      </c>
      <c r="E1" t="s">
        <v>15</v>
      </c>
      <c r="F1" t="s">
        <v>19</v>
      </c>
      <c r="G1" t="s">
        <v>16</v>
      </c>
    </row>
    <row r="2" spans="1:11" x14ac:dyDescent="0.25">
      <c r="A2" s="4">
        <v>42738</v>
      </c>
      <c r="B2">
        <v>115.648597</v>
      </c>
      <c r="C2">
        <v>1</v>
      </c>
      <c r="D2">
        <v>93.216541000000007</v>
      </c>
      <c r="E2">
        <v>1</v>
      </c>
      <c r="F2">
        <v>215.577393</v>
      </c>
      <c r="G2">
        <v>1</v>
      </c>
      <c r="J2" s="4"/>
    </row>
    <row r="3" spans="1:11" x14ac:dyDescent="0.25">
      <c r="A3" s="4">
        <v>42739</v>
      </c>
      <c r="B3">
        <v>115.519154</v>
      </c>
      <c r="C3">
        <v>0</v>
      </c>
      <c r="D3">
        <v>92.799999</v>
      </c>
      <c r="E3">
        <v>0</v>
      </c>
      <c r="F3">
        <v>214.949173</v>
      </c>
      <c r="G3">
        <v>0</v>
      </c>
      <c r="J3" s="4"/>
      <c r="K3" s="4"/>
    </row>
    <row r="4" spans="1:11" x14ac:dyDescent="0.25">
      <c r="A4" s="4">
        <v>42740</v>
      </c>
      <c r="B4">
        <v>116.106611</v>
      </c>
      <c r="C4">
        <v>0</v>
      </c>
      <c r="D4">
        <v>92.234690000000001</v>
      </c>
      <c r="E4">
        <v>1</v>
      </c>
      <c r="F4">
        <v>220.20424399999999</v>
      </c>
      <c r="G4">
        <v>0</v>
      </c>
      <c r="J4" s="4"/>
      <c r="K4" s="4"/>
    </row>
    <row r="5" spans="1:11" x14ac:dyDescent="0.25">
      <c r="A5" s="4">
        <v>42741</v>
      </c>
      <c r="B5">
        <v>117.40100200000001</v>
      </c>
      <c r="C5">
        <v>0</v>
      </c>
      <c r="D5">
        <v>92.274361999999996</v>
      </c>
      <c r="E5">
        <v>1</v>
      </c>
      <c r="F5">
        <v>218.459203</v>
      </c>
      <c r="G5">
        <v>0</v>
      </c>
      <c r="J5" s="4"/>
      <c r="K5" s="4"/>
    </row>
    <row r="6" spans="1:11" x14ac:dyDescent="0.25">
      <c r="A6" s="4">
        <v>42744</v>
      </c>
      <c r="B6">
        <v>118.47633399999999</v>
      </c>
      <c r="C6">
        <v>1</v>
      </c>
      <c r="D6">
        <v>91.609876999999997</v>
      </c>
      <c r="E6">
        <v>1</v>
      </c>
      <c r="F6">
        <v>219.47631699999999</v>
      </c>
      <c r="G6">
        <v>1</v>
      </c>
      <c r="J6" s="4"/>
      <c r="K6" s="4"/>
    </row>
    <row r="7" spans="1:11" x14ac:dyDescent="0.25">
      <c r="A7" s="4">
        <v>42745</v>
      </c>
      <c r="B7">
        <v>118.59581900000001</v>
      </c>
      <c r="C7">
        <v>1</v>
      </c>
      <c r="D7">
        <v>93.057862</v>
      </c>
      <c r="E7">
        <v>1</v>
      </c>
      <c r="F7">
        <v>220.623052</v>
      </c>
      <c r="G7">
        <v>0</v>
      </c>
      <c r="J7" s="4"/>
      <c r="K7" s="4"/>
    </row>
    <row r="8" spans="1:11" x14ac:dyDescent="0.25">
      <c r="A8" s="4">
        <v>42746</v>
      </c>
      <c r="B8">
        <v>119.23305499999999</v>
      </c>
      <c r="C8">
        <v>0</v>
      </c>
      <c r="D8">
        <v>93.871114000000006</v>
      </c>
      <c r="E8">
        <v>0</v>
      </c>
      <c r="F8">
        <v>215.62725399999999</v>
      </c>
      <c r="G8">
        <v>0</v>
      </c>
      <c r="J8" s="4"/>
      <c r="K8" s="4"/>
    </row>
    <row r="9" spans="1:11" x14ac:dyDescent="0.25">
      <c r="A9" s="4">
        <v>42747</v>
      </c>
      <c r="B9">
        <v>118.735214</v>
      </c>
      <c r="C9">
        <v>1</v>
      </c>
      <c r="D9">
        <v>93.216541000000007</v>
      </c>
      <c r="E9">
        <v>0</v>
      </c>
      <c r="F9">
        <v>215.62725399999999</v>
      </c>
      <c r="G9">
        <v>1</v>
      </c>
      <c r="J9" s="4"/>
      <c r="K9" s="4"/>
    </row>
    <row r="10" spans="1:11" x14ac:dyDescent="0.25">
      <c r="A10" s="4">
        <v>42748</v>
      </c>
      <c r="B10">
        <v>118.526121</v>
      </c>
      <c r="C10">
        <v>1</v>
      </c>
      <c r="D10">
        <v>93.702515000000005</v>
      </c>
      <c r="E10">
        <v>0</v>
      </c>
      <c r="F10">
        <v>215.52753100000001</v>
      </c>
      <c r="G10">
        <v>1</v>
      </c>
      <c r="J10" s="4"/>
      <c r="K10" s="4"/>
    </row>
    <row r="11" spans="1:11" x14ac:dyDescent="0.25">
      <c r="A11" s="4">
        <v>42752</v>
      </c>
      <c r="B11">
        <v>119.481976</v>
      </c>
      <c r="C11">
        <v>0</v>
      </c>
      <c r="D11">
        <v>92.799999</v>
      </c>
      <c r="E11">
        <v>0</v>
      </c>
      <c r="F11">
        <v>214.17138399999999</v>
      </c>
      <c r="G11">
        <v>0</v>
      </c>
      <c r="J11" s="4"/>
      <c r="K11" s="4"/>
    </row>
    <row r="12" spans="1:11" x14ac:dyDescent="0.25">
      <c r="A12" s="4">
        <v>42753</v>
      </c>
      <c r="B12">
        <v>119.47201699999999</v>
      </c>
      <c r="C12">
        <v>1</v>
      </c>
      <c r="D12">
        <v>93.330001999999993</v>
      </c>
      <c r="E12">
        <v>1</v>
      </c>
      <c r="F12">
        <v>215.94633899999999</v>
      </c>
      <c r="G12">
        <v>1</v>
      </c>
      <c r="J12" s="4"/>
      <c r="K12" s="4"/>
    </row>
    <row r="13" spans="1:11" x14ac:dyDescent="0.25">
      <c r="A13" s="4">
        <v>42754</v>
      </c>
      <c r="B13">
        <v>119.262925</v>
      </c>
      <c r="C13">
        <v>1</v>
      </c>
      <c r="D13">
        <v>93.379997000000003</v>
      </c>
      <c r="E13">
        <v>1</v>
      </c>
      <c r="F13">
        <v>213.97195400000001</v>
      </c>
      <c r="G13">
        <v>0</v>
      </c>
      <c r="J13" s="4"/>
      <c r="K13" s="4"/>
    </row>
    <row r="14" spans="1:11" x14ac:dyDescent="0.25">
      <c r="A14" s="4">
        <v>42755</v>
      </c>
      <c r="B14">
        <v>119.481976</v>
      </c>
      <c r="C14">
        <v>1</v>
      </c>
      <c r="D14">
        <v>94.580001999999993</v>
      </c>
      <c r="E14">
        <v>1</v>
      </c>
      <c r="F14">
        <v>213.732629</v>
      </c>
      <c r="G14">
        <v>0</v>
      </c>
      <c r="J14" s="4"/>
      <c r="K14" s="4"/>
    </row>
    <row r="15" spans="1:11" x14ac:dyDescent="0.25">
      <c r="A15" s="4">
        <v>42758</v>
      </c>
      <c r="B15">
        <v>119.561633</v>
      </c>
      <c r="C15">
        <v>0</v>
      </c>
      <c r="D15">
        <v>94.459998999999996</v>
      </c>
      <c r="E15">
        <v>1</v>
      </c>
      <c r="F15">
        <v>214.21127999999999</v>
      </c>
      <c r="G15">
        <v>0</v>
      </c>
      <c r="J15" s="4"/>
      <c r="K15" s="4"/>
    </row>
    <row r="16" spans="1:11" x14ac:dyDescent="0.25">
      <c r="A16" s="4">
        <v>42759</v>
      </c>
      <c r="B16">
        <v>119.452107</v>
      </c>
      <c r="C16">
        <v>1</v>
      </c>
      <c r="D16">
        <v>96.239998</v>
      </c>
      <c r="E16">
        <v>0</v>
      </c>
      <c r="F16">
        <v>212.50611799999999</v>
      </c>
      <c r="G16">
        <v>1</v>
      </c>
      <c r="J16" s="4"/>
      <c r="K16" s="4"/>
    </row>
    <row r="17" spans="1:11" x14ac:dyDescent="0.25">
      <c r="A17" s="4">
        <v>42760</v>
      </c>
      <c r="B17">
        <v>121.353858</v>
      </c>
      <c r="C17">
        <v>0</v>
      </c>
      <c r="D17">
        <v>98.150002000000001</v>
      </c>
      <c r="E17">
        <v>0</v>
      </c>
      <c r="F17">
        <v>212.964822</v>
      </c>
      <c r="G17">
        <v>1</v>
      </c>
      <c r="J17" s="4"/>
      <c r="K17" s="4"/>
    </row>
    <row r="18" spans="1:11" x14ac:dyDescent="0.25">
      <c r="A18" s="4">
        <v>42761</v>
      </c>
      <c r="B18">
        <v>121.41360400000001</v>
      </c>
      <c r="C18">
        <v>0</v>
      </c>
      <c r="D18">
        <v>97.220000999999996</v>
      </c>
      <c r="E18">
        <v>0</v>
      </c>
      <c r="F18">
        <v>210.20266699999999</v>
      </c>
      <c r="G18">
        <v>1</v>
      </c>
      <c r="J18" s="4"/>
      <c r="K18" s="4"/>
    </row>
    <row r="19" spans="1:11" x14ac:dyDescent="0.25">
      <c r="A19" s="4">
        <v>42762</v>
      </c>
      <c r="B19">
        <v>121.42355499999999</v>
      </c>
      <c r="C19">
        <v>0</v>
      </c>
      <c r="D19">
        <v>98.989998</v>
      </c>
      <c r="E19">
        <v>0</v>
      </c>
      <c r="F19">
        <v>212.59585999999999</v>
      </c>
      <c r="G19">
        <v>0</v>
      </c>
      <c r="J19" s="4"/>
      <c r="K19" s="4"/>
    </row>
    <row r="20" spans="1:11" x14ac:dyDescent="0.25">
      <c r="A20" s="4">
        <v>42765</v>
      </c>
      <c r="B20">
        <v>121.10493700000001</v>
      </c>
      <c r="C20">
        <v>0</v>
      </c>
      <c r="D20">
        <v>96.790001000000004</v>
      </c>
      <c r="E20">
        <v>1</v>
      </c>
      <c r="F20">
        <v>211.26962700000001</v>
      </c>
      <c r="G20">
        <v>1</v>
      </c>
      <c r="J20" s="4"/>
      <c r="K20" s="4"/>
    </row>
    <row r="21" spans="1:11" x14ac:dyDescent="0.25">
      <c r="A21" s="4">
        <v>42766</v>
      </c>
      <c r="B21">
        <v>120.82614700000001</v>
      </c>
      <c r="C21">
        <v>1</v>
      </c>
      <c r="D21">
        <v>95.660004000000001</v>
      </c>
      <c r="E21">
        <v>1</v>
      </c>
      <c r="F21">
        <v>218.26973899999999</v>
      </c>
      <c r="G21">
        <v>1</v>
      </c>
      <c r="J21" s="4"/>
      <c r="K21" s="4"/>
    </row>
    <row r="22" spans="1:11" x14ac:dyDescent="0.25">
      <c r="A22" s="4">
        <v>42767</v>
      </c>
      <c r="B22">
        <v>128.19420299999999</v>
      </c>
      <c r="C22">
        <v>1</v>
      </c>
      <c r="D22">
        <v>95.110000999999997</v>
      </c>
      <c r="E22">
        <v>1</v>
      </c>
      <c r="F22">
        <v>228.67019099999999</v>
      </c>
      <c r="G22">
        <v>1</v>
      </c>
      <c r="J22" s="4"/>
      <c r="K22" s="4"/>
    </row>
    <row r="23" spans="1:11" x14ac:dyDescent="0.25">
      <c r="A23" s="4">
        <v>42768</v>
      </c>
      <c r="B23">
        <v>127.97515199999999</v>
      </c>
      <c r="C23">
        <v>1</v>
      </c>
      <c r="D23">
        <v>93.769997000000004</v>
      </c>
      <c r="E23">
        <v>0</v>
      </c>
      <c r="F23">
        <v>228.86962199999999</v>
      </c>
      <c r="G23">
        <v>1</v>
      </c>
      <c r="J23" s="4"/>
      <c r="K23" s="4"/>
    </row>
    <row r="24" spans="1:11" x14ac:dyDescent="0.25">
      <c r="A24" s="4">
        <v>42769</v>
      </c>
      <c r="B24">
        <v>128.52278100000001</v>
      </c>
      <c r="C24">
        <v>1</v>
      </c>
      <c r="D24">
        <v>93.279999000000004</v>
      </c>
      <c r="E24">
        <v>0</v>
      </c>
      <c r="F24">
        <v>230.21578700000001</v>
      </c>
      <c r="G24">
        <v>0</v>
      </c>
      <c r="J24" s="4"/>
      <c r="K24" s="4"/>
    </row>
    <row r="25" spans="1:11" x14ac:dyDescent="0.25">
      <c r="A25" s="4">
        <v>42772</v>
      </c>
      <c r="B25">
        <v>129.72754900000001</v>
      </c>
      <c r="C25">
        <v>1</v>
      </c>
      <c r="D25">
        <v>92.870002999999997</v>
      </c>
      <c r="E25">
        <v>0</v>
      </c>
      <c r="F25">
        <v>233.76569699999999</v>
      </c>
      <c r="G25">
        <v>1</v>
      </c>
      <c r="J25" s="4"/>
      <c r="K25" s="4"/>
    </row>
    <row r="26" spans="1:11" x14ac:dyDescent="0.25">
      <c r="A26" s="4">
        <v>42773</v>
      </c>
      <c r="B26">
        <v>130.96220099999999</v>
      </c>
      <c r="C26">
        <v>1</v>
      </c>
      <c r="D26">
        <v>93.309997999999993</v>
      </c>
      <c r="E26">
        <v>1</v>
      </c>
      <c r="F26">
        <v>231.950862</v>
      </c>
      <c r="G26">
        <v>1</v>
      </c>
      <c r="J26" s="4"/>
      <c r="K26" s="4"/>
    </row>
    <row r="27" spans="1:11" x14ac:dyDescent="0.25">
      <c r="A27" s="4">
        <v>42774</v>
      </c>
      <c r="B27">
        <v>131.46999400000001</v>
      </c>
      <c r="C27">
        <v>1</v>
      </c>
      <c r="D27">
        <v>92.910004000000001</v>
      </c>
      <c r="E27">
        <v>1</v>
      </c>
      <c r="F27">
        <v>240.486603</v>
      </c>
      <c r="G27">
        <v>1</v>
      </c>
      <c r="J27" s="4"/>
      <c r="K27" s="4"/>
    </row>
    <row r="28" spans="1:11" x14ac:dyDescent="0.25">
      <c r="A28" s="4">
        <v>42775</v>
      </c>
      <c r="B28">
        <v>132.41999799999999</v>
      </c>
      <c r="C28">
        <v>1</v>
      </c>
      <c r="D28">
        <v>93.959998999999996</v>
      </c>
      <c r="E28">
        <v>1</v>
      </c>
      <c r="F28">
        <v>244.98381800000001</v>
      </c>
      <c r="G28">
        <v>0</v>
      </c>
      <c r="J28" s="4"/>
      <c r="K28" s="4"/>
    </row>
    <row r="29" spans="1:11" x14ac:dyDescent="0.25">
      <c r="A29" s="4">
        <v>42776</v>
      </c>
      <c r="B29">
        <v>132.11999499999999</v>
      </c>
      <c r="C29">
        <v>0</v>
      </c>
      <c r="D29">
        <v>96.309997999999993</v>
      </c>
      <c r="E29">
        <v>1</v>
      </c>
      <c r="F29">
        <v>245.66189900000001</v>
      </c>
      <c r="G29">
        <v>1</v>
      </c>
      <c r="J29" s="4"/>
      <c r="K29" s="4"/>
    </row>
    <row r="30" spans="1:11" x14ac:dyDescent="0.25">
      <c r="A30" s="4">
        <v>42779</v>
      </c>
      <c r="B30">
        <v>133.28999300000001</v>
      </c>
      <c r="C30">
        <v>1</v>
      </c>
      <c r="D30">
        <v>98.5</v>
      </c>
      <c r="E30">
        <v>1</v>
      </c>
      <c r="F30">
        <v>246.06075899999999</v>
      </c>
      <c r="G30">
        <v>1</v>
      </c>
      <c r="J30" s="4"/>
      <c r="K30" s="4"/>
    </row>
    <row r="31" spans="1:11" x14ac:dyDescent="0.25">
      <c r="A31" s="4">
        <v>42780</v>
      </c>
      <c r="B31">
        <v>135.020004</v>
      </c>
      <c r="C31">
        <v>1</v>
      </c>
      <c r="D31">
        <v>98.089995999999999</v>
      </c>
      <c r="E31">
        <v>0</v>
      </c>
      <c r="F31">
        <v>247.86564300000001</v>
      </c>
      <c r="G31">
        <v>0</v>
      </c>
      <c r="J31" s="4"/>
      <c r="K31" s="4"/>
    </row>
    <row r="32" spans="1:11" x14ac:dyDescent="0.25">
      <c r="A32" s="4">
        <v>42781</v>
      </c>
      <c r="B32">
        <v>135.509995</v>
      </c>
      <c r="C32">
        <v>0</v>
      </c>
      <c r="D32">
        <v>99.019997000000004</v>
      </c>
      <c r="E32">
        <v>1</v>
      </c>
      <c r="F32">
        <v>248.613518</v>
      </c>
      <c r="G32">
        <v>1</v>
      </c>
      <c r="J32" s="4"/>
      <c r="K32" s="4"/>
    </row>
    <row r="33" spans="1:11" x14ac:dyDescent="0.25">
      <c r="A33" s="4">
        <v>42782</v>
      </c>
      <c r="B33">
        <v>135.35000600000001</v>
      </c>
      <c r="C33">
        <v>1</v>
      </c>
      <c r="D33">
        <v>98.260002</v>
      </c>
      <c r="E33">
        <v>1</v>
      </c>
      <c r="F33">
        <v>246.230276</v>
      </c>
      <c r="G33">
        <v>1</v>
      </c>
      <c r="J33" s="4"/>
      <c r="K33" s="4"/>
    </row>
    <row r="34" spans="1:11" x14ac:dyDescent="0.25">
      <c r="A34" s="4">
        <v>42783</v>
      </c>
      <c r="B34">
        <v>135.720001</v>
      </c>
      <c r="C34">
        <v>1</v>
      </c>
      <c r="D34">
        <v>98.849997999999999</v>
      </c>
      <c r="E34">
        <v>1</v>
      </c>
      <c r="F34">
        <v>246.64909900000001</v>
      </c>
      <c r="G34">
        <v>1</v>
      </c>
      <c r="J34" s="4"/>
      <c r="K34" s="4"/>
    </row>
    <row r="35" spans="1:11" x14ac:dyDescent="0.25">
      <c r="A35" s="4">
        <v>42787</v>
      </c>
      <c r="B35">
        <v>136.699997</v>
      </c>
      <c r="C35">
        <v>1</v>
      </c>
      <c r="D35">
        <v>98.099997999999999</v>
      </c>
      <c r="E35">
        <v>1</v>
      </c>
      <c r="F35">
        <v>246.45963499999999</v>
      </c>
      <c r="G35">
        <v>1</v>
      </c>
      <c r="J35" s="4"/>
      <c r="K35" s="4"/>
    </row>
    <row r="36" spans="1:11" x14ac:dyDescent="0.25">
      <c r="A36" s="4">
        <v>42788</v>
      </c>
      <c r="B36">
        <v>137.11000100000001</v>
      </c>
      <c r="C36">
        <v>1</v>
      </c>
      <c r="D36">
        <v>98.199996999999996</v>
      </c>
      <c r="E36">
        <v>1</v>
      </c>
      <c r="F36">
        <v>245.62201899999999</v>
      </c>
      <c r="G36">
        <v>1</v>
      </c>
      <c r="J36" s="4"/>
      <c r="K36" s="4"/>
    </row>
    <row r="37" spans="1:11" x14ac:dyDescent="0.25">
      <c r="A37" s="4">
        <v>42789</v>
      </c>
      <c r="B37">
        <v>136.529999</v>
      </c>
      <c r="C37">
        <v>1</v>
      </c>
      <c r="D37">
        <v>95.550003000000004</v>
      </c>
      <c r="E37">
        <v>1</v>
      </c>
      <c r="F37">
        <v>246.32999899999999</v>
      </c>
      <c r="G37">
        <v>0</v>
      </c>
      <c r="J37" s="4"/>
      <c r="K37" s="4"/>
    </row>
    <row r="38" spans="1:11" x14ac:dyDescent="0.25">
      <c r="A38" s="4">
        <v>42790</v>
      </c>
      <c r="B38">
        <v>136.66000399999999</v>
      </c>
      <c r="C38">
        <v>0</v>
      </c>
      <c r="D38">
        <v>95.480002999999996</v>
      </c>
      <c r="E38">
        <v>0</v>
      </c>
      <c r="F38">
        <v>245.36999499999999</v>
      </c>
      <c r="G38">
        <v>1</v>
      </c>
      <c r="J38" s="4"/>
      <c r="K38" s="4"/>
    </row>
    <row r="39" spans="1:11" x14ac:dyDescent="0.25">
      <c r="A39" s="4">
        <v>42793</v>
      </c>
      <c r="B39">
        <v>136.929993</v>
      </c>
      <c r="C39">
        <v>0</v>
      </c>
      <c r="D39">
        <v>97.440002000000007</v>
      </c>
      <c r="E39">
        <v>1</v>
      </c>
      <c r="F39">
        <v>246.25</v>
      </c>
      <c r="G39">
        <v>1</v>
      </c>
      <c r="J39" s="4"/>
      <c r="K39" s="4"/>
    </row>
    <row r="40" spans="1:11" x14ac:dyDescent="0.25">
      <c r="A40" s="4">
        <v>42794</v>
      </c>
      <c r="B40">
        <v>136.990005</v>
      </c>
      <c r="C40">
        <v>0</v>
      </c>
      <c r="D40">
        <v>96.660004000000001</v>
      </c>
      <c r="E40">
        <v>1</v>
      </c>
      <c r="F40">
        <v>244.820007</v>
      </c>
      <c r="G40">
        <v>0</v>
      </c>
      <c r="J40" s="4"/>
      <c r="K40" s="4"/>
    </row>
    <row r="41" spans="1:11" x14ac:dyDescent="0.25">
      <c r="A41" s="4">
        <v>42795</v>
      </c>
      <c r="B41">
        <v>139.78999300000001</v>
      </c>
      <c r="C41">
        <v>0</v>
      </c>
      <c r="D41">
        <v>98.580001999999993</v>
      </c>
      <c r="E41">
        <v>1</v>
      </c>
      <c r="F41">
        <v>245.28999300000001</v>
      </c>
      <c r="G41">
        <v>0</v>
      </c>
      <c r="J41" s="4"/>
      <c r="K41" s="4"/>
    </row>
    <row r="42" spans="1:11" x14ac:dyDescent="0.25">
      <c r="A42" s="4">
        <v>42796</v>
      </c>
      <c r="B42">
        <v>138.96000699999999</v>
      </c>
      <c r="C42">
        <v>0</v>
      </c>
      <c r="D42">
        <v>94.360000999999997</v>
      </c>
      <c r="E42">
        <v>0</v>
      </c>
      <c r="F42">
        <v>244.96000699999999</v>
      </c>
      <c r="G42">
        <v>1</v>
      </c>
      <c r="J42" s="4"/>
      <c r="K42" s="4"/>
    </row>
    <row r="43" spans="1:11" x14ac:dyDescent="0.25">
      <c r="A43" s="4">
        <v>42797</v>
      </c>
      <c r="B43">
        <v>139.779999</v>
      </c>
      <c r="C43">
        <v>1</v>
      </c>
      <c r="D43">
        <v>95.120002999999997</v>
      </c>
      <c r="E43">
        <v>1</v>
      </c>
      <c r="F43">
        <v>245.63000500000001</v>
      </c>
      <c r="G43">
        <v>0</v>
      </c>
      <c r="J43" s="4"/>
      <c r="K43" s="4"/>
    </row>
    <row r="44" spans="1:11" x14ac:dyDescent="0.25">
      <c r="A44" s="4">
        <v>42800</v>
      </c>
      <c r="B44">
        <v>139.33999600000001</v>
      </c>
      <c r="C44">
        <v>1</v>
      </c>
      <c r="D44">
        <v>95.660004000000001</v>
      </c>
      <c r="E44">
        <v>1</v>
      </c>
      <c r="F44">
        <v>242.36000100000001</v>
      </c>
      <c r="G44">
        <v>0</v>
      </c>
      <c r="J44" s="4"/>
      <c r="K44" s="4"/>
    </row>
    <row r="45" spans="1:11" x14ac:dyDescent="0.25">
      <c r="A45" s="4">
        <v>42801</v>
      </c>
      <c r="B45">
        <v>139.520004</v>
      </c>
      <c r="C45">
        <v>0</v>
      </c>
      <c r="D45">
        <v>95.93</v>
      </c>
      <c r="E45">
        <v>0</v>
      </c>
      <c r="F45">
        <v>239.60000600000001</v>
      </c>
      <c r="G45">
        <v>0</v>
      </c>
      <c r="J45" s="4"/>
      <c r="K45" s="4"/>
    </row>
    <row r="46" spans="1:11" x14ac:dyDescent="0.25">
      <c r="A46" s="4">
        <v>42802</v>
      </c>
      <c r="B46">
        <v>139</v>
      </c>
      <c r="C46">
        <v>0</v>
      </c>
      <c r="D46">
        <v>93.230002999999996</v>
      </c>
      <c r="E46">
        <v>1</v>
      </c>
      <c r="F46">
        <v>239.44000199999999</v>
      </c>
      <c r="G46">
        <v>0</v>
      </c>
      <c r="J46" s="4"/>
      <c r="K46" s="4"/>
    </row>
    <row r="47" spans="1:11" x14ac:dyDescent="0.25">
      <c r="A47" s="4">
        <v>42803</v>
      </c>
      <c r="B47">
        <v>138.679993</v>
      </c>
      <c r="C47">
        <v>1</v>
      </c>
      <c r="D47">
        <v>91.389999000000003</v>
      </c>
      <c r="E47">
        <v>0</v>
      </c>
      <c r="F47">
        <v>240.179993</v>
      </c>
      <c r="G47">
        <v>0</v>
      </c>
      <c r="J47" s="4"/>
      <c r="K47" s="4"/>
    </row>
    <row r="48" spans="1:11" x14ac:dyDescent="0.25">
      <c r="A48" s="4">
        <v>42804</v>
      </c>
      <c r="B48">
        <v>139.13999899999999</v>
      </c>
      <c r="C48">
        <v>1</v>
      </c>
      <c r="D48">
        <v>92.309997999999993</v>
      </c>
      <c r="E48">
        <v>1</v>
      </c>
      <c r="F48">
        <v>241.14999399999999</v>
      </c>
      <c r="G48">
        <v>1</v>
      </c>
      <c r="J48" s="4"/>
      <c r="K48" s="4"/>
    </row>
    <row r="49" spans="1:11" x14ac:dyDescent="0.25">
      <c r="A49" s="4">
        <v>42807</v>
      </c>
      <c r="B49">
        <v>139.199997</v>
      </c>
      <c r="C49">
        <v>1</v>
      </c>
      <c r="D49">
        <v>92.639999000000003</v>
      </c>
      <c r="E49">
        <v>0</v>
      </c>
      <c r="F49">
        <v>240.64999399999999</v>
      </c>
      <c r="G49">
        <v>0</v>
      </c>
      <c r="J49" s="4"/>
      <c r="K49" s="4"/>
    </row>
    <row r="50" spans="1:11" x14ac:dyDescent="0.25">
      <c r="A50" s="4">
        <v>42808</v>
      </c>
      <c r="B50">
        <v>138.990005</v>
      </c>
      <c r="C50">
        <v>0</v>
      </c>
      <c r="D50">
        <v>91.860000999999997</v>
      </c>
      <c r="E50">
        <v>1</v>
      </c>
      <c r="F50">
        <v>239.449997</v>
      </c>
      <c r="G50">
        <v>0</v>
      </c>
      <c r="J50" s="4"/>
      <c r="K50" s="4"/>
    </row>
    <row r="51" spans="1:11" x14ac:dyDescent="0.25">
      <c r="A51" s="4">
        <v>42809</v>
      </c>
      <c r="B51">
        <v>140.46000699999999</v>
      </c>
      <c r="C51">
        <v>0</v>
      </c>
      <c r="D51">
        <v>93.360000999999997</v>
      </c>
      <c r="E51">
        <v>0</v>
      </c>
      <c r="F51">
        <v>240.66999799999999</v>
      </c>
      <c r="G51">
        <v>1</v>
      </c>
      <c r="J51" s="4"/>
      <c r="K51" s="4"/>
    </row>
    <row r="52" spans="1:11" x14ac:dyDescent="0.25">
      <c r="A52" s="4">
        <v>42810</v>
      </c>
      <c r="B52">
        <v>140.69000199999999</v>
      </c>
      <c r="C52">
        <v>1</v>
      </c>
      <c r="D52">
        <v>92.849997999999999</v>
      </c>
      <c r="E52">
        <v>1</v>
      </c>
      <c r="F52">
        <v>239.41999799999999</v>
      </c>
      <c r="G52">
        <v>0</v>
      </c>
      <c r="J52" s="4"/>
      <c r="K52" s="4"/>
    </row>
    <row r="53" spans="1:11" x14ac:dyDescent="0.25">
      <c r="A53" s="4">
        <v>42811</v>
      </c>
      <c r="B53">
        <v>139.990005</v>
      </c>
      <c r="C53">
        <v>1</v>
      </c>
      <c r="D53">
        <v>92.910004000000001</v>
      </c>
      <c r="E53">
        <v>1</v>
      </c>
      <c r="F53">
        <v>237.38000500000001</v>
      </c>
      <c r="G53">
        <v>1</v>
      </c>
      <c r="J53" s="4"/>
      <c r="K53" s="4"/>
    </row>
    <row r="54" spans="1:11" x14ac:dyDescent="0.25">
      <c r="A54" s="4">
        <v>42814</v>
      </c>
      <c r="B54">
        <v>141.46000699999999</v>
      </c>
      <c r="C54">
        <v>1</v>
      </c>
      <c r="D54">
        <v>95.400002000000001</v>
      </c>
      <c r="E54">
        <v>0</v>
      </c>
      <c r="F54">
        <v>236.949997</v>
      </c>
      <c r="G54">
        <v>0</v>
      </c>
      <c r="J54" s="4"/>
      <c r="K54" s="4"/>
    </row>
    <row r="55" spans="1:11" x14ac:dyDescent="0.25">
      <c r="A55" s="4">
        <v>42815</v>
      </c>
      <c r="B55">
        <v>139.83999600000001</v>
      </c>
      <c r="C55">
        <v>1</v>
      </c>
      <c r="D55">
        <v>92.43</v>
      </c>
      <c r="E55">
        <v>0</v>
      </c>
      <c r="F55">
        <v>234.550003</v>
      </c>
      <c r="G55">
        <v>1</v>
      </c>
      <c r="J55" s="4"/>
      <c r="K55" s="4"/>
    </row>
    <row r="56" spans="1:11" x14ac:dyDescent="0.25">
      <c r="A56" s="4">
        <v>42816</v>
      </c>
      <c r="B56">
        <v>141.41999799999999</v>
      </c>
      <c r="C56">
        <v>0</v>
      </c>
      <c r="D56">
        <v>92.43</v>
      </c>
      <c r="E56">
        <v>1</v>
      </c>
      <c r="F56">
        <v>233.990005</v>
      </c>
      <c r="G56">
        <v>1</v>
      </c>
      <c r="J56" s="4"/>
      <c r="K56" s="4"/>
    </row>
    <row r="57" spans="1:11" x14ac:dyDescent="0.25">
      <c r="A57" s="4">
        <v>42817</v>
      </c>
      <c r="B57">
        <v>140.91999799999999</v>
      </c>
      <c r="C57">
        <v>0</v>
      </c>
      <c r="D57">
        <v>92.230002999999996</v>
      </c>
      <c r="E57">
        <v>0</v>
      </c>
      <c r="F57">
        <v>235.28999300000001</v>
      </c>
      <c r="G57">
        <v>1</v>
      </c>
      <c r="J57" s="4"/>
      <c r="K57" s="4"/>
    </row>
    <row r="58" spans="1:11" x14ac:dyDescent="0.25">
      <c r="A58" s="4">
        <v>42818</v>
      </c>
      <c r="B58">
        <v>140.63999899999999</v>
      </c>
      <c r="C58">
        <v>1</v>
      </c>
      <c r="D58">
        <v>92.150002000000001</v>
      </c>
      <c r="E58">
        <v>0</v>
      </c>
      <c r="F58">
        <v>237.33000200000001</v>
      </c>
      <c r="G58">
        <v>1</v>
      </c>
      <c r="J58" s="4"/>
      <c r="K58" s="4"/>
    </row>
    <row r="59" spans="1:11" x14ac:dyDescent="0.25">
      <c r="A59" s="4">
        <v>42821</v>
      </c>
      <c r="B59">
        <v>140.88000500000001</v>
      </c>
      <c r="C59">
        <v>0</v>
      </c>
      <c r="D59">
        <v>91.510002</v>
      </c>
      <c r="E59">
        <v>0</v>
      </c>
      <c r="F59">
        <v>239.38000500000001</v>
      </c>
      <c r="G59">
        <v>1</v>
      </c>
      <c r="J59" s="4"/>
      <c r="K59" s="4"/>
    </row>
    <row r="60" spans="1:11" x14ac:dyDescent="0.25">
      <c r="A60" s="4">
        <v>42822</v>
      </c>
      <c r="B60">
        <v>143.800003</v>
      </c>
      <c r="C60">
        <v>0</v>
      </c>
      <c r="D60">
        <v>92.949996999999996</v>
      </c>
      <c r="E60">
        <v>0</v>
      </c>
      <c r="F60">
        <v>240.529999</v>
      </c>
      <c r="G60">
        <v>1</v>
      </c>
      <c r="J60" s="4"/>
      <c r="K60" s="4"/>
    </row>
    <row r="61" spans="1:11" x14ac:dyDescent="0.25">
      <c r="A61" s="4">
        <v>42823</v>
      </c>
      <c r="B61">
        <v>144.11999499999999</v>
      </c>
      <c r="C61">
        <v>0</v>
      </c>
      <c r="D61">
        <v>92.860000999999997</v>
      </c>
      <c r="E61">
        <v>1</v>
      </c>
      <c r="F61">
        <v>241.33999600000001</v>
      </c>
      <c r="G61">
        <v>0</v>
      </c>
      <c r="J61" s="4"/>
      <c r="K61" s="4"/>
    </row>
    <row r="62" spans="1:11" x14ac:dyDescent="0.25">
      <c r="A62" s="4">
        <v>42824</v>
      </c>
      <c r="B62">
        <v>143.929993</v>
      </c>
      <c r="C62">
        <v>0</v>
      </c>
      <c r="D62">
        <v>93.220000999999996</v>
      </c>
      <c r="E62">
        <v>0</v>
      </c>
      <c r="F62">
        <v>239.800003</v>
      </c>
      <c r="G62">
        <v>0</v>
      </c>
      <c r="J62" s="4"/>
      <c r="K62" s="4"/>
    </row>
    <row r="63" spans="1:11" x14ac:dyDescent="0.25">
      <c r="A63" s="4">
        <v>42825</v>
      </c>
      <c r="B63">
        <v>143.66000399999999</v>
      </c>
      <c r="C63">
        <v>1</v>
      </c>
      <c r="D63">
        <v>92.760002</v>
      </c>
      <c r="E63">
        <v>1</v>
      </c>
      <c r="F63">
        <v>238.91999799999999</v>
      </c>
      <c r="G63">
        <v>1</v>
      </c>
      <c r="J63" s="4"/>
      <c r="K63" s="4"/>
    </row>
    <row r="64" spans="1:11" ht="15.75" thickBot="1" x14ac:dyDescent="0.3">
      <c r="A64" s="4">
        <v>42828</v>
      </c>
      <c r="B64">
        <v>143.699997</v>
      </c>
      <c r="C64">
        <v>0</v>
      </c>
      <c r="D64">
        <v>92.269997000000004</v>
      </c>
      <c r="E64">
        <v>1</v>
      </c>
      <c r="F64">
        <v>237.679993</v>
      </c>
      <c r="G64">
        <v>1</v>
      </c>
      <c r="J64" s="4"/>
      <c r="K64" s="4"/>
    </row>
    <row r="65" spans="1:11" ht="15.75" thickBot="1" x14ac:dyDescent="0.3">
      <c r="A65" s="5"/>
      <c r="B65" s="6"/>
      <c r="K65" s="4"/>
    </row>
    <row r="66" spans="1:11" ht="15.75" thickBot="1" x14ac:dyDescent="0.3">
      <c r="A66" s="5"/>
      <c r="B66" s="6"/>
    </row>
    <row r="67" spans="1:11" ht="15.75" thickBot="1" x14ac:dyDescent="0.3">
      <c r="A67" s="5"/>
      <c r="B67" s="6"/>
    </row>
    <row r="68" spans="1:11" ht="15.75" thickBot="1" x14ac:dyDescent="0.3">
      <c r="A68" s="5"/>
      <c r="B68" s="6"/>
    </row>
    <row r="69" spans="1:11" ht="15.75" thickBot="1" x14ac:dyDescent="0.3">
      <c r="A69" s="5"/>
      <c r="B69" s="6"/>
    </row>
    <row r="70" spans="1:11" ht="15.75" thickBot="1" x14ac:dyDescent="0.3">
      <c r="A70" s="5"/>
      <c r="B70" s="6"/>
    </row>
    <row r="71" spans="1:11" ht="15.75" thickBot="1" x14ac:dyDescent="0.3">
      <c r="A71" s="5"/>
      <c r="B71" s="6"/>
    </row>
    <row r="72" spans="1:11" ht="15.75" thickBot="1" x14ac:dyDescent="0.3">
      <c r="A72" s="5"/>
      <c r="B72" s="6"/>
    </row>
    <row r="73" spans="1:11" ht="15.75" thickBot="1" x14ac:dyDescent="0.3">
      <c r="A73" s="5"/>
      <c r="B73" s="6"/>
    </row>
    <row r="74" spans="1:11" ht="15.75" thickBot="1" x14ac:dyDescent="0.3">
      <c r="A74" s="5"/>
      <c r="B74" s="6"/>
    </row>
    <row r="75" spans="1:11" ht="15.75" thickBot="1" x14ac:dyDescent="0.3">
      <c r="A75" s="5"/>
      <c r="B75" s="6"/>
    </row>
    <row r="76" spans="1:11" ht="15.75" thickBot="1" x14ac:dyDescent="0.3">
      <c r="A76" s="5"/>
      <c r="B76" s="6"/>
    </row>
    <row r="77" spans="1:11" ht="15.75" thickBot="1" x14ac:dyDescent="0.3">
      <c r="A77" s="5"/>
      <c r="B77" s="6"/>
    </row>
    <row r="78" spans="1:11" ht="15.75" thickBot="1" x14ac:dyDescent="0.3">
      <c r="A78" s="5"/>
      <c r="B78" s="6"/>
    </row>
    <row r="79" spans="1:11" ht="15.75" thickBot="1" x14ac:dyDescent="0.3">
      <c r="A79" s="5"/>
      <c r="B79" s="6"/>
    </row>
    <row r="80" spans="1:11" ht="15.75" thickBot="1" x14ac:dyDescent="0.3">
      <c r="A80" s="5"/>
      <c r="B80" s="6"/>
    </row>
    <row r="81" spans="1:2" ht="15.75" thickBot="1" x14ac:dyDescent="0.3">
      <c r="A81" s="5"/>
      <c r="B81" s="6"/>
    </row>
    <row r="82" spans="1:2" ht="15.75" thickBot="1" x14ac:dyDescent="0.3">
      <c r="A82" s="5"/>
      <c r="B82" s="6"/>
    </row>
    <row r="83" spans="1:2" ht="15.75" thickBot="1" x14ac:dyDescent="0.3">
      <c r="A83" s="5"/>
      <c r="B83" s="6"/>
    </row>
    <row r="84" spans="1:2" ht="15.75" thickBot="1" x14ac:dyDescent="0.3">
      <c r="A84" s="5"/>
      <c r="B84" s="6"/>
    </row>
    <row r="85" spans="1:2" ht="15.75" thickBot="1" x14ac:dyDescent="0.3">
      <c r="A85" s="5"/>
      <c r="B85" s="6"/>
    </row>
    <row r="86" spans="1:2" ht="15.75" thickBot="1" x14ac:dyDescent="0.3">
      <c r="A86" s="5"/>
      <c r="B86" s="6"/>
    </row>
    <row r="87" spans="1:2" ht="15.75" thickBot="1" x14ac:dyDescent="0.3">
      <c r="A87" s="5"/>
      <c r="B87" s="6"/>
    </row>
    <row r="88" spans="1:2" ht="15.75" thickBot="1" x14ac:dyDescent="0.3">
      <c r="A88" s="5"/>
      <c r="B88" s="6"/>
    </row>
    <row r="89" spans="1:2" ht="15.75" thickBot="1" x14ac:dyDescent="0.3">
      <c r="A89" s="5"/>
      <c r="B89" s="6"/>
    </row>
    <row r="90" spans="1:2" ht="15.75" thickBot="1" x14ac:dyDescent="0.3">
      <c r="A90" s="5"/>
      <c r="B90" s="6"/>
    </row>
    <row r="91" spans="1:2" ht="15.75" thickBot="1" x14ac:dyDescent="0.3">
      <c r="A91" s="5"/>
      <c r="B91" s="6"/>
    </row>
    <row r="92" spans="1:2" ht="15.75" thickBot="1" x14ac:dyDescent="0.3">
      <c r="A92" s="5"/>
      <c r="B92" s="6"/>
    </row>
    <row r="93" spans="1:2" ht="15.75" thickBot="1" x14ac:dyDescent="0.3">
      <c r="A93" s="5"/>
      <c r="B93" s="6"/>
    </row>
    <row r="94" spans="1:2" ht="15.75" thickBot="1" x14ac:dyDescent="0.3">
      <c r="A94" s="5"/>
      <c r="B94" s="6"/>
    </row>
    <row r="95" spans="1:2" ht="15.75" thickBot="1" x14ac:dyDescent="0.3">
      <c r="A95" s="5"/>
      <c r="B95" s="6"/>
    </row>
    <row r="96" spans="1:2" ht="15.75" thickBot="1" x14ac:dyDescent="0.3">
      <c r="A96" s="5"/>
      <c r="B96" s="6"/>
    </row>
    <row r="97" spans="1:2" ht="15.75" thickBot="1" x14ac:dyDescent="0.3">
      <c r="A97" s="5"/>
      <c r="B97" s="6"/>
    </row>
    <row r="98" spans="1:2" ht="15.75" thickBot="1" x14ac:dyDescent="0.3">
      <c r="A98" s="5"/>
      <c r="B98" s="6"/>
    </row>
    <row r="99" spans="1:2" ht="15.75" thickBot="1" x14ac:dyDescent="0.3">
      <c r="A99" s="5"/>
      <c r="B99" s="6"/>
    </row>
    <row r="100" spans="1:2" ht="15.75" thickBot="1" x14ac:dyDescent="0.3">
      <c r="A100" s="5"/>
      <c r="B100" s="6"/>
    </row>
    <row r="101" spans="1:2" ht="15.75" thickBot="1" x14ac:dyDescent="0.3">
      <c r="A101" s="5"/>
    </row>
    <row r="102" spans="1:2" ht="15.75" thickBot="1" x14ac:dyDescent="0.3">
      <c r="A102" s="5"/>
    </row>
    <row r="103" spans="1:2" ht="15.75" thickBot="1" x14ac:dyDescent="0.3">
      <c r="A103" s="5"/>
    </row>
    <row r="104" spans="1:2" x14ac:dyDescent="0.25">
      <c r="A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Li, Dustin [VA]</cp:lastModifiedBy>
  <dcterms:created xsi:type="dcterms:W3CDTF">2017-03-25T05:48:48Z</dcterms:created>
  <dcterms:modified xsi:type="dcterms:W3CDTF">2017-04-04T22:48:57Z</dcterms:modified>
</cp:coreProperties>
</file>