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7.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18.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9.xml" ContentType="application/vnd.openxmlformats-officedocument.spreadsheetml.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tables/table20.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drawings/drawing9.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11.xml" ContentType="application/vnd.openxmlformats-officedocument.drawingml.chart+xml"/>
  <Override PartName="/xl/tables/table24.xml" ContentType="application/vnd.openxmlformats-officedocument.spreadsheetml.table+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446998\Documents\OFFLINE\1 - Publications\Household estimates in Scotland 2022\1- 2022\"/>
    </mc:Choice>
  </mc:AlternateContent>
  <xr:revisionPtr revIDLastSave="0" documentId="13_ncr:1_{906AB1C4-3A4D-4B5A-882F-9EC3199616AE}" xr6:coauthVersionLast="47" xr6:coauthVersionMax="47" xr10:uidLastSave="{00000000-0000-0000-0000-000000000000}"/>
  <bookViews>
    <workbookView xWindow="-108" yWindow="-108" windowWidth="23256" windowHeight="12576" xr2:uid="{00000000-000D-0000-FFFF-FFFF00000000}"/>
  </bookViews>
  <sheets>
    <sheet name="Cover Sheet" sheetId="1" r:id="rId1"/>
    <sheet name="Table of Contents" sheetId="2" r:id="rId2"/>
    <sheet name="Notes" sheetId="3" r:id="rId3"/>
    <sheet name="Table1" sheetId="4" r:id="rId4"/>
    <sheet name="Table2" sheetId="5" r:id="rId5"/>
    <sheet name="Table3" sheetId="6" r:id="rId6"/>
    <sheet name="Table4" sheetId="7" r:id="rId7"/>
    <sheet name="Table5" sheetId="8" r:id="rId8"/>
    <sheet name="Table6a" sheetId="9" r:id="rId9"/>
    <sheet name="Table6b" sheetId="10" r:id="rId10"/>
    <sheet name="Table6c" sheetId="11" r:id="rId11"/>
    <sheet name="Table7" sheetId="12" r:id="rId12"/>
    <sheet name="Table8" sheetId="13" r:id="rId13"/>
    <sheet name="Table9" sheetId="14" r:id="rId14"/>
    <sheet name="Table10" sheetId="15" r:id="rId15"/>
    <sheet name="Table11" sheetId="16" r:id="rId16"/>
    <sheet name="Table12" sheetId="17" r:id="rId17"/>
    <sheet name="Figure 1" sheetId="20" r:id="rId18"/>
    <sheet name="Figure 1 data" sheetId="18" r:id="rId19"/>
    <sheet name="Figure 2" sheetId="24" r:id="rId20"/>
    <sheet name="Figure 2 data" sheetId="22" r:id="rId21"/>
    <sheet name="Figure 3" sheetId="26" r:id="rId22"/>
    <sheet name="Figure 4" sheetId="52" r:id="rId23"/>
    <sheet name="Figure 4 data" sheetId="51" r:id="rId24"/>
    <sheet name="Figure 5" sheetId="31" r:id="rId25"/>
    <sheet name="Figure 5 data" sheetId="34" r:id="rId26"/>
    <sheet name="Figure 6" sheetId="37" r:id="rId27"/>
    <sheet name="Figure 6 data" sheetId="36" r:id="rId28"/>
    <sheet name="Figure 8" sheetId="38" r:id="rId29"/>
    <sheet name="Figure 9" sheetId="39" r:id="rId30"/>
    <sheet name="Figure 9 data" sheetId="40" r:id="rId31"/>
    <sheet name="Figure 10" sheetId="46" r:id="rId32"/>
    <sheet name="Figure 11" sheetId="50" r:id="rId33"/>
    <sheet name="Figure 11 Data" sheetId="47"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A3" i="51"/>
  <c r="A18" i="2"/>
  <c r="A2" i="50"/>
  <c r="A3" i="47"/>
  <c r="A2" i="46"/>
  <c r="A2" i="39"/>
  <c r="A3" i="40"/>
  <c r="A2" i="38"/>
  <c r="A3" i="36"/>
  <c r="A2" i="37"/>
  <c r="A2" i="31"/>
  <c r="A4" i="34"/>
  <c r="H38" i="22"/>
  <c r="H37" i="22"/>
  <c r="H36" i="22"/>
  <c r="H35" i="22"/>
  <c r="H34" i="22"/>
  <c r="H33" i="22"/>
  <c r="H32" i="22"/>
  <c r="H31" i="22"/>
  <c r="H30" i="22"/>
  <c r="H29" i="22"/>
  <c r="H28" i="22"/>
  <c r="H27" i="22"/>
  <c r="H26" i="22"/>
  <c r="H25" i="22"/>
  <c r="H24" i="22"/>
  <c r="H23" i="22"/>
  <c r="H22" i="22"/>
  <c r="H21" i="22"/>
  <c r="H20" i="22"/>
  <c r="H19" i="22"/>
  <c r="H18" i="22"/>
  <c r="H17" i="22"/>
  <c r="H16" i="22"/>
  <c r="H15" i="22"/>
  <c r="H14" i="22"/>
  <c r="H13" i="22"/>
  <c r="H12" i="22"/>
  <c r="H11" i="22"/>
  <c r="H10" i="22"/>
  <c r="H9" i="22"/>
  <c r="H8" i="22"/>
  <c r="H7" i="22"/>
  <c r="A5" i="22"/>
  <c r="A2" i="20"/>
  <c r="A5" i="18"/>
  <c r="A4" i="17" l="1"/>
  <c r="A3" i="16"/>
  <c r="A4" i="15"/>
  <c r="A3" i="14"/>
  <c r="A4" i="13"/>
  <c r="A4" i="12"/>
  <c r="A4" i="11"/>
  <c r="A4" i="10"/>
  <c r="A4" i="9"/>
  <c r="A3" i="8"/>
  <c r="A3" i="7"/>
  <c r="A4" i="6"/>
  <c r="A3" i="5"/>
  <c r="A3" i="4"/>
  <c r="D18" i="3"/>
  <c r="D17" i="3"/>
  <c r="D16" i="3"/>
  <c r="D14" i="3"/>
  <c r="D5" i="3"/>
  <c r="A17" i="2"/>
  <c r="A16" i="2"/>
  <c r="A15" i="2"/>
  <c r="A14" i="2"/>
  <c r="A13" i="2"/>
  <c r="A12" i="2"/>
  <c r="A11" i="2"/>
  <c r="A10" i="2"/>
  <c r="A9" i="2"/>
  <c r="A8" i="2"/>
  <c r="A7" i="2"/>
  <c r="A6" i="2"/>
  <c r="A5" i="2"/>
</calcChain>
</file>

<file path=xl/sharedStrings.xml><?xml version="1.0" encoding="utf-8"?>
<sst xmlns="http://schemas.openxmlformats.org/spreadsheetml/2006/main" count="1611" uniqueCount="336">
  <si>
    <t>This spreadsheet contains the data tables and figures published alongside the National Records of Scotland's 
publication 'Household and dwellings in Scotland: 2022 '.</t>
  </si>
  <si>
    <t>Publication date</t>
  </si>
  <si>
    <t>22/06/2023</t>
  </si>
  <si>
    <t>Geographic coverage</t>
  </si>
  <si>
    <t>Scotland and Council areas</t>
  </si>
  <si>
    <t>Source</t>
  </si>
  <si>
    <t>National Records of Scotland's (NRS)'s collection of small areas data on occupied and vacant dwellings and the Scottish Government's council tax base return.</t>
  </si>
  <si>
    <t>General notes</t>
  </si>
  <si>
    <t>Figures have been rounded to the nearest whole number.
Totals may not equal the sum of their parts as a result of this rounding.</t>
  </si>
  <si>
    <t>Average household sizes are rounded to two decimal places.</t>
  </si>
  <si>
    <t>Methodology</t>
  </si>
  <si>
    <t>These are based on the September occupied dwellings data but are adjusted:
(i) to estimate number of households in June, 
(ii) to account for the estimated number of occupied dwellings which contain more than one household, and 
(iii) to account for the estimated number of communal establishments which have been included in Council Tax records.
More details can be found in the methodology for Household estimates publication.</t>
  </si>
  <si>
    <t>Copyright and reproduction</t>
  </si>
  <si>
    <t>The content of this spreadsheet is © Crown copyright 2023. You may re-use this information (not including logos) free of charge in any format or medium, 
under the terms of the Open Government Licence.</t>
  </si>
  <si>
    <t>Contact Us</t>
  </si>
  <si>
    <t>Please get in touch if you need any further information, or have any suggestions for improvement.</t>
  </si>
  <si>
    <t>Link to NRS website: Household and Dwellings in Scotland: 2022 (opens a new window)</t>
  </si>
  <si>
    <t>View the open government licence at the National Archives (opens a new window)</t>
  </si>
  <si>
    <t>E-mail: statisticscustomerservices@nrscotland.gov.uk</t>
  </si>
  <si>
    <t>For media enquiries, please contact communications@nrscotland.gov.uk</t>
  </si>
  <si>
    <t>Table of Contents</t>
  </si>
  <si>
    <t>Contents of this spreadsheet and links to each worksheet.</t>
  </si>
  <si>
    <t>This worksheet contains one table.</t>
  </si>
  <si>
    <t>Worksheet Name</t>
  </si>
  <si>
    <t>Worksheet Title</t>
  </si>
  <si>
    <t>Table 2: Number of dwellings in Scotland 
by council area, September 2001 to 2022</t>
  </si>
  <si>
    <t>Table 3: Average household size for 
Scotland by council area, June 2001 to 2022 [Note 5] [Note 6]</t>
  </si>
  <si>
    <t>Table 4: Dwellings by occupancy in 
each council area, September 2022 [Note 1]</t>
  </si>
  <si>
    <t>Table 5: Second homes in each council 
area, September 2012 to 2022 [Note 1] [Note 7]</t>
  </si>
  <si>
    <t>Table 6a: Vacant dwellings in each council 
area, September 2012 to 2022 [Note 1] [Note 7]</t>
  </si>
  <si>
    <t>Table 6b: Unoccupied exemptions in each council 
area, September 2012 to 2022</t>
  </si>
  <si>
    <t>Table 6c: Long-term empty homes in each council 
area, September 2012 to 2022 [Note 1] [Note 7]</t>
  </si>
  <si>
    <t>Table 7: Household estimates by household type, Scotland, 2001 to 2021 [Note 10]</t>
  </si>
  <si>
    <t>Table 8: Characteristics of dwellings by council area, December 2022 [Note 11] [Note 12]</t>
  </si>
  <si>
    <t>Table 9: Characteristics of dwellings by Urban Rural classification, December 2022 [Note 11] [Note 12] [Note 13]</t>
  </si>
  <si>
    <t>Table 10: Occupied and vacant dwellings by Urban Rural classification, September 2022 [Note 13]</t>
  </si>
  <si>
    <t>Table 11: Occupied and vacant dwellings by Scottish Index of Multiple Deprivation (SIMD) decile, September 2022 [Note 14]</t>
  </si>
  <si>
    <t>Table 12: Characteristics of dwellings by Scottish Index of Multiple Deprivation (SIMD) decile, December 2022 [Note 11] [Note 12] [Note 14]</t>
  </si>
  <si>
    <t>Notes related to the data in this spreadsheet</t>
  </si>
  <si>
    <t>This worksheet contains one table</t>
  </si>
  <si>
    <t>Note number</t>
  </si>
  <si>
    <t>Note text</t>
  </si>
  <si>
    <t>Related tables</t>
  </si>
  <si>
    <t>Link for more information</t>
  </si>
  <si>
    <t>[Note 1]</t>
  </si>
  <si>
    <t>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occupied.The legislation also changed the definitions of such properties. In addition there have been some issues with how properties affected by the new charges are recorded. All of this has had an impact on the estimated number of households for many council areas, and for Scotland as a whole. This makes it difficult to determine whether changes since 2012 are a result of real differences on-the-ground or simply reflect the re-classification of properties. Therefore any changes over time in the numbers and percentages of occupied dwellings, vacant dwellings and second homes should be treated with caution as they may be a result of the issues associated with the 2013 legislation rather than real differences.</t>
  </si>
  <si>
    <t>Table 3
Table 4
Table 5
                              Table 6a
Table 6c
Table 8
                              Table 10.</t>
  </si>
  <si>
    <t>[Note 2]</t>
  </si>
  <si>
    <t>Figures for 2001 and 2011 are based on the number of households recorded in Scotlands Census 2001 and 2011, and the mid-year population estimates.</t>
  </si>
  <si>
    <t>Table 1</t>
  </si>
  <si>
    <t>[Note 3]</t>
  </si>
  <si>
    <t xml:space="preserve">Figures for 2002 onwards are based on the number of occupied  dwellings, adjusted from September to June.  They are then adjusted by an amount calculated from the  differences in 2001 and in 2011 between the number of occupied  dwellings and the number of households recorded in the census. </t>
  </si>
  <si>
    <t>[Note 4]</t>
  </si>
  <si>
    <t>Table 1, Table 4</t>
  </si>
  <si>
    <t>[Note 5]</t>
  </si>
  <si>
    <t xml:space="preserve">Average household size is calculated in two stages:  - The proportion of the population living in communal establishments  is used to remove the people living in communal establishments  (this is not living in households) from the mid-year population estimate  to give the number of people living in households for each year.  - The estimated number of people living in households is divided by the mid-year household estimate to give the average household size. Communal establishment rates for 2002 to 2010 are estimated from the rates  from Scotland’s Census 2001 and 2011 Census rates.  The communal establishment rates from the Scotland’s Census 2011 are used  from 2012 onwards. </t>
  </si>
  <si>
    <t>Table 3</t>
  </si>
  <si>
    <t>[Note 6]</t>
  </si>
  <si>
    <t>Average household sizes will differ from estimates published  in Scotlands Census 2001 and 2011, as the rates are calculated based  on mid-year estimates at June of each year, not at census day.</t>
  </si>
  <si>
    <t>[Note 7]</t>
  </si>
  <si>
    <t>The numbers can fluctuate from year to year within a council  area due to changes in the definition of empty and second homes,  changes to the charges payable on these types of property,  and reviews of vacant and second homes carried out by councils.</t>
  </si>
  <si>
    <t>Table 5</t>
  </si>
  <si>
    <t>[Note 8]</t>
  </si>
  <si>
    <t>Second home figures were not available for  Aberdeen City (2017), City of Edinburgh (2017) and  West Dunbartonshire (2017-2019).  The corresponding 2016 totals were used instead.</t>
  </si>
  <si>
    <t>[Note 9]</t>
  </si>
  <si>
    <t xml:space="preserve">Three councils were unable to provide separate data for  second homes and long-term empty homes for some of the years.  The estimates for long-term empty and vacant dwellings in  these years therefore also contain second homes.  Clackmannanshire was unable to provide separate data for second homes and  long-term empty homes from 2011 to 2013.  East Renfrewshire was unable to provide separate data for second homes and  long term empty homes for 2011.  Renfrewshire was unable to provide separate data for second homes and  long-term empty homes from 2011 to 2012. </t>
  </si>
  <si>
    <t>Table 5, Table 6a, Table 6c</t>
  </si>
  <si>
    <t>[Note 10]</t>
  </si>
  <si>
    <t>Scottish Household data for 2020 and 2021 are not directly  comparable to SHS results for previous years (2019 and earlier).  Tipically SHS respondents are interviewed face-to-face. In March 2020 the fieldwork approach was altered as a response  to the Covid pandemic. This resulted in the majority of the 2020 survey  fieldwork, and all of the 2021 survey fieldwork, being carried out  using telephone interviewing.</t>
  </si>
  <si>
    <t>Table 7</t>
  </si>
  <si>
    <t>[Note 11]</t>
  </si>
  <si>
    <t>Data for 2021 on type of dwelling and number of rooms  are not currently available The most recent data on  these characteristics relate to 2017.</t>
  </si>
  <si>
    <t>[Note 12]</t>
  </si>
  <si>
    <t>Each dwelling is placed in one of eight council tax bands  (A to H), with dwellings in band H being the most expensive.</t>
  </si>
  <si>
    <t>[Note 13]</t>
  </si>
  <si>
    <t>This table uses the Scottish Government Urban Rural  Classification 2020</t>
  </si>
  <si>
    <t>Table 9, Table 10</t>
  </si>
  <si>
    <t>[Note 14]</t>
  </si>
  <si>
    <t>This table uses the Scottish Index of Multiple Deprivation, 2020</t>
  </si>
  <si>
    <t>Table 11, Table 12</t>
  </si>
  <si>
    <t>This worksheet contains one table. Some cells refer to notes which are explained on the notes worksheet.</t>
  </si>
  <si>
    <t>Area Name</t>
  </si>
  <si>
    <t>Area code</t>
  </si>
  <si>
    <t>Area type</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</si>
  <si>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</si>
  <si>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</si>
  <si>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</si>
  <si>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</si>
  <si>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</si>
  <si>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</si>
  <si>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</si>
  <si>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</si>
  <si>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</si>
  <si>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</si>
  <si>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</si>
  <si>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</si>
  <si>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</si>
  <si>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</si>
  <si>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</si>
  <si>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</si>
  <si>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</si>
  <si>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</si>
  <si>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</si>
  <si>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</si>
  <si>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</si>
  <si>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</si>
  <si>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Change 2021-2022
Number</t>
  </si>
  <si>
    <t>Change 2021-2022
%</t>
  </si>
  <si>
    <t>Change 2012-2022
Number</t>
  </si>
  <si>
    <t>Change 2012-2022
%</t>
  </si>
  <si>
    <t>Change 2002-2022
Number</t>
  </si>
  <si>
    <t>Change 2002-2022
%</t>
  </si>
  <si>
    <t>Scotland</t>
  </si>
  <si>
    <t>S92000003</t>
  </si>
  <si>
    <t>Country</t>
  </si>
  <si>
    <t>Aberdeen City [Note 4]</t>
  </si>
  <si>
    <t>S12000033</t>
  </si>
  <si>
    <t>Council area</t>
  </si>
  <si>
    <t>Aberdeenshire</t>
  </si>
  <si>
    <t>S12000034</t>
  </si>
  <si>
    <t>Angus</t>
  </si>
  <si>
    <t>S12000041</t>
  </si>
  <si>
    <t>Argyll and Bute</t>
  </si>
  <si>
    <t>S12000035</t>
  </si>
  <si>
    <t>City of Edinburgh [Note 4]</t>
  </si>
  <si>
    <t>S12000036</t>
  </si>
  <si>
    <t>Clackmannanshire</t>
  </si>
  <si>
    <t>S12000005</t>
  </si>
  <si>
    <t>Dumfries and Galloway</t>
  </si>
  <si>
    <t>S12000006</t>
  </si>
  <si>
    <t>Dundee City</t>
  </si>
  <si>
    <t>S12000042</t>
  </si>
  <si>
    <t>East Ayrshire</t>
  </si>
  <si>
    <t>S12000008</t>
  </si>
  <si>
    <t>East Dunbartonshire</t>
  </si>
  <si>
    <t>S12000045</t>
  </si>
  <si>
    <t>East Lothian</t>
  </si>
  <si>
    <t>S12000010</t>
  </si>
  <si>
    <t>East Renfrewshire</t>
  </si>
  <si>
    <t>S12000011</t>
  </si>
  <si>
    <t>Falkirk</t>
  </si>
  <si>
    <t>S12000014</t>
  </si>
  <si>
    <t>Fife</t>
  </si>
  <si>
    <t>S12000047</t>
  </si>
  <si>
    <t>Glasgow City [Note 4]</t>
  </si>
  <si>
    <t>S12000049</t>
  </si>
  <si>
    <t>Highland</t>
  </si>
  <si>
    <t>S12000017</t>
  </si>
  <si>
    <t>Inverclyde</t>
  </si>
  <si>
    <t>S12000018</t>
  </si>
  <si>
    <t>Midlothian</t>
  </si>
  <si>
    <t>S12000019</t>
  </si>
  <si>
    <t>Moray</t>
  </si>
  <si>
    <t>S12000020</t>
  </si>
  <si>
    <t>Na h-Eileanan Siar</t>
  </si>
  <si>
    <t>S12000013</t>
  </si>
  <si>
    <t>North Ayrshire</t>
  </si>
  <si>
    <t>S12000021</t>
  </si>
  <si>
    <t>North Lanarkshire</t>
  </si>
  <si>
    <t>S12000050</t>
  </si>
  <si>
    <t>Orkney Islands</t>
  </si>
  <si>
    <t>S12000023</t>
  </si>
  <si>
    <t>Perth and Kinross</t>
  </si>
  <si>
    <t>S12000048</t>
  </si>
  <si>
    <t>Renfrewshire</t>
  </si>
  <si>
    <t>S12000038</t>
  </si>
  <si>
    <t>Scottish Borders</t>
  </si>
  <si>
    <t>S12000026</t>
  </si>
  <si>
    <t>Shetland Islands</t>
  </si>
  <si>
    <t>S12000027</t>
  </si>
  <si>
    <t>South Ayrshire</t>
  </si>
  <si>
    <t>S12000028</t>
  </si>
  <si>
    <t>South Lanarkshire</t>
  </si>
  <si>
    <t>S12000029</t>
  </si>
  <si>
    <t>Stirling</t>
  </si>
  <si>
    <t>S12000030</t>
  </si>
  <si>
    <t>West Dunbartonshire</t>
  </si>
  <si>
    <t>S12000039</t>
  </si>
  <si>
    <t>West Lothian</t>
  </si>
  <si>
    <t>S12000040</t>
  </si>
  <si>
    <t>Aberdeen City</t>
  </si>
  <si>
    <t>City of Edinburgh</t>
  </si>
  <si>
    <t>Glasgow City</t>
  </si>
  <si>
    <t>Total number of dwellings</t>
  </si>
  <si>
    <t>Occupied dwellings</t>
  </si>
  <si>
    <t>Vacant dwellings</t>
  </si>
  <si>
    <t>Dwellings with 'unoccupied exemptions'</t>
  </si>
  <si>
    <t>Long-term empty dwellings</t>
  </si>
  <si>
    <t>Second homes</t>
  </si>
  <si>
    <t>Dwellings with a single adult discount</t>
  </si>
  <si>
    <t>Dwellings with 'occupied exemptions'</t>
  </si>
  <si>
    <t>Occupied dwellings
%</t>
  </si>
  <si>
    <t>Vacant dwellings
%</t>
  </si>
  <si>
    <t>Dwellings with 'unoccupied exemptions'
%</t>
  </si>
  <si>
    <t>Long-term empty dwellings
%</t>
  </si>
  <si>
    <t>Second homes
%</t>
  </si>
  <si>
    <t>Dwellings with a single adult discount
%</t>
  </si>
  <si>
    <t>Dwellings with 'occupied exemptions'
%</t>
  </si>
  <si>
    <t>Proportion of total dwellings in 2022 
 %</t>
  </si>
  <si>
    <t>Aberdeen City [Note 8]</t>
  </si>
  <si>
    <t>City of Edinburgh [Note 8]</t>
  </si>
  <si>
    <t>Clackmannanshire [Note 9]</t>
  </si>
  <si>
    <t>East Renfrewshire [Note 9]</t>
  </si>
  <si>
    <t>Renfrewshire [Note 9]</t>
  </si>
  <si>
    <t>West Dunbartonshire [Note 8]</t>
  </si>
  <si>
    <t>Vacant dwellings are unoccupied properties which are not second homes, and include long term empty properties.</t>
  </si>
  <si>
    <t>Includes dwellings which are unoccupied because they are new dwellings not yet occupied, are undergoing repair or awaiting demolition, or where the previous owner has died.</t>
  </si>
  <si>
    <t>Includes properties that are unfurnished and unoccupied for six months or more, other than the categories of unoccupied exemptions included in Table 6b.</t>
  </si>
  <si>
    <t>Source: Scottish Household Survey (SHS) and NRS Household estimates.</t>
  </si>
  <si>
    <t>Number of households (thousands)</t>
  </si>
  <si>
    <t>One person household</t>
  </si>
  <si>
    <t>1 adult male</t>
  </si>
  <si>
    <t>1 adult female</t>
  </si>
  <si>
    <t>Two person households</t>
  </si>
  <si>
    <t>2 adults</t>
  </si>
  <si>
    <t>1 adult 1 child</t>
  </si>
  <si>
    <t>Three or more person households</t>
  </si>
  <si>
    <t>1 adult 2 or more children</t>
  </si>
  <si>
    <t>2 or more adults 1 or more children</t>
  </si>
  <si>
    <t>3 or more adults</t>
  </si>
  <si>
    <t>All households</t>
  </si>
  <si>
    <t>Source: Dwelling characteristics - 2022 Dwelling Estimates from the Assessors' Portal; Areas in hectares - National Records of Scotland in-house estimates.</t>
  </si>
  <si>
    <t>Band A-C dwellings
%</t>
  </si>
  <si>
    <t>Band D-E dwellings
%</t>
  </si>
  <si>
    <t>Band F-H dwellings
%</t>
  </si>
  <si>
    <t>Dwellings per hectare</t>
  </si>
  <si>
    <t>Urban Rural 2020 6-fold area</t>
  </si>
  <si>
    <t>Unoccupied dwellings exempt from paying Council Tax
%</t>
  </si>
  <si>
    <t>Occupied dwellings exempt from paying Council Tax
%</t>
  </si>
  <si>
    <t>Dwellings with a 'single adult' Council Tax discount
%</t>
  </si>
  <si>
    <t>Large Urban Areas</t>
  </si>
  <si>
    <t>Other Urban Areas</t>
  </si>
  <si>
    <t>Accessible Small Towns</t>
  </si>
  <si>
    <t>Remote Small Towns</t>
  </si>
  <si>
    <t>Accessible Rural</t>
  </si>
  <si>
    <t>Remote Rural</t>
  </si>
  <si>
    <t>2020 SIMD decile</t>
  </si>
  <si>
    <t>1 = most deprived</t>
  </si>
  <si>
    <t>2</t>
  </si>
  <si>
    <t>3</t>
  </si>
  <si>
    <t>4</t>
  </si>
  <si>
    <t>5</t>
  </si>
  <si>
    <t>6</t>
  </si>
  <si>
    <t>7</t>
  </si>
  <si>
    <t>8</t>
  </si>
  <si>
    <t>9</t>
  </si>
  <si>
    <t>10 = least deprived</t>
  </si>
  <si>
    <t>Mid-year population estimates were not avaialble at the time of publication. The 2021 values were used instead.</t>
  </si>
  <si>
    <t>Source for population: National Records of Scotland Mid-Year (MYE) Population Estimates.</t>
  </si>
  <si>
    <t>Year</t>
  </si>
  <si>
    <t>Population</t>
  </si>
  <si>
    <t>Households</t>
  </si>
  <si>
    <t>Population
% change</t>
  </si>
  <si>
    <t>Households
% change</t>
  </si>
  <si>
    <t>Figure 1: Annual change in households and population, 2001 to 2022</t>
  </si>
  <si>
    <t>Figure 1</t>
  </si>
  <si>
    <t>MYE population estimates for 2022 was not available at the time of the publication.</t>
  </si>
  <si>
    <t>Figure 1 data: Annual change in households and population, 2001 to 2022</t>
  </si>
  <si>
    <t>Figure 1 data</t>
  </si>
  <si>
    <t>Data for figure 2: Percentage change in the number of households and population by council area, June 2002 to 2022</t>
  </si>
  <si>
    <t>Council</t>
  </si>
  <si>
    <t>Value used for plotting the scatter plot</t>
  </si>
  <si>
    <t>Back to contents</t>
  </si>
  <si>
    <t>Figure 2: Percentage change in the number of households and population by council area, June 2002 to 2022</t>
  </si>
  <si>
    <t>MYE population estimates for 2022 was not available at the time of the publication. The 2021 value have been used in the calculation of the population change.</t>
  </si>
  <si>
    <t>Figure 2</t>
  </si>
  <si>
    <t>Figure 2 data</t>
  </si>
  <si>
    <t>Figure 2 data: Percentage change in the number of households and population by council area, June 2002 to 2022</t>
  </si>
  <si>
    <t>Figure 3: Average household size by council area, June 2002 to 2022</t>
  </si>
  <si>
    <t>Mid-year population estimates were not avaialble at the time of publication. The 2021 values were used instead. The trend between 2021 and 2022 is shown as a dotted line in the chart.</t>
  </si>
  <si>
    <t>Figure 3</t>
  </si>
  <si>
    <t xml:space="preserve">This worksheet contains one table. </t>
  </si>
  <si>
    <t>Source for new build completions: Housing Statistics for Scotland</t>
  </si>
  <si>
    <t>Increase in dwellings</t>
  </si>
  <si>
    <t>New build completions</t>
  </si>
  <si>
    <t>Figure 5: New build completions (October, 2002 to 2022) and annual increase in number of dwellings (September, 2002 to 2022)</t>
  </si>
  <si>
    <t>Figure 5 data: New build completions (October, 2002 to 2022) and annual increase in number of dwellings (September, 2002 to 2022)</t>
  </si>
  <si>
    <t>This worksheet contains three tables separated by one blank column.</t>
  </si>
  <si>
    <t>Vacant dwellings (%)</t>
  </si>
  <si>
    <t>Long-term empty dwellings (%)</t>
  </si>
  <si>
    <t>Second homes (%)</t>
  </si>
  <si>
    <t xml:space="preserve"> </t>
  </si>
  <si>
    <t>Figure 8: Percentage of dwellings which are second homes in each data zone, September 2022</t>
  </si>
  <si>
    <t>[z]</t>
  </si>
  <si>
    <t>This worksheet contains one table. Data based on Scottish Government 6-fold Urban Rural Classification 2020. [z] = not applicable.</t>
  </si>
  <si>
    <t>Number of households</t>
  </si>
  <si>
    <t>Percentage change since 2014</t>
  </si>
  <si>
    <t>Figure 9 data: Percentage change in the number of households (= occupied dwelllings) by 6-fold Urban Rural Classification, 2014 to 2022</t>
  </si>
  <si>
    <t>Figure 10: Proportion of long-term empty dwellings, dwellings with unoccupied exemptions and second homes in Scotland by SIMD decile, 2022</t>
  </si>
  <si>
    <t>Proportion of dwellings:</t>
  </si>
  <si>
    <t>1 = most deprived SIMD decile</t>
  </si>
  <si>
    <t>10 = least deprived SIMD decile</t>
  </si>
  <si>
    <t>In bands A to C (%)</t>
  </si>
  <si>
    <t>With a 'single adult' Council Tax discount (%)</t>
  </si>
  <si>
    <t>Figure 11 data: Proportion of dwellings in bands A to C, with a single adult discount and number of dwellings per hectare in the most deprived and least deprived SIMD decile, 2022</t>
  </si>
  <si>
    <t>Figure 11: Proportion of dwellings in bands A to C, with a single adult discount and number of dwellings per hectare in the most deprived and least deprived SIMD decile, 2022</t>
  </si>
  <si>
    <t>Figure 4</t>
  </si>
  <si>
    <t>Figure 4 data</t>
  </si>
  <si>
    <t>Figure 5</t>
  </si>
  <si>
    <t>Figure 5 data</t>
  </si>
  <si>
    <t>Figure 6</t>
  </si>
  <si>
    <t>Figure 6 data</t>
  </si>
  <si>
    <t>Figure 8</t>
  </si>
  <si>
    <t>Figure 9</t>
  </si>
  <si>
    <t>Figure 10</t>
  </si>
  <si>
    <t>Figure 11</t>
  </si>
  <si>
    <t>Figure 11 data</t>
  </si>
  <si>
    <t>Figure 9 data</t>
  </si>
  <si>
    <t>Figure 4: Long-term empty, dwellings with unoccupied exemptions and second homes in Scotland, 2012 to 2022</t>
  </si>
  <si>
    <t xml:space="preserve">Figure 6 data: Proportion of dwellings which are vacant, long-term empty or second homes by council area, 2022 </t>
  </si>
  <si>
    <t xml:space="preserve">Figure 6 : Proportion of dwellings which are vacant, long-term empty or second homes by council area, 2022 </t>
  </si>
  <si>
    <t xml:space="preserve">Figure 6: Proportion of dwellings which are vacant, long-term empty or second homes by council area, 2022 </t>
  </si>
  <si>
    <t>Figure 9: Percentage change in the number of households (= occupied dwelllings) by 6-fold Urban Rural Classification, 2014 to 2022</t>
  </si>
  <si>
    <t>Household estimates methodology (opens a new window)</t>
  </si>
  <si>
    <t>Table 2: Number of dwellings in Scotland by council area, September 2001 to 2022</t>
  </si>
  <si>
    <t>Table 3: Average household size for Scotland by council area, June 2001 to 2022 [Note 5] [Note 6]</t>
  </si>
  <si>
    <t>Table 4: Dwellings by occupancy in each council area, September 2022 [Note 1]</t>
  </si>
  <si>
    <t>Table 5: Second homes in each council area, September 2012 to 2022 [Note 1] [Note 7]</t>
  </si>
  <si>
    <t>Table 6a: Vacant dwellings in each council area, September 2012 to 2022 [Note 1] [Note 7]</t>
  </si>
  <si>
    <t>Table 6b: Unoccupied exemptions in each council area, September 2012 to 2022</t>
  </si>
  <si>
    <t>Table 6c: Long-term empty homes in each council area, September 2012 to 2022 [Note 1] [Note 7]</t>
  </si>
  <si>
    <t>Dwellings that are:</t>
  </si>
  <si>
    <t>Number of dwellings (thousand)</t>
  </si>
  <si>
    <t xml:space="preserve">Second homes </t>
  </si>
  <si>
    <t xml:space="preserve">Long-term empty  </t>
  </si>
  <si>
    <t xml:space="preserve">With 'unoccupied exemptions' </t>
  </si>
  <si>
    <t>Figure 4 data: Long-term empty, dwellings with unoccupied exemptions and second homes in Scotland, 2012 to 2022</t>
  </si>
  <si>
    <t>Table 8, Table 9, Table 12</t>
  </si>
  <si>
    <t>For Aberdeen City, City of Edinburgh and Glasgow City an  adjustment has been made to remove additional student halls of  residence from the household count. This adjustment affects  Aberdeen City (2017 to 2022), City of Edinburgh (2014 to 2022)  and Glasgow City (2012 to 2022).</t>
  </si>
  <si>
    <t>Figure 9 data: Percentage change in the number of households (= occupied dwelllings) by 6-fold Urban Rural Classification, 
2014 to 2022</t>
  </si>
  <si>
    <t>Figure 9: Percentage change in the number of households 
(= occupied dwelllings) by 6-fold Urban Rural Classification, 
2014 to 2022</t>
  </si>
  <si>
    <t>Household estimates are based on two Council Tax data collections carried out each year in September. Council area and Scotland level estimates are produced using data provided by each council to the Scottish Government, using the Council Tax Base form, ‘Ctaxbase’. Data zone level estimates are produced using data provided by each council to National Records of Scotland (NRS) at postcode level. Data zone level estimates are constrained so that they sum to the Council Tax Base totals for a council area, unless a council has advised otherwise. For full details of the methods used see the ‘Households and Dwellings in Scotland’ methodology on the NRS website.</t>
  </si>
  <si>
    <t xml:space="preserve">The number of occupied dwellings is roughly equivalent to the number of households in an area, which is why we refer to this dataset as ‘Household Estimates’. However, for information on numbers of households in council areas and Scotland, separate mid-year household estimates are available on NRS website. </t>
  </si>
  <si>
    <t>Households in Scotland, 2022</t>
  </si>
  <si>
    <t>Table 1: Household estimates for Scotland by council area, June 2001 to 2022 [Note 1] [Note 2] [Note 3]</t>
  </si>
  <si>
    <t>Table 1: Household estimates for Scotland 
by council area, June 2001 to 2022 [Note 1] [Note 2] [Note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</si>
</sst>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_(* #,##0.00_);_(* \(#,##0.00\);_(* &quot;-&quot;??_);_(@_)"/>
    <numFmt numFmtId="167" formatCode="_-* #,##0_-;\-* #,##0_-;_-* &quot;-&quot;??_-;_-@_-"/>
    <numFmt numFmtId="168" formatCode="0.0"/>
    <numFmt numFmtId="169" formatCode="#,##0.0"/>
  </numFmts>
  <fonts count="22" x14ac:knownFonts="1">
    <font>
      <sz val="12"/>
      <color rgb="FF000000"/>
      <name val="Arial"/>
    </font>
    <font>
      <sz val="11"/>
      <color theme="1"/>
      <name val="Calibri"/>
      <family val="2"/>
      <scheme val="minor"/>
    </font>
    <font>
      <b/>
      <sz val="16"/>
      <color rgb="FF000000"/>
      <name val="Arial"/>
      <family val="2"/>
    </font>
    <font>
      <b/>
      <sz val="14"/>
      <color rgb="FF000000"/>
      <name val="Arial"/>
      <family val="2"/>
    </font>
    <font>
      <u/>
      <sz val="12"/>
      <color theme="10"/>
      <name val="Arial"/>
      <family val="2"/>
    </font>
    <font>
      <b/>
      <sz val="12"/>
      <color rgb="FF000000"/>
      <name val="Arial"/>
      <family val="2"/>
    </font>
    <font>
      <u/>
      <sz val="12"/>
      <color rgb="FF0000FF"/>
      <name val="Arial"/>
      <family val="2"/>
    </font>
    <font>
      <sz val="12"/>
      <color theme="1"/>
      <name val="Arial"/>
      <family val="2"/>
    </font>
    <font>
      <b/>
      <sz val="16"/>
      <name val="Arial"/>
      <family val="2"/>
    </font>
    <font>
      <sz val="12"/>
      <name val="Arial"/>
      <family val="2"/>
    </font>
    <font>
      <sz val="12"/>
      <color rgb="FF000000"/>
      <name val="Arial"/>
      <family val="2"/>
    </font>
    <font>
      <u/>
      <sz val="12"/>
      <color rgb="FF0563C1"/>
      <name val="Arial"/>
      <family val="2"/>
    </font>
    <font>
      <b/>
      <sz val="12"/>
      <color theme="1"/>
      <name val="Arial"/>
      <family val="2"/>
    </font>
    <font>
      <b/>
      <sz val="12"/>
      <color theme="0"/>
      <name val="Arial"/>
      <family val="2"/>
    </font>
    <font>
      <sz val="12"/>
      <color theme="0"/>
      <name val="Arial"/>
      <family val="2"/>
    </font>
    <font>
      <sz val="8"/>
      <name val="Arial"/>
      <family val="2"/>
    </font>
    <font>
      <b/>
      <sz val="12"/>
      <color rgb="FF000000"/>
      <name val="Arial"/>
      <family val="2"/>
    </font>
    <font>
      <b/>
      <sz val="16"/>
      <color rgb="FF000000"/>
      <name val="Arial"/>
      <family val="2"/>
    </font>
    <font>
      <sz val="14"/>
      <color rgb="FF000000"/>
      <name val="Arial"/>
      <family val="2"/>
    </font>
    <font>
      <sz val="8"/>
      <color rgb="FF000000"/>
      <name val="Arial"/>
      <family val="2"/>
    </font>
    <font>
      <u/>
      <sz val="12"/>
      <color theme="10"/>
      <name val="Arial"/>
      <family val="2"/>
    </font>
    <font>
      <b/>
      <sz val="12"/>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rgb="FF000000"/>
      </top>
      <bottom style="thin">
        <color rgb="FF000000"/>
      </bottom>
      <diagonal/>
    </border>
  </borders>
  <cellStyleXfs count="10">
    <xf numFmtId="0" fontId="0" fillId="0" borderId="0"/>
    <xf numFmtId="0" fontId="4" fillId="0" borderId="0" applyNumberFormat="0" applyFill="0" applyBorder="0" applyAlignment="0" applyProtection="0"/>
    <xf numFmtId="0" fontId="8" fillId="0" borderId="0" applyNumberFormat="0" applyAlignment="0" applyProtection="0"/>
    <xf numFmtId="0" fontId="9" fillId="0" borderId="0"/>
    <xf numFmtId="0" fontId="11" fillId="0" borderId="0" applyNumberForma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 fillId="0" borderId="0"/>
    <xf numFmtId="0" fontId="10" fillId="0" borderId="0"/>
  </cellStyleXfs>
  <cellXfs count="74">
    <xf numFmtId="0" fontId="0" fillId="0" borderId="0" xfId="0"/>
    <xf numFmtId="0" fontId="2" fillId="0" borderId="0" xfId="0" applyFont="1"/>
    <xf numFmtId="0" fontId="3" fillId="0" borderId="0" xfId="0" applyFont="1"/>
    <xf numFmtId="0" fontId="0" fillId="0" borderId="0" xfId="0" applyAlignment="1">
      <alignment horizontal="left" wrapText="1"/>
    </xf>
    <xf numFmtId="0" fontId="4" fillId="0" borderId="0" xfId="0" applyFont="1"/>
    <xf numFmtId="0" fontId="4" fillId="0" borderId="0" xfId="0" applyFont="1" applyAlignment="1">
      <alignment horizontal="left" wrapText="1"/>
    </xf>
    <xf numFmtId="0" fontId="5" fillId="0" borderId="0" xfId="0" applyFont="1"/>
    <xf numFmtId="0" fontId="6" fillId="0" borderId="0" xfId="0" applyFont="1"/>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5" fillId="0" borderId="1" xfId="0" applyFont="1" applyBorder="1" applyAlignment="1">
      <alignment horizontal="left" vertical="top" wrapText="1"/>
    </xf>
    <xf numFmtId="0" fontId="5" fillId="0" borderId="1" xfId="0" applyFont="1" applyBorder="1" applyAlignment="1">
      <alignment horizontal="right" vertical="top" wrapText="1"/>
    </xf>
    <xf numFmtId="3" fontId="0" fillId="0" borderId="0" xfId="0" applyNumberFormat="1"/>
    <xf numFmtId="164" fontId="0" fillId="0" borderId="0" xfId="0" applyNumberFormat="1"/>
    <xf numFmtId="3" fontId="5" fillId="0" borderId="0" xfId="0" applyNumberFormat="1" applyFont="1" applyAlignment="1">
      <alignment vertical="center"/>
    </xf>
    <xf numFmtId="164" fontId="5" fillId="0" borderId="0" xfId="0" applyNumberFormat="1" applyFont="1" applyAlignment="1">
      <alignment vertical="center"/>
    </xf>
    <xf numFmtId="0" fontId="5" fillId="0" borderId="0" xfId="0" applyFont="1" applyAlignment="1">
      <alignment vertical="center"/>
    </xf>
    <xf numFmtId="165" fontId="0" fillId="0" borderId="0" xfId="0" applyNumberFormat="1"/>
    <xf numFmtId="165" fontId="5" fillId="0" borderId="0" xfId="0" applyNumberFormat="1" applyFont="1" applyAlignment="1">
      <alignment vertical="center"/>
    </xf>
    <xf numFmtId="3" fontId="5" fillId="0" borderId="1" xfId="0" applyNumberFormat="1" applyFont="1" applyBorder="1" applyAlignment="1">
      <alignment horizontal="left" vertical="top" wrapText="1"/>
    </xf>
    <xf numFmtId="3" fontId="5" fillId="0" borderId="1" xfId="0" applyNumberFormat="1" applyFont="1" applyBorder="1" applyAlignment="1">
      <alignment horizontal="right" vertical="top" wrapText="1"/>
    </xf>
    <xf numFmtId="3" fontId="5" fillId="0" borderId="0" xfId="0" applyNumberFormat="1" applyFont="1" applyAlignment="1">
      <alignment horizontal="right"/>
    </xf>
    <xf numFmtId="3" fontId="5" fillId="0" borderId="0" xfId="0" applyNumberFormat="1" applyFont="1" applyAlignment="1">
      <alignment horizontal="left" wrapText="1"/>
    </xf>
    <xf numFmtId="3" fontId="0" fillId="0" borderId="0" xfId="0" applyNumberFormat="1" applyAlignment="1">
      <alignment horizontal="left" wrapText="1" indent="1"/>
    </xf>
    <xf numFmtId="0" fontId="8" fillId="0" borderId="0" xfId="2"/>
    <xf numFmtId="0" fontId="9" fillId="0" borderId="0" xfId="3"/>
    <xf numFmtId="0" fontId="10" fillId="0" borderId="0" xfId="3" applyFont="1"/>
    <xf numFmtId="0" fontId="11" fillId="0" borderId="0" xfId="4"/>
    <xf numFmtId="0" fontId="12" fillId="0" borderId="0" xfId="3" applyFont="1" applyAlignment="1">
      <alignment horizontal="left"/>
    </xf>
    <xf numFmtId="0" fontId="12" fillId="0" borderId="0" xfId="3" applyFont="1" applyAlignment="1">
      <alignment horizontal="right"/>
    </xf>
    <xf numFmtId="0" fontId="12" fillId="0" borderId="0" xfId="3" applyFont="1" applyAlignment="1">
      <alignment horizontal="right" wrapText="1"/>
    </xf>
    <xf numFmtId="0" fontId="7" fillId="0" borderId="0" xfId="3" applyFont="1" applyAlignment="1">
      <alignment horizontal="left"/>
    </xf>
    <xf numFmtId="167" fontId="7" fillId="0" borderId="0" xfId="5" applyNumberFormat="1" applyFont="1"/>
    <xf numFmtId="0" fontId="7" fillId="0" borderId="0" xfId="3" applyFont="1"/>
    <xf numFmtId="168" fontId="7" fillId="0" borderId="0" xfId="3" applyNumberFormat="1" applyFont="1"/>
    <xf numFmtId="0" fontId="4" fillId="0" borderId="0" xfId="1"/>
    <xf numFmtId="0" fontId="12" fillId="0" borderId="0" xfId="3" applyFont="1" applyAlignment="1">
      <alignment vertical="top"/>
    </xf>
    <xf numFmtId="0" fontId="12" fillId="0" borderId="0" xfId="3" applyFont="1" applyAlignment="1">
      <alignment horizontal="right" vertical="top" wrapText="1"/>
    </xf>
    <xf numFmtId="0" fontId="13" fillId="0" borderId="0" xfId="3" applyFont="1" applyAlignment="1">
      <alignment vertical="top" wrapText="1"/>
    </xf>
    <xf numFmtId="2" fontId="7" fillId="0" borderId="0" xfId="3" applyNumberFormat="1" applyFont="1"/>
    <xf numFmtId="2" fontId="9" fillId="0" borderId="0" xfId="3" applyNumberFormat="1"/>
    <xf numFmtId="2" fontId="14" fillId="0" borderId="0" xfId="3" applyNumberFormat="1" applyFont="1"/>
    <xf numFmtId="0" fontId="4" fillId="0" borderId="0" xfId="1" applyFill="1"/>
    <xf numFmtId="0" fontId="10" fillId="0" borderId="0" xfId="0" applyFont="1"/>
    <xf numFmtId="169" fontId="9" fillId="0" borderId="0" xfId="3" applyNumberFormat="1"/>
    <xf numFmtId="0" fontId="8" fillId="0" borderId="0" xfId="2" applyAlignment="1"/>
    <xf numFmtId="0" fontId="18" fillId="0" borderId="0" xfId="3" applyFont="1" applyAlignment="1">
      <alignment vertical="center" readingOrder="1"/>
    </xf>
    <xf numFmtId="167" fontId="7" fillId="0" borderId="0" xfId="6" applyNumberFormat="1" applyFont="1"/>
    <xf numFmtId="0" fontId="19" fillId="0" borderId="0" xfId="3" applyFont="1" applyAlignment="1">
      <alignment horizontal="left" vertical="center" indent="4"/>
    </xf>
    <xf numFmtId="0" fontId="9" fillId="0" borderId="0" xfId="3" applyAlignment="1">
      <alignment horizontal="left"/>
    </xf>
    <xf numFmtId="0" fontId="17" fillId="0" borderId="0" xfId="7" applyFont="1"/>
    <xf numFmtId="0" fontId="10" fillId="0" borderId="0" xfId="7"/>
    <xf numFmtId="0" fontId="16" fillId="0" borderId="0" xfId="7" applyFont="1" applyAlignment="1">
      <alignment wrapText="1"/>
    </xf>
    <xf numFmtId="0" fontId="16" fillId="0" borderId="0" xfId="7" applyFont="1"/>
    <xf numFmtId="0" fontId="1" fillId="2" borderId="0" xfId="8" applyFill="1"/>
    <xf numFmtId="0" fontId="8" fillId="0" borderId="0" xfId="2" applyAlignment="1">
      <alignment vertical="center"/>
    </xf>
    <xf numFmtId="0" fontId="1" fillId="0" borderId="0" xfId="8"/>
    <xf numFmtId="3" fontId="9" fillId="0" borderId="0" xfId="3" applyNumberFormat="1"/>
    <xf numFmtId="168" fontId="9" fillId="0" borderId="0" xfId="3" applyNumberFormat="1" applyAlignment="1">
      <alignment horizontal="right"/>
    </xf>
    <xf numFmtId="0" fontId="21" fillId="0" borderId="0" xfId="3" applyFont="1" applyAlignment="1">
      <alignment wrapText="1"/>
    </xf>
    <xf numFmtId="168" fontId="21" fillId="0" borderId="0" xfId="3" applyNumberFormat="1" applyFont="1" applyAlignment="1">
      <alignment horizontal="right" wrapText="1"/>
    </xf>
    <xf numFmtId="0" fontId="17" fillId="0" borderId="0" xfId="3" applyFont="1" applyAlignment="1">
      <alignment wrapText="1"/>
    </xf>
    <xf numFmtId="0" fontId="21" fillId="0" borderId="0" xfId="3" applyFont="1"/>
    <xf numFmtId="0" fontId="16" fillId="0" borderId="0" xfId="9" applyFont="1" applyAlignment="1">
      <alignment wrapText="1"/>
    </xf>
    <xf numFmtId="0" fontId="21" fillId="0" borderId="0" xfId="3" applyFont="1" applyAlignment="1">
      <alignment horizontal="left" wrapText="1" indent="1"/>
    </xf>
    <xf numFmtId="0" fontId="16" fillId="0" borderId="0" xfId="3" applyFont="1" applyAlignment="1">
      <alignment horizontal="left" vertical="top" indent="1"/>
    </xf>
    <xf numFmtId="0" fontId="16" fillId="0" borderId="0" xfId="9" applyFont="1" applyAlignment="1">
      <alignment horizontal="left" wrapText="1"/>
    </xf>
    <xf numFmtId="0" fontId="9" fillId="0" borderId="0" xfId="3" applyAlignment="1">
      <alignment vertical="top" wrapText="1"/>
    </xf>
    <xf numFmtId="0" fontId="10" fillId="0" borderId="0" xfId="0" applyFont="1" applyAlignment="1">
      <alignment wrapText="1"/>
    </xf>
    <xf numFmtId="0" fontId="20" fillId="0" borderId="0" xfId="1" applyFont="1" applyAlignment="1">
      <alignment horizontal="left" wrapText="1"/>
    </xf>
    <xf numFmtId="0" fontId="12" fillId="0" borderId="0" xfId="3" applyFont="1" applyAlignment="1">
      <alignment horizontal="left" wrapText="1"/>
    </xf>
    <xf numFmtId="1" fontId="9" fillId="0" borderId="0" xfId="3" applyNumberFormat="1"/>
    <xf numFmtId="0" fontId="8" fillId="0" borderId="0" xfId="2" applyAlignment="1">
      <alignment wrapText="1"/>
    </xf>
  </cellXfs>
  <cellStyles count="10">
    <cellStyle name="Comma 2" xfId="5" xr:uid="{E66A1A74-0BCE-4B85-97C4-5EFC5446DD7A}"/>
    <cellStyle name="Comma 6" xfId="6" xr:uid="{D8355C83-D7A4-4A09-B7F9-048E6B233CDC}"/>
    <cellStyle name="Heading 1 2" xfId="2" xr:uid="{1F5F61D4-52D8-4FF8-B3D2-69DE18108288}"/>
    <cellStyle name="Hyperlink" xfId="1" builtinId="8"/>
    <cellStyle name="Hyperlink 2" xfId="4" xr:uid="{5AAFD1C2-4ED5-414D-82DF-BE723EB79DED}"/>
    <cellStyle name="Normal" xfId="0" builtinId="0"/>
    <cellStyle name="Normal 2" xfId="3" xr:uid="{1541ABCD-1810-4B37-A100-8C4DF653DEAB}"/>
    <cellStyle name="Normal 3" xfId="7" xr:uid="{65666D4B-CEC4-4F84-9F40-F6004CF23B07}"/>
    <cellStyle name="Normal 4" xfId="8" xr:uid="{B1D7C0B6-0521-4E8C-A22D-615AD70A2B18}"/>
    <cellStyle name="Normal 4 2" xfId="9" xr:uid="{DEFA6639-7CA7-40ED-91C6-191FB1890B0C}"/>
  </cellStyles>
  <dxfs count="18">
    <dxf>
      <numFmt numFmtId="168" formatCode="0.0"/>
      <alignment horizontal="right" vertical="bottom" textRotation="0" wrapText="0" indent="0" justifyLastLine="0" shrinkToFit="0" readingOrder="0"/>
    </dxf>
    <dxf>
      <numFmt numFmtId="3" formatCode="#,##0"/>
    </dxf>
    <dxf>
      <alignment horizontal="left" vertical="bottom" textRotation="0" wrapText="0"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_-* #,##0_-;\-* #,##0_-;_-* &quot;-&quot;??_-;_-@_-"/>
    </dxf>
    <dxf>
      <font>
        <b val="0"/>
        <i val="0"/>
        <strike val="0"/>
        <condense val="0"/>
        <extend val="0"/>
        <outline val="0"/>
        <shadow val="0"/>
        <u val="none"/>
        <vertAlign val="baseline"/>
        <sz val="12"/>
        <color theme="1"/>
        <name val="Arial"/>
        <family val="2"/>
        <scheme val="none"/>
      </font>
      <numFmt numFmtId="167" formatCode="_-* #,##0_-;\-* #,##0_-;_-* &quot;-&quot;??_-;_-@_-"/>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7" formatCode="_-* #,##0_-;\-* #,##0_-;_-* &quot;-&quot;??_-;_-@_-"/>
    </dxf>
    <dxf>
      <font>
        <b val="0"/>
        <i val="0"/>
        <strike val="0"/>
        <condense val="0"/>
        <extend val="0"/>
        <outline val="0"/>
        <shadow val="0"/>
        <u val="none"/>
        <vertAlign val="baseline"/>
        <sz val="12"/>
        <color theme="1"/>
        <name val="Arial"/>
        <family val="2"/>
        <scheme val="none"/>
      </font>
      <numFmt numFmtId="167" formatCode="_-* #,##0_-;\-* #,##0_-;_-* &quot;-&quot;??_-;_-@_-"/>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s>
  <tableStyles count="0" defaultTableStyle="TableStyleMedium2" defaultPivotStyle="PivotStyleLight16"/>
  <colors>
    <mruColors>
      <color rgb="FFBF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610272487689303E-2"/>
          <c:y val="1.7256024815079932E-2"/>
          <c:w val="0.84264433680692674"/>
          <c:h val="0.93227474308658131"/>
        </c:manualLayout>
      </c:layout>
      <c:lineChart>
        <c:grouping val="standard"/>
        <c:varyColors val="0"/>
        <c:ser>
          <c:idx val="1"/>
          <c:order val="0"/>
          <c:tx>
            <c:v>Population</c:v>
          </c:tx>
          <c:spPr>
            <a:ln w="38100" cap="rnd">
              <a:solidFill>
                <a:srgbClr val="BF78D3"/>
              </a:solidFill>
              <a:round/>
            </a:ln>
            <a:effectLst/>
          </c:spPr>
          <c:marker>
            <c:symbol val="none"/>
          </c:marker>
          <c:dPt>
            <c:idx val="0"/>
            <c:marker>
              <c:symbol val="circle"/>
              <c:size val="10"/>
              <c:spPr>
                <a:solidFill>
                  <a:srgbClr val="BF78D3"/>
                </a:solidFill>
                <a:ln w="31750">
                  <a:solidFill>
                    <a:srgbClr val="BF78D3"/>
                  </a:solidFill>
                </a:ln>
                <a:effectLst/>
              </c:spPr>
            </c:marker>
            <c:bubble3D val="0"/>
            <c:extLst>
              <c:ext xmlns:c16="http://schemas.microsoft.com/office/drawing/2014/chart" uri="{C3380CC4-5D6E-409C-BE32-E72D297353CC}">
                <c16:uniqueId val="{00000000-3A20-415B-9848-D87AE6A83E16}"/>
              </c:ext>
            </c:extLst>
          </c:dPt>
          <c:dPt>
            <c:idx val="9"/>
            <c:marker>
              <c:symbol val="none"/>
            </c:marker>
            <c:bubble3D val="0"/>
            <c:extLst>
              <c:ext xmlns:c16="http://schemas.microsoft.com/office/drawing/2014/chart" uri="{C3380CC4-5D6E-409C-BE32-E72D297353CC}">
                <c16:uniqueId val="{00000001-3A20-415B-9848-D87AE6A83E16}"/>
              </c:ext>
            </c:extLst>
          </c:dPt>
          <c:dPt>
            <c:idx val="10"/>
            <c:marker>
              <c:symbol val="none"/>
            </c:marker>
            <c:bubble3D val="0"/>
            <c:spPr>
              <a:ln w="38100" cap="rnd">
                <a:solidFill>
                  <a:srgbClr val="BF78D3"/>
                </a:solidFill>
                <a:prstDash val="solid"/>
                <a:round/>
              </a:ln>
              <a:effectLst/>
            </c:spPr>
            <c:extLst>
              <c:ext xmlns:c16="http://schemas.microsoft.com/office/drawing/2014/chart" uri="{C3380CC4-5D6E-409C-BE32-E72D297353CC}">
                <c16:uniqueId val="{00000003-3A20-415B-9848-D87AE6A83E16}"/>
              </c:ext>
            </c:extLst>
          </c:dPt>
          <c:dPt>
            <c:idx val="19"/>
            <c:marker>
              <c:symbol val="circle"/>
              <c:size val="10"/>
              <c:spPr>
                <a:solidFill>
                  <a:srgbClr val="BF78D3"/>
                </a:solidFill>
                <a:ln w="31750">
                  <a:solidFill>
                    <a:srgbClr val="BF78D3"/>
                  </a:solidFill>
                </a:ln>
                <a:effectLst/>
              </c:spPr>
            </c:marker>
            <c:bubble3D val="0"/>
            <c:extLst>
              <c:ext xmlns:c16="http://schemas.microsoft.com/office/drawing/2014/chart" uri="{C3380CC4-5D6E-409C-BE32-E72D297353CC}">
                <c16:uniqueId val="{00000004-3A20-415B-9848-D87AE6A83E16}"/>
              </c:ext>
            </c:extLst>
          </c:dPt>
          <c:dPt>
            <c:idx val="20"/>
            <c:marker>
              <c:symbol val="none"/>
            </c:marker>
            <c:bubble3D val="0"/>
            <c:spPr>
              <a:ln w="38100" cap="rnd">
                <a:noFill/>
                <a:prstDash val="solid"/>
                <a:round/>
              </a:ln>
              <a:effectLst/>
            </c:spPr>
            <c:extLst>
              <c:ext xmlns:c16="http://schemas.microsoft.com/office/drawing/2014/chart" uri="{C3380CC4-5D6E-409C-BE32-E72D297353CC}">
                <c16:uniqueId val="{00000006-3A20-415B-9848-D87AE6A83E16}"/>
              </c:ext>
            </c:extLst>
          </c:dPt>
          <c:dPt>
            <c:idx val="21"/>
            <c:marker>
              <c:symbol val="none"/>
            </c:marker>
            <c:bubble3D val="0"/>
            <c:spPr>
              <a:ln w="38100" cap="rnd">
                <a:solidFill>
                  <a:srgbClr val="BF78D3"/>
                </a:solidFill>
                <a:prstDash val="sysDot"/>
                <a:round/>
              </a:ln>
              <a:effectLst/>
            </c:spPr>
            <c:extLst>
              <c:ext xmlns:c16="http://schemas.microsoft.com/office/drawing/2014/chart" uri="{C3380CC4-5D6E-409C-BE32-E72D297353CC}">
                <c16:uniqueId val="{00000008-3A20-415B-9848-D87AE6A83E16}"/>
              </c:ext>
            </c:extLst>
          </c:dPt>
          <c:dLbls>
            <c:dLbl>
              <c:idx val="19"/>
              <c:tx>
                <c:rich>
                  <a:bodyPr/>
                  <a:lstStyle/>
                  <a:p>
                    <a:fld id="{E2BF8923-6200-4F35-BDE7-AC1696E5642A}" type="SERIESNAME">
                      <a:rPr lang="en-US" b="1"/>
                      <a:pPr/>
                      <a:t>[SERIES NAME]</a:t>
                    </a:fld>
                    <a:r>
                      <a:rPr lang="en-US" baseline="0"/>
                      <a:t> </a:t>
                    </a:r>
                  </a:p>
                  <a:p>
                    <a:r>
                      <a:rPr lang="en-US" b="1" baseline="0"/>
                      <a:t>+ </a:t>
                    </a:r>
                    <a:fld id="{7C3A681F-2881-4F51-BA5E-9CC2F58E00BD}" type="VALUE">
                      <a:rPr lang="en-US" b="1" baseline="0"/>
                      <a:pPr/>
                      <a:t>[VALUE]</a:t>
                    </a:fld>
                    <a:r>
                      <a:rPr lang="en-US" b="1" baseline="0"/>
                      <a:t> %</a:t>
                    </a: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A20-415B-9848-D87AE6A83E1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data'!$A$8:$A$28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'Figure 1 data'!$D$8:$D$28</c:f>
              <c:numCache>
                <c:formatCode>General</c:formatCode>
                <c:ptCount val="21"/>
                <c:pt idx="0">
                  <c:v>0.04</c:v>
                </c:pt>
                <c:pt idx="1">
                  <c:v>0.05</c:v>
                </c:pt>
                <c:pt idx="2">
                  <c:v>0.31</c:v>
                </c:pt>
                <c:pt idx="3">
                  <c:v>0.51</c:v>
                </c:pt>
                <c:pt idx="4">
                  <c:v>0.45</c:v>
                </c:pt>
                <c:pt idx="5">
                  <c:v>0.72</c:v>
                </c:pt>
                <c:pt idx="6">
                  <c:v>0.64</c:v>
                </c:pt>
                <c:pt idx="7">
                  <c:v>0.56000000000000005</c:v>
                </c:pt>
                <c:pt idx="8">
                  <c:v>0.57999999999999996</c:v>
                </c:pt>
                <c:pt idx="9">
                  <c:v>0.72</c:v>
                </c:pt>
                <c:pt idx="10">
                  <c:v>0.26</c:v>
                </c:pt>
                <c:pt idx="11" formatCode="0.0">
                  <c:v>0.27</c:v>
                </c:pt>
                <c:pt idx="12">
                  <c:v>0.37</c:v>
                </c:pt>
                <c:pt idx="13">
                  <c:v>0.47</c:v>
                </c:pt>
                <c:pt idx="14">
                  <c:v>0.59</c:v>
                </c:pt>
                <c:pt idx="15">
                  <c:v>0.37</c:v>
                </c:pt>
                <c:pt idx="16">
                  <c:v>0.25</c:v>
                </c:pt>
                <c:pt idx="17">
                  <c:v>0.46</c:v>
                </c:pt>
                <c:pt idx="18">
                  <c:v>0.05</c:v>
                </c:pt>
                <c:pt idx="19">
                  <c:v>0.25</c:v>
                </c:pt>
                <c:pt idx="20">
                  <c:v>0</c:v>
                </c:pt>
              </c:numCache>
            </c:numRef>
          </c:val>
          <c:smooth val="0"/>
          <c:extLst>
            <c:ext xmlns:c16="http://schemas.microsoft.com/office/drawing/2014/chart" uri="{C3380CC4-5D6E-409C-BE32-E72D297353CC}">
              <c16:uniqueId val="{00000009-3A20-415B-9848-D87AE6A83E16}"/>
            </c:ext>
          </c:extLst>
        </c:ser>
        <c:ser>
          <c:idx val="2"/>
          <c:order val="1"/>
          <c:tx>
            <c:v>Households</c:v>
          </c:tx>
          <c:spPr>
            <a:ln w="38100" cap="rnd">
              <a:solidFill>
                <a:srgbClr val="6C297F"/>
              </a:solidFill>
              <a:round/>
            </a:ln>
            <a:effectLst/>
          </c:spPr>
          <c:marker>
            <c:symbol val="none"/>
          </c:marker>
          <c:dPt>
            <c:idx val="0"/>
            <c:marker>
              <c:symbol val="circle"/>
              <c:size val="10"/>
              <c:spPr>
                <a:solidFill>
                  <a:srgbClr val="6C297F"/>
                </a:solidFill>
                <a:ln w="28575">
                  <a:solidFill>
                    <a:srgbClr val="6C297F"/>
                  </a:solidFill>
                </a:ln>
                <a:effectLst/>
              </c:spPr>
            </c:marker>
            <c:bubble3D val="0"/>
            <c:extLst>
              <c:ext xmlns:c16="http://schemas.microsoft.com/office/drawing/2014/chart" uri="{C3380CC4-5D6E-409C-BE32-E72D297353CC}">
                <c16:uniqueId val="{0000000A-3A20-415B-9848-D87AE6A83E16}"/>
              </c:ext>
            </c:extLst>
          </c:dPt>
          <c:dPt>
            <c:idx val="10"/>
            <c:marker>
              <c:symbol val="none"/>
            </c:marker>
            <c:bubble3D val="0"/>
            <c:extLst>
              <c:ext xmlns:c16="http://schemas.microsoft.com/office/drawing/2014/chart" uri="{C3380CC4-5D6E-409C-BE32-E72D297353CC}">
                <c16:uniqueId val="{0000000B-3A20-415B-9848-D87AE6A83E16}"/>
              </c:ext>
            </c:extLst>
          </c:dPt>
          <c:dPt>
            <c:idx val="20"/>
            <c:marker>
              <c:symbol val="circle"/>
              <c:size val="10"/>
              <c:spPr>
                <a:solidFill>
                  <a:srgbClr val="6C297F"/>
                </a:solidFill>
                <a:ln w="31750">
                  <a:solidFill>
                    <a:srgbClr val="6C297F"/>
                  </a:solidFill>
                </a:ln>
                <a:effectLst/>
              </c:spPr>
            </c:marker>
            <c:bubble3D val="0"/>
            <c:extLst>
              <c:ext xmlns:c16="http://schemas.microsoft.com/office/drawing/2014/chart" uri="{C3380CC4-5D6E-409C-BE32-E72D297353CC}">
                <c16:uniqueId val="{0000000C-3A20-415B-9848-D87AE6A83E16}"/>
              </c:ext>
            </c:extLst>
          </c:dPt>
          <c:dLbls>
            <c:dLbl>
              <c:idx val="20"/>
              <c:layout>
                <c:manualLayout>
                  <c:x val="0"/>
                  <c:y val="-6.269592476489028E-3"/>
                </c:manualLayout>
              </c:layout>
              <c:tx>
                <c:rich>
                  <a:bodyPr/>
                  <a:lstStyle/>
                  <a:p>
                    <a:fld id="{9776A1AC-DBA6-490F-BE75-4ED5B32AB5D4}" type="SERIESNAME">
                      <a:rPr lang="en-US" b="1"/>
                      <a:pPr/>
                      <a:t>[SERIES NAME]</a:t>
                    </a:fld>
                    <a:endParaRPr lang="en-US" b="1" baseline="0"/>
                  </a:p>
                  <a:p>
                    <a:r>
                      <a:rPr lang="en-US" b="1" baseline="0"/>
                      <a:t>+ </a:t>
                    </a:r>
                    <a:fld id="{370FB471-F480-480C-83CC-062DEA40AAA6}" type="VALUE">
                      <a:rPr lang="en-US" b="1" baseline="0"/>
                      <a:pPr/>
                      <a:t>[VALUE]</a:t>
                    </a:fld>
                    <a:r>
                      <a:rPr lang="en-US" b="1" baseline="0"/>
                      <a:t> %</a:t>
                    </a: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3A20-415B-9848-D87AE6A83E1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'Figure 1 data'!$E$8:$E$28</c:f>
              <c:numCache>
                <c:formatCode>General</c:formatCode>
                <c:ptCount val="21"/>
                <c:pt idx="0">
                  <c:v>0.77</c:v>
                </c:pt>
                <c:pt idx="1">
                  <c:v>0.88</c:v>
                </c:pt>
                <c:pt idx="2">
                  <c:v>0.92</c:v>
                </c:pt>
                <c:pt idx="3">
                  <c:v>1.02</c:v>
                </c:pt>
                <c:pt idx="4">
                  <c:v>0.92</c:v>
                </c:pt>
                <c:pt idx="5">
                  <c:v>1.04</c:v>
                </c:pt>
                <c:pt idx="6">
                  <c:v>0.82</c:v>
                </c:pt>
                <c:pt idx="7">
                  <c:v>0.59</c:v>
                </c:pt>
                <c:pt idx="8">
                  <c:v>0.56000000000000005</c:v>
                </c:pt>
                <c:pt idx="9">
                  <c:v>0.49</c:v>
                </c:pt>
                <c:pt idx="10">
                  <c:v>0.43</c:v>
                </c:pt>
                <c:pt idx="11">
                  <c:v>0.56999999999999995</c:v>
                </c:pt>
                <c:pt idx="12">
                  <c:v>0.65</c:v>
                </c:pt>
                <c:pt idx="13">
                  <c:v>0.57999999999999996</c:v>
                </c:pt>
                <c:pt idx="14">
                  <c:v>0.67</c:v>
                </c:pt>
                <c:pt idx="15">
                  <c:v>0.68</c:v>
                </c:pt>
                <c:pt idx="16">
                  <c:v>0.59</c:v>
                </c:pt>
                <c:pt idx="17">
                  <c:v>0.74</c:v>
                </c:pt>
                <c:pt idx="18">
                  <c:v>0.48</c:v>
                </c:pt>
                <c:pt idx="19">
                  <c:v>0.85</c:v>
                </c:pt>
                <c:pt idx="20">
                  <c:v>0.83</c:v>
                </c:pt>
              </c:numCache>
            </c:numRef>
          </c:val>
          <c:smooth val="0"/>
          <c:extLst>
            <c:ext xmlns:c16="http://schemas.microsoft.com/office/drawing/2014/chart" uri="{C3380CC4-5D6E-409C-BE32-E72D297353CC}">
              <c16:uniqueId val="{0000000D-3A20-415B-9848-D87AE6A83E16}"/>
            </c:ext>
          </c:extLst>
        </c:ser>
        <c:dLbls>
          <c:showLegendKey val="0"/>
          <c:showVal val="0"/>
          <c:showCatName val="0"/>
          <c:showSerName val="0"/>
          <c:showPercent val="0"/>
          <c:showBubbleSize val="0"/>
        </c:dLbls>
        <c:smooth val="0"/>
        <c:axId val="374400488"/>
        <c:axId val="374401144"/>
      </c:lineChart>
      <c:dateAx>
        <c:axId val="374400488"/>
        <c:scaling>
          <c:orientation val="minMax"/>
          <c:max val="2022"/>
          <c:min val="2002"/>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401144"/>
        <c:crosses val="autoZero"/>
        <c:auto val="0"/>
        <c:lblOffset val="100"/>
        <c:baseTimeUnit val="days"/>
        <c:majorUnit val="2"/>
        <c:majorTimeUnit val="days"/>
      </c:dateAx>
      <c:valAx>
        <c:axId val="374401144"/>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400488"/>
        <c:crossesAt val="2001"/>
        <c:crossBetween val="between"/>
      </c:valAx>
      <c:spPr>
        <a:noFill/>
        <a:ln>
          <a:noFill/>
          <a:prstDash val="solid"/>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Second homes</a:t>
            </a:r>
            <a:r>
              <a:rPr lang="en-US" b="1" baseline="0">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'Figure 6 data'!$H$4</c:f>
              <c:strCache>
                <c:ptCount val="1"/>
                <c:pt idx="0">
                  <c:v>Second homes (%)</c:v>
                </c:pt>
              </c:strCache>
            </c:strRef>
          </c:tx>
          <c:spPr>
            <a:solidFill>
              <a:srgbClr val="949494"/>
            </a:solidFill>
            <a:ln>
              <a:noFill/>
            </a:ln>
            <a:effectLst/>
          </c:spPr>
          <c:invertIfNegative val="0"/>
          <c:dPt>
            <c:idx val="12"/>
            <c:invertIfNegative val="0"/>
            <c:bubble3D val="0"/>
            <c:spPr>
              <a:solidFill>
                <a:srgbClr val="6C297F"/>
              </a:solidFill>
              <a:ln>
                <a:noFill/>
              </a:ln>
              <a:effectLst/>
            </c:spPr>
            <c:extLst>
              <c:ext xmlns:c16="http://schemas.microsoft.com/office/drawing/2014/chart" uri="{C3380CC4-5D6E-409C-BE32-E72D297353CC}">
                <c16:uniqueId val="{00000001-26B5-4D38-B7C6-2AD5DC66A154}"/>
              </c:ext>
            </c:extLst>
          </c:dPt>
          <c:dLbls>
            <c:dLbl>
              <c:idx val="22"/>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26B5-4D38-B7C6-2AD5DC66A154}"/>
                </c:ext>
              </c:extLst>
            </c:dLbl>
            <c:dLbl>
              <c:idx val="23"/>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26B5-4D38-B7C6-2AD5DC66A15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data'!$G$5:$G$37</c:f>
              <c:strCache>
                <c:ptCount val="33"/>
                <c:pt idx="0">
                  <c:v>Argyll and Bute</c:v>
                </c:pt>
                <c:pt idx="1">
                  <c:v>Na h-Eileanan Siar</c:v>
                </c:pt>
                <c:pt idx="2">
                  <c:v>Orkney Islands</c:v>
                </c:pt>
                <c:pt idx="3">
                  <c:v>Highland</c:v>
                </c:pt>
                <c:pt idx="4">
                  <c:v>North Ayrshire</c:v>
                </c:pt>
                <c:pt idx="5">
                  <c:v>Dumfries and Galloway</c:v>
                </c:pt>
                <c:pt idx="6">
                  <c:v>Scottish Borders</c:v>
                </c:pt>
                <c:pt idx="7">
                  <c:v>Moray</c:v>
                </c:pt>
                <c:pt idx="8">
                  <c:v>Perth and Kinross</c:v>
                </c:pt>
                <c:pt idx="9">
                  <c:v>Shetland Islands</c:v>
                </c:pt>
                <c:pt idx="10">
                  <c:v>Fife</c:v>
                </c:pt>
                <c:pt idx="11">
                  <c:v>Aberdeenshire</c:v>
                </c:pt>
                <c:pt idx="12">
                  <c:v>Scotland</c:v>
                </c:pt>
                <c:pt idx="13">
                  <c:v>South Ayrshire</c:v>
                </c:pt>
                <c:pt idx="14">
                  <c:v>East Lothian</c:v>
                </c:pt>
                <c:pt idx="15">
                  <c:v>Stirling</c:v>
                </c:pt>
                <c:pt idx="16">
                  <c:v>Dundee City</c:v>
                </c:pt>
                <c:pt idx="17">
                  <c:v>Angus</c:v>
                </c:pt>
                <c:pt idx="18">
                  <c:v>Aberdeen City</c:v>
                </c:pt>
                <c:pt idx="19">
                  <c:v>City of Edinburgh</c:v>
                </c:pt>
                <c:pt idx="20">
                  <c:v>Clackmannanshire</c:v>
                </c:pt>
                <c:pt idx="21">
                  <c:v>Inverclyde</c:v>
                </c:pt>
                <c:pt idx="22">
                  <c:v>Glasgow City</c:v>
                </c:pt>
                <c:pt idx="23">
                  <c:v>West Dunbartonshire</c:v>
                </c:pt>
                <c:pt idx="24">
                  <c:v>East Ayrshire</c:v>
                </c:pt>
                <c:pt idx="25">
                  <c:v>Renfrewshire</c:v>
                </c:pt>
                <c:pt idx="26">
                  <c:v>Falkirk</c:v>
                </c:pt>
                <c:pt idx="27">
                  <c:v>South Lanarkshire</c:v>
                </c:pt>
                <c:pt idx="28">
                  <c:v>West Lothian</c:v>
                </c:pt>
                <c:pt idx="29">
                  <c:v>Midlothian</c:v>
                </c:pt>
                <c:pt idx="30">
                  <c:v>East Dunbartonshire</c:v>
                </c:pt>
                <c:pt idx="31">
                  <c:v>East Renfrewshire</c:v>
                </c:pt>
                <c:pt idx="32">
                  <c:v>North Lanarkshire</c:v>
                </c:pt>
              </c:strCache>
            </c:strRef>
          </c:cat>
          <c:val>
            <c:numRef>
              <c:f>'Figure 6 data'!$H$5:$H$37</c:f>
              <c:numCache>
                <c:formatCode>General</c:formatCode>
                <c:ptCount val="33"/>
                <c:pt idx="0">
                  <c:v>6.2</c:v>
                </c:pt>
                <c:pt idx="1">
                  <c:v>5.9</c:v>
                </c:pt>
                <c:pt idx="2">
                  <c:v>4.8</c:v>
                </c:pt>
                <c:pt idx="3">
                  <c:v>3</c:v>
                </c:pt>
                <c:pt idx="4">
                  <c:v>2.2000000000000002</c:v>
                </c:pt>
                <c:pt idx="5">
                  <c:v>1.8</c:v>
                </c:pt>
                <c:pt idx="6">
                  <c:v>1.7</c:v>
                </c:pt>
                <c:pt idx="7">
                  <c:v>1.7</c:v>
                </c:pt>
                <c:pt idx="8">
                  <c:v>1.6</c:v>
                </c:pt>
                <c:pt idx="9">
                  <c:v>1.5</c:v>
                </c:pt>
                <c:pt idx="10">
                  <c:v>1.3</c:v>
                </c:pt>
                <c:pt idx="11">
                  <c:v>1</c:v>
                </c:pt>
                <c:pt idx="12">
                  <c:v>0.9</c:v>
                </c:pt>
                <c:pt idx="13">
                  <c:v>0.9</c:v>
                </c:pt>
                <c:pt idx="14">
                  <c:v>0.9</c:v>
                </c:pt>
                <c:pt idx="15">
                  <c:v>0.8</c:v>
                </c:pt>
                <c:pt idx="16">
                  <c:v>0.7</c:v>
                </c:pt>
                <c:pt idx="17">
                  <c:v>0.7</c:v>
                </c:pt>
                <c:pt idx="18">
                  <c:v>0.6</c:v>
                </c:pt>
                <c:pt idx="19">
                  <c:v>0.6</c:v>
                </c:pt>
                <c:pt idx="20">
                  <c:v>0.3</c:v>
                </c:pt>
                <c:pt idx="21">
                  <c:v>0.3</c:v>
                </c:pt>
                <c:pt idx="22">
                  <c:v>0.2</c:v>
                </c:pt>
                <c:pt idx="23">
                  <c:v>0.2</c:v>
                </c:pt>
                <c:pt idx="24">
                  <c:v>0.2</c:v>
                </c:pt>
                <c:pt idx="25">
                  <c:v>0.2</c:v>
                </c:pt>
                <c:pt idx="26">
                  <c:v>0.1</c:v>
                </c:pt>
                <c:pt idx="27">
                  <c:v>0.1</c:v>
                </c:pt>
                <c:pt idx="28">
                  <c:v>0.1</c:v>
                </c:pt>
                <c:pt idx="29">
                  <c:v>0.1</c:v>
                </c:pt>
                <c:pt idx="30">
                  <c:v>0.1</c:v>
                </c:pt>
                <c:pt idx="31">
                  <c:v>0.1</c:v>
                </c:pt>
                <c:pt idx="32">
                  <c:v>0</c:v>
                </c:pt>
              </c:numCache>
            </c:numRef>
          </c:val>
          <c:extLst>
            <c:ext xmlns:c16="http://schemas.microsoft.com/office/drawing/2014/chart" uri="{C3380CC4-5D6E-409C-BE32-E72D297353CC}">
              <c16:uniqueId val="{00000004-26B5-4D38-B7C6-2AD5DC66A154}"/>
            </c:ext>
          </c:extLst>
        </c:ser>
        <c:dLbls>
          <c:showLegendKey val="0"/>
          <c:showVal val="0"/>
          <c:showCatName val="0"/>
          <c:showSerName val="0"/>
          <c:showPercent val="0"/>
          <c:showBubbleSize val="0"/>
        </c:dLbls>
        <c:gapWidth val="60"/>
        <c:axId val="1388380223"/>
        <c:axId val="1388359007"/>
      </c:barChart>
      <c:catAx>
        <c:axId val="13883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8359007"/>
        <c:crosses val="autoZero"/>
        <c:auto val="1"/>
        <c:lblAlgn val="ctr"/>
        <c:lblOffset val="100"/>
        <c:noMultiLvlLbl val="0"/>
      </c:catAx>
      <c:valAx>
        <c:axId val="1388359007"/>
        <c:scaling>
          <c:orientation val="minMax"/>
          <c:max val="8"/>
        </c:scaling>
        <c:delete val="1"/>
        <c:axPos val="t"/>
        <c:numFmt formatCode="General" sourceLinked="1"/>
        <c:majorTickMark val="out"/>
        <c:minorTickMark val="none"/>
        <c:tickLblPos val="nextTo"/>
        <c:crossAx val="1388380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760801903375528E-2"/>
          <c:y val="1.543384356138457E-2"/>
          <c:w val="0.87141195329290211"/>
          <c:h val="0.93375886487440929"/>
        </c:manualLayout>
      </c:layout>
      <c:lineChart>
        <c:grouping val="standard"/>
        <c:varyColors val="0"/>
        <c:ser>
          <c:idx val="0"/>
          <c:order val="0"/>
          <c:tx>
            <c:strRef>
              <c:f>'Figure 9 data'!$B$5</c:f>
              <c:strCache>
                <c:ptCount val="1"/>
                <c:pt idx="0">
                  <c:v>Large Urban Areas</c:v>
                </c:pt>
              </c:strCache>
            </c:strRef>
          </c:tx>
          <c:spPr>
            <a:ln w="38100" cap="rnd">
              <a:solidFill>
                <a:srgbClr val="BF78D3"/>
              </a:solidFill>
              <a:prstDash val="sysDash"/>
              <a:round/>
            </a:ln>
            <a:effectLst/>
          </c:spPr>
          <c:marker>
            <c:symbol val="none"/>
          </c:marker>
          <c:dLbls>
            <c:dLbl>
              <c:idx val="7"/>
              <c:layout>
                <c:manualLayout>
                  <c:x val="-0.15975066038658822"/>
                  <c:y val="-2.0860950277640884E-3"/>
                </c:manualLayout>
              </c:layout>
              <c:tx>
                <c:rich>
                  <a:bodyPr/>
                  <a:lstStyle/>
                  <a:p>
                    <a:fld id="{A990FC47-9538-405E-8922-74F98C3A4DF5}" type="SERIESNAME">
                      <a:rPr lang="en-US" sz="1200">
                        <a:latin typeface="Arial" panose="020B0604020202020204" pitchFamily="34" charset="0"/>
                        <a:cs typeface="Arial" panose="020B0604020202020204" pitchFamily="34" charset="0"/>
                      </a:rPr>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data'!$D$6:$D$13</c:f>
              <c:numCache>
                <c:formatCode>0.0</c:formatCode>
                <c:ptCount val="8"/>
                <c:pt idx="0">
                  <c:v>0.55036061052995411</c:v>
                </c:pt>
                <c:pt idx="1">
                  <c:v>1.4586637240107558</c:v>
                </c:pt>
                <c:pt idx="2">
                  <c:v>2.3247052897370502</c:v>
                </c:pt>
                <c:pt idx="3">
                  <c:v>3.3123021657976093</c:v>
                </c:pt>
                <c:pt idx="4">
                  <c:v>4.2215657690000796</c:v>
                </c:pt>
                <c:pt idx="5">
                  <c:v>4.6012793723092971</c:v>
                </c:pt>
                <c:pt idx="6">
                  <c:v>5.4232451319179198</c:v>
                </c:pt>
                <c:pt idx="7">
                  <c:v>6.3853356698135189</c:v>
                </c:pt>
              </c:numCache>
            </c:numRef>
          </c:val>
          <c:smooth val="0"/>
          <c:extLst>
            <c:ext xmlns:c16="http://schemas.microsoft.com/office/drawing/2014/chart" uri="{C3380CC4-5D6E-409C-BE32-E72D297353CC}">
              <c16:uniqueId val="{0000001F-034C-4E45-9F66-368779A8B547}"/>
            </c:ext>
          </c:extLst>
        </c:ser>
        <c:ser>
          <c:idx val="1"/>
          <c:order val="1"/>
          <c:tx>
            <c:strRef>
              <c:f>'Figure 9 data'!$B$14</c:f>
              <c:strCache>
                <c:ptCount val="1"/>
                <c:pt idx="0">
                  <c:v>Other Urban Areas</c:v>
                </c:pt>
              </c:strCache>
            </c:strRef>
          </c:tx>
          <c:spPr>
            <a:ln w="38100" cap="rnd">
              <a:solidFill>
                <a:srgbClr val="BF78D3"/>
              </a:solidFill>
              <a:prstDash val="solid"/>
              <a:round/>
            </a:ln>
            <a:effectLst/>
          </c:spPr>
          <c:marker>
            <c:symbol val="none"/>
          </c:marker>
          <c:dLbls>
            <c:dLbl>
              <c:idx val="7"/>
              <c:layout>
                <c:manualLayout>
                  <c:x val="-2.0549988069673108E-4"/>
                  <c:y val="7.992165780544272E-2"/>
                </c:manualLayout>
              </c:layout>
              <c:tx>
                <c:rich>
                  <a:bodyPr/>
                  <a:lstStyle/>
                  <a:p>
                    <a:fld id="{CF5D38E4-4C33-48EE-A3CC-5BCA56DD9AA8}" type="SERIESNAME">
                      <a:rPr lang="en-US" sz="1200">
                        <a:latin typeface="Arial" panose="020B0604020202020204" pitchFamily="34" charset="0"/>
                        <a:cs typeface="Arial" panose="020B0604020202020204" pitchFamily="34" charset="0"/>
                      </a:rPr>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data'!$D$15:$D$22</c:f>
              <c:numCache>
                <c:formatCode>0.0</c:formatCode>
                <c:ptCount val="8"/>
                <c:pt idx="0">
                  <c:v>0.58662688934232321</c:v>
                </c:pt>
                <c:pt idx="1">
                  <c:v>1.1171658172886234</c:v>
                </c:pt>
                <c:pt idx="2">
                  <c:v>1.764715837112818</c:v>
                </c:pt>
                <c:pt idx="3">
                  <c:v>2.1338809968184602</c:v>
                </c:pt>
                <c:pt idx="4">
                  <c:v>2.7243760214294754</c:v>
                </c:pt>
                <c:pt idx="5">
                  <c:v>3.102123606262519</c:v>
                </c:pt>
                <c:pt idx="6">
                  <c:v>3.8803440706321579</c:v>
                </c:pt>
                <c:pt idx="7">
                  <c:v>4.4958610952624989</c:v>
                </c:pt>
              </c:numCache>
            </c:numRef>
          </c:val>
          <c:smooth val="0"/>
          <c:extLst>
            <c:ext xmlns:c16="http://schemas.microsoft.com/office/drawing/2014/chart" uri="{C3380CC4-5D6E-409C-BE32-E72D297353CC}">
              <c16:uniqueId val="{00000022-034C-4E45-9F66-368779A8B547}"/>
            </c:ext>
          </c:extLst>
        </c:ser>
        <c:ser>
          <c:idx val="2"/>
          <c:order val="2"/>
          <c:tx>
            <c:strRef>
              <c:f>'Figure 9 data'!$B$23</c:f>
              <c:strCache>
                <c:ptCount val="1"/>
                <c:pt idx="0">
                  <c:v>Accessible Small Towns</c:v>
                </c:pt>
              </c:strCache>
            </c:strRef>
          </c:tx>
          <c:spPr>
            <a:ln w="38100" cap="rnd">
              <a:solidFill>
                <a:schemeClr val="tx1"/>
              </a:solidFill>
              <a:round/>
            </a:ln>
            <a:effectLst/>
          </c:spPr>
          <c:marker>
            <c:symbol val="none"/>
          </c:marker>
          <c:dLbls>
            <c:dLbl>
              <c:idx val="7"/>
              <c:layout>
                <c:manualLayout>
                  <c:x val="-0.31468583472520478"/>
                  <c:y val="8.1391276447962652E-2"/>
                </c:manualLayout>
              </c:layout>
              <c:tx>
                <c:rich>
                  <a:bodyPr/>
                  <a:lstStyle/>
                  <a:p>
                    <a:fld id="{892B01BD-DB81-44AA-B75A-A742DDF7076F}" type="SERIESNAME">
                      <a:rPr lang="en-US" sz="1200">
                        <a:latin typeface="Arial" panose="020B0604020202020204" pitchFamily="34" charset="0"/>
                        <a:cs typeface="Arial" panose="020B0604020202020204" pitchFamily="34" charset="0"/>
                      </a:rPr>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4-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data'!$D$24:$D$31</c:f>
              <c:numCache>
                <c:formatCode>0.0</c:formatCode>
                <c:ptCount val="8"/>
                <c:pt idx="0">
                  <c:v>0.56196811112196876</c:v>
                </c:pt>
                <c:pt idx="1">
                  <c:v>1.170889171476075</c:v>
                </c:pt>
                <c:pt idx="2">
                  <c:v>1.8013303335615793</c:v>
                </c:pt>
                <c:pt idx="3">
                  <c:v>2.2449378851609136</c:v>
                </c:pt>
                <c:pt idx="4">
                  <c:v>2.9751540643646601</c:v>
                </c:pt>
                <c:pt idx="5">
                  <c:v>3.3908833023574392</c:v>
                </c:pt>
                <c:pt idx="6">
                  <c:v>4.3064658123838306</c:v>
                </c:pt>
                <c:pt idx="7">
                  <c:v>4.9863053898072884</c:v>
                </c:pt>
              </c:numCache>
            </c:numRef>
          </c:val>
          <c:smooth val="0"/>
          <c:extLst>
            <c:ext xmlns:c16="http://schemas.microsoft.com/office/drawing/2014/chart" uri="{C3380CC4-5D6E-409C-BE32-E72D297353CC}">
              <c16:uniqueId val="{00000025-034C-4E45-9F66-368779A8B547}"/>
            </c:ext>
          </c:extLst>
        </c:ser>
        <c:ser>
          <c:idx val="3"/>
          <c:order val="3"/>
          <c:tx>
            <c:strRef>
              <c:f>'Figure 9 data'!$B$32</c:f>
              <c:strCache>
                <c:ptCount val="1"/>
                <c:pt idx="0">
                  <c:v>Remote Small Towns</c:v>
                </c:pt>
              </c:strCache>
            </c:strRef>
          </c:tx>
          <c:spPr>
            <a:ln w="38100" cap="rnd">
              <a:solidFill>
                <a:srgbClr val="949494"/>
              </a:solidFill>
              <a:round/>
            </a:ln>
            <a:effectLst/>
          </c:spPr>
          <c:marker>
            <c:symbol val="none"/>
          </c:marker>
          <c:dLbls>
            <c:dLbl>
              <c:idx val="7"/>
              <c:layout>
                <c:manualLayout>
                  <c:x val="-9.8308098699438906E-2"/>
                  <c:y val="-2.7157119439605533E-2"/>
                </c:manualLayout>
              </c:layout>
              <c:tx>
                <c:rich>
                  <a:bodyPr/>
                  <a:lstStyle/>
                  <a:p>
                    <a:fld id="{FDA9DA7C-E562-4647-906E-B2EA365B3FE9}" type="SERIESNAME">
                      <a:rPr lang="en-US" sz="1200">
                        <a:latin typeface="Arial" panose="020B0604020202020204" pitchFamily="34" charset="0"/>
                        <a:cs typeface="Arial" panose="020B0604020202020204" pitchFamily="34" charset="0"/>
                      </a:rPr>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7-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data'!$D$33:$D$40</c:f>
              <c:numCache>
                <c:formatCode>0.0</c:formatCode>
                <c:ptCount val="8"/>
                <c:pt idx="0">
                  <c:v>0.4933650901667308</c:v>
                </c:pt>
                <c:pt idx="1">
                  <c:v>0.71594646705228637</c:v>
                </c:pt>
                <c:pt idx="2">
                  <c:v>1.1370080526255988</c:v>
                </c:pt>
                <c:pt idx="3">
                  <c:v>1.1653623681524339</c:v>
                </c:pt>
                <c:pt idx="4">
                  <c:v>1.5495633435408829</c:v>
                </c:pt>
                <c:pt idx="5">
                  <c:v>1.3439945559714284</c:v>
                </c:pt>
                <c:pt idx="6">
                  <c:v>2.1109787909719957</c:v>
                </c:pt>
                <c:pt idx="7">
                  <c:v>2.1903708744470896</c:v>
                </c:pt>
              </c:numCache>
            </c:numRef>
          </c:val>
          <c:smooth val="0"/>
          <c:extLst>
            <c:ext xmlns:c16="http://schemas.microsoft.com/office/drawing/2014/chart" uri="{C3380CC4-5D6E-409C-BE32-E72D297353CC}">
              <c16:uniqueId val="{00000028-034C-4E45-9F66-368779A8B547}"/>
            </c:ext>
          </c:extLst>
        </c:ser>
        <c:ser>
          <c:idx val="4"/>
          <c:order val="4"/>
          <c:tx>
            <c:strRef>
              <c:f>'Figure 9 data'!$B$41</c:f>
              <c:strCache>
                <c:ptCount val="1"/>
                <c:pt idx="0">
                  <c:v>Accessible Rural</c:v>
                </c:pt>
              </c:strCache>
            </c:strRef>
          </c:tx>
          <c:spPr>
            <a:ln w="38100" cap="rnd">
              <a:solidFill>
                <a:srgbClr val="6C297F"/>
              </a:solidFill>
              <a:round/>
            </a:ln>
            <a:effectLst/>
          </c:spPr>
          <c:marker>
            <c:symbol val="none"/>
          </c:marker>
          <c:dLbls>
            <c:dLbl>
              <c:idx val="7"/>
              <c:layout>
                <c:manualLayout>
                  <c:x val="-0.15424461146902102"/>
                  <c:y val="1.158219332431930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data'!$D$42:$D$49</c:f>
              <c:numCache>
                <c:formatCode>0.0</c:formatCode>
                <c:ptCount val="8"/>
                <c:pt idx="0">
                  <c:v>1.1110855159598643</c:v>
                </c:pt>
                <c:pt idx="1">
                  <c:v>2.5185628834473617</c:v>
                </c:pt>
                <c:pt idx="2">
                  <c:v>3.94523661437578</c:v>
                </c:pt>
                <c:pt idx="3">
                  <c:v>5.1661253292176301</c:v>
                </c:pt>
                <c:pt idx="4">
                  <c:v>7.1702256724486046</c:v>
                </c:pt>
                <c:pt idx="5">
                  <c:v>8.4494713321508375</c:v>
                </c:pt>
                <c:pt idx="6">
                  <c:v>10.608294364715555</c:v>
                </c:pt>
                <c:pt idx="7">
                  <c:v>12.598189399000258</c:v>
                </c:pt>
              </c:numCache>
            </c:numRef>
          </c:val>
          <c:smooth val="0"/>
          <c:extLst>
            <c:ext xmlns:c16="http://schemas.microsoft.com/office/drawing/2014/chart" uri="{C3380CC4-5D6E-409C-BE32-E72D297353CC}">
              <c16:uniqueId val="{0000002B-034C-4E45-9F66-368779A8B547}"/>
            </c:ext>
          </c:extLst>
        </c:ser>
        <c:ser>
          <c:idx val="5"/>
          <c:order val="5"/>
          <c:tx>
            <c:strRef>
              <c:f>'Figure 9 data'!$B$50</c:f>
              <c:strCache>
                <c:ptCount val="1"/>
                <c:pt idx="0">
                  <c:v>Remote Rural</c:v>
                </c:pt>
              </c:strCache>
            </c:strRef>
          </c:tx>
          <c:spPr>
            <a:ln w="38100" cap="rnd">
              <a:solidFill>
                <a:srgbClr val="949494"/>
              </a:solidFill>
              <a:prstDash val="lgDash"/>
              <a:round/>
            </a:ln>
            <a:effectLst/>
          </c:spPr>
          <c:marker>
            <c:symbol val="none"/>
          </c:marker>
          <c:dLbls>
            <c:dLbl>
              <c:idx val="7"/>
              <c:layout>
                <c:manualLayout>
                  <c:x val="8.1923415582865755E-3"/>
                  <c:y val="-4.40571368885430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4DDDD6B-FE99-4337-BA7C-FF38DF4483B3}" type="SERIESNAME">
                      <a:rPr lang="en-US" sz="1200">
                        <a:latin typeface="Arial" panose="020B0604020202020204" pitchFamily="34" charset="0"/>
                        <a:cs typeface="Arial" panose="020B0604020202020204" pitchFamily="34" charset="0"/>
                      </a:rPr>
                      <a:pPr>
                        <a:defRPr sz="900" b="0" i="0" u="none" strike="noStrike" kern="1200" baseline="0">
                          <a:solidFill>
                            <a:schemeClr val="tx1">
                              <a:lumMod val="75000"/>
                              <a:lumOff val="25000"/>
                            </a:schemeClr>
                          </a:solidFill>
                          <a:latin typeface="+mn-lt"/>
                          <a:ea typeface="+mn-ea"/>
                          <a:cs typeface="+mn-cs"/>
                        </a:defRPr>
                      </a:pPr>
                      <a:t>[SERIES NAME]</a:t>
                    </a:fld>
                    <a:endParaRPr lang="en-GB"/>
                  </a:p>
                </c:rich>
              </c:tx>
              <c:spPr>
                <a:noFill/>
                <a:ln>
                  <a:noFill/>
                </a:ln>
                <a:effectLst/>
              </c:spPr>
              <c:showLegendKey val="0"/>
              <c:showVal val="1"/>
              <c:showCatName val="0"/>
              <c:showSerName val="1"/>
              <c:showPercent val="0"/>
              <c:showBubbleSize val="0"/>
              <c:extLst>
                <c:ext xmlns:c15="http://schemas.microsoft.com/office/drawing/2012/chart" uri="{CE6537A1-D6FC-4f65-9D91-7224C49458BB}">
                  <c15:layout>
                    <c:manualLayout>
                      <c:w val="0.10927218248494577"/>
                      <c:h val="4.5550943467608414E-2"/>
                    </c:manualLayout>
                  </c15:layout>
                  <c15:dlblFieldTable/>
                  <c15:showDataLabelsRange val="0"/>
                </c:ext>
                <c:ext xmlns:c16="http://schemas.microsoft.com/office/drawing/2014/chart" uri="{C3380CC4-5D6E-409C-BE32-E72D297353CC}">
                  <c16:uniqueId val="{0000002D-034C-4E45-9F66-368779A8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 data'!$A$51:$A$58</c:f>
              <c:numCache>
                <c:formatCode>General</c:formatCode>
                <c:ptCount val="8"/>
                <c:pt idx="0">
                  <c:v>2015</c:v>
                </c:pt>
                <c:pt idx="1">
                  <c:v>2016</c:v>
                </c:pt>
                <c:pt idx="2">
                  <c:v>2017</c:v>
                </c:pt>
                <c:pt idx="3">
                  <c:v>2018</c:v>
                </c:pt>
                <c:pt idx="4">
                  <c:v>2019</c:v>
                </c:pt>
                <c:pt idx="5">
                  <c:v>2020</c:v>
                </c:pt>
                <c:pt idx="6">
                  <c:v>2021</c:v>
                </c:pt>
                <c:pt idx="7">
                  <c:v>2022</c:v>
                </c:pt>
              </c:numCache>
            </c:numRef>
          </c:cat>
          <c:val>
            <c:numRef>
              <c:f>'Figure 9 data'!$D$51:$D$58</c:f>
              <c:numCache>
                <c:formatCode>0.0</c:formatCode>
                <c:ptCount val="8"/>
                <c:pt idx="0">
                  <c:v>0.53430924062214391</c:v>
                </c:pt>
                <c:pt idx="1">
                  <c:v>0.95443732845379436</c:v>
                </c:pt>
                <c:pt idx="2">
                  <c:v>1.6973467520585483</c:v>
                </c:pt>
                <c:pt idx="3">
                  <c:v>1.996706312900276</c:v>
                </c:pt>
                <c:pt idx="4">
                  <c:v>2.5222323879231512</c:v>
                </c:pt>
                <c:pt idx="5">
                  <c:v>2.7037511436413642</c:v>
                </c:pt>
                <c:pt idx="6">
                  <c:v>3.8704483074107898</c:v>
                </c:pt>
                <c:pt idx="7">
                  <c:v>4.6199451052149954</c:v>
                </c:pt>
              </c:numCache>
            </c:numRef>
          </c:val>
          <c:smooth val="0"/>
          <c:extLst>
            <c:ext xmlns:c16="http://schemas.microsoft.com/office/drawing/2014/chart" uri="{C3380CC4-5D6E-409C-BE32-E72D297353CC}">
              <c16:uniqueId val="{0000002E-034C-4E45-9F66-368779A8B547}"/>
            </c:ext>
          </c:extLst>
        </c:ser>
        <c:dLbls>
          <c:showLegendKey val="0"/>
          <c:showVal val="0"/>
          <c:showCatName val="0"/>
          <c:showSerName val="0"/>
          <c:showPercent val="0"/>
          <c:showBubbleSize val="0"/>
        </c:dLbls>
        <c:smooth val="0"/>
        <c:axId val="1458663903"/>
        <c:axId val="1458659327"/>
      </c:lineChart>
      <c:catAx>
        <c:axId val="145866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659327"/>
        <c:crosses val="autoZero"/>
        <c:auto val="1"/>
        <c:lblAlgn val="ctr"/>
        <c:lblOffset val="100"/>
        <c:noMultiLvlLbl val="0"/>
      </c:catAx>
      <c:valAx>
        <c:axId val="1458659327"/>
        <c:scaling>
          <c:orientation val="minMax"/>
          <c:max val="13"/>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663903"/>
        <c:crosses val="autoZero"/>
        <c:crossBetween val="between"/>
        <c:majorUnit val="4"/>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98490108091327"/>
          <c:y val="0.14532346159906842"/>
          <c:w val="0.75854975117357637"/>
          <c:h val="0.80720947708084689"/>
        </c:manualLayout>
      </c:layout>
      <c:barChart>
        <c:barDir val="bar"/>
        <c:grouping val="stacked"/>
        <c:varyColors val="0"/>
        <c:ser>
          <c:idx val="1"/>
          <c:order val="0"/>
          <c:tx>
            <c:v>Long-term empty dwellings  (%)</c:v>
          </c:tx>
          <c:spPr>
            <a:solidFill>
              <a:srgbClr val="6C297F"/>
            </a:solidFill>
            <a:ln>
              <a:solidFill>
                <a:srgbClr val="6C29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Table11!$A$5:$A$14</c:f>
              <c:strCache>
                <c:ptCount val="10"/>
                <c:pt idx="0">
                  <c:v>1 = most deprived</c:v>
                </c:pt>
                <c:pt idx="1">
                  <c:v>2</c:v>
                </c:pt>
                <c:pt idx="2">
                  <c:v>3</c:v>
                </c:pt>
                <c:pt idx="3">
                  <c:v>4</c:v>
                </c:pt>
                <c:pt idx="4">
                  <c:v>5</c:v>
                </c:pt>
                <c:pt idx="5">
                  <c:v>6</c:v>
                </c:pt>
                <c:pt idx="6">
                  <c:v>7</c:v>
                </c:pt>
                <c:pt idx="7">
                  <c:v>8</c:v>
                </c:pt>
                <c:pt idx="8">
                  <c:v>9</c:v>
                </c:pt>
                <c:pt idx="9">
                  <c:v>10 = least deprived</c:v>
                </c:pt>
              </c:strCache>
            </c:strRef>
          </c:cat>
          <c:val>
            <c:numRef>
              <c:f>Table11!$E$5:$E$14</c:f>
              <c:numCache>
                <c:formatCode>##0.0</c:formatCode>
                <c:ptCount val="10"/>
                <c:pt idx="0">
                  <c:v>1.6</c:v>
                </c:pt>
                <c:pt idx="1">
                  <c:v>1.7</c:v>
                </c:pt>
                <c:pt idx="2">
                  <c:v>1.7</c:v>
                </c:pt>
                <c:pt idx="3">
                  <c:v>1.8</c:v>
                </c:pt>
                <c:pt idx="4">
                  <c:v>1.9</c:v>
                </c:pt>
                <c:pt idx="5">
                  <c:v>2.1</c:v>
                </c:pt>
                <c:pt idx="6">
                  <c:v>1.8</c:v>
                </c:pt>
                <c:pt idx="7">
                  <c:v>1.3</c:v>
                </c:pt>
                <c:pt idx="8">
                  <c:v>1.2</c:v>
                </c:pt>
                <c:pt idx="9">
                  <c:v>1.5</c:v>
                </c:pt>
              </c:numCache>
            </c:numRef>
          </c:val>
          <c:extLst>
            <c:ext xmlns:c16="http://schemas.microsoft.com/office/drawing/2014/chart" uri="{C3380CC4-5D6E-409C-BE32-E72D297353CC}">
              <c16:uniqueId val="{00000000-8AD5-4869-8212-02D60EBC2566}"/>
            </c:ext>
          </c:extLst>
        </c:ser>
        <c:ser>
          <c:idx val="0"/>
          <c:order val="1"/>
          <c:tx>
            <c:v>Unoccupied dwellings exempt from paying Council Tax (%)</c:v>
          </c:tx>
          <c:spPr>
            <a:solidFill>
              <a:schemeClr val="bg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Table11!$A$5:$A$14</c:f>
              <c:strCache>
                <c:ptCount val="10"/>
                <c:pt idx="0">
                  <c:v>1 = most deprived</c:v>
                </c:pt>
                <c:pt idx="1">
                  <c:v>2</c:v>
                </c:pt>
                <c:pt idx="2">
                  <c:v>3</c:v>
                </c:pt>
                <c:pt idx="3">
                  <c:v>4</c:v>
                </c:pt>
                <c:pt idx="4">
                  <c:v>5</c:v>
                </c:pt>
                <c:pt idx="5">
                  <c:v>6</c:v>
                </c:pt>
                <c:pt idx="6">
                  <c:v>7</c:v>
                </c:pt>
                <c:pt idx="7">
                  <c:v>8</c:v>
                </c:pt>
                <c:pt idx="8">
                  <c:v>9</c:v>
                </c:pt>
                <c:pt idx="9">
                  <c:v>10 = least deprived</c:v>
                </c:pt>
              </c:strCache>
            </c:strRef>
          </c:cat>
          <c:val>
            <c:numRef>
              <c:f>Table11!$D$5:$D$14</c:f>
              <c:numCache>
                <c:formatCode>##0.0</c:formatCode>
                <c:ptCount val="10"/>
                <c:pt idx="0">
                  <c:v>2.7</c:v>
                </c:pt>
                <c:pt idx="1">
                  <c:v>2.1</c:v>
                </c:pt>
                <c:pt idx="2">
                  <c:v>1.7</c:v>
                </c:pt>
                <c:pt idx="3">
                  <c:v>1.8</c:v>
                </c:pt>
                <c:pt idx="4">
                  <c:v>1.7</c:v>
                </c:pt>
                <c:pt idx="5">
                  <c:v>1.7</c:v>
                </c:pt>
                <c:pt idx="6">
                  <c:v>1.5</c:v>
                </c:pt>
                <c:pt idx="7">
                  <c:v>1.4</c:v>
                </c:pt>
                <c:pt idx="8">
                  <c:v>1.2</c:v>
                </c:pt>
                <c:pt idx="9">
                  <c:v>1.1000000000000001</c:v>
                </c:pt>
              </c:numCache>
            </c:numRef>
          </c:val>
          <c:extLst>
            <c:ext xmlns:c16="http://schemas.microsoft.com/office/drawing/2014/chart" uri="{C3380CC4-5D6E-409C-BE32-E72D297353CC}">
              <c16:uniqueId val="{00000001-8AD5-4869-8212-02D60EBC2566}"/>
            </c:ext>
          </c:extLst>
        </c:ser>
        <c:ser>
          <c:idx val="2"/>
          <c:order val="2"/>
          <c:tx>
            <c:v>Second homes (%)</c:v>
          </c:tx>
          <c:spPr>
            <a:solidFill>
              <a:srgbClr val="BF78D3"/>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Table11!$A$5:$A$14</c:f>
              <c:strCache>
                <c:ptCount val="10"/>
                <c:pt idx="0">
                  <c:v>1 = most deprived</c:v>
                </c:pt>
                <c:pt idx="1">
                  <c:v>2</c:v>
                </c:pt>
                <c:pt idx="2">
                  <c:v>3</c:v>
                </c:pt>
                <c:pt idx="3">
                  <c:v>4</c:v>
                </c:pt>
                <c:pt idx="4">
                  <c:v>5</c:v>
                </c:pt>
                <c:pt idx="5">
                  <c:v>6</c:v>
                </c:pt>
                <c:pt idx="6">
                  <c:v>7</c:v>
                </c:pt>
                <c:pt idx="7">
                  <c:v>8</c:v>
                </c:pt>
                <c:pt idx="8">
                  <c:v>9</c:v>
                </c:pt>
                <c:pt idx="9">
                  <c:v>10 = least deprived</c:v>
                </c:pt>
              </c:strCache>
            </c:strRef>
          </c:cat>
          <c:val>
            <c:numRef>
              <c:f>Table11!$F$5:$F$14</c:f>
              <c:numCache>
                <c:formatCode>##0.0</c:formatCode>
                <c:ptCount val="10"/>
                <c:pt idx="0">
                  <c:v>0.2</c:v>
                </c:pt>
                <c:pt idx="1">
                  <c:v>0.3</c:v>
                </c:pt>
                <c:pt idx="2">
                  <c:v>0.3</c:v>
                </c:pt>
                <c:pt idx="3">
                  <c:v>0.7</c:v>
                </c:pt>
                <c:pt idx="4">
                  <c:v>1.6</c:v>
                </c:pt>
                <c:pt idx="5">
                  <c:v>1.8</c:v>
                </c:pt>
                <c:pt idx="6">
                  <c:v>1.6</c:v>
                </c:pt>
                <c:pt idx="7">
                  <c:v>0.9</c:v>
                </c:pt>
                <c:pt idx="8">
                  <c:v>0.7</c:v>
                </c:pt>
                <c:pt idx="9">
                  <c:v>0.8</c:v>
                </c:pt>
              </c:numCache>
            </c:numRef>
          </c:val>
          <c:extLst>
            <c:ext xmlns:c16="http://schemas.microsoft.com/office/drawing/2014/chart" uri="{C3380CC4-5D6E-409C-BE32-E72D297353CC}">
              <c16:uniqueId val="{00000002-8AD5-4869-8212-02D60EBC2566}"/>
            </c:ext>
          </c:extLst>
        </c:ser>
        <c:dLbls>
          <c:showLegendKey val="0"/>
          <c:showVal val="0"/>
          <c:showCatName val="0"/>
          <c:showSerName val="0"/>
          <c:showPercent val="0"/>
          <c:showBubbleSize val="0"/>
        </c:dLbls>
        <c:gapWidth val="50"/>
        <c:overlap val="100"/>
        <c:axId val="2064388671"/>
        <c:axId val="2064391167"/>
      </c:barChart>
      <c:catAx>
        <c:axId val="2064388671"/>
        <c:scaling>
          <c:orientation val="maxMin"/>
        </c:scaling>
        <c:delete val="0"/>
        <c:axPos val="l"/>
        <c:numFmt formatCode="@* "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4391167"/>
        <c:crosses val="autoZero"/>
        <c:auto val="0"/>
        <c:lblAlgn val="ctr"/>
        <c:lblOffset val="0"/>
        <c:tickLblSkip val="1"/>
        <c:noMultiLvlLbl val="0"/>
      </c:catAx>
      <c:valAx>
        <c:axId val="2064391167"/>
        <c:scaling>
          <c:orientation val="minMax"/>
          <c:max val="6"/>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4388671"/>
        <c:crosses val="autoZero"/>
        <c:crossBetween val="between"/>
      </c:valAx>
    </c:plotArea>
    <c:legend>
      <c:legendPos val="t"/>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ayout>
        <c:manualLayout>
          <c:xMode val="edge"/>
          <c:yMode val="edge"/>
          <c:x val="0"/>
          <c:y val="5.2735358837721052E-3"/>
          <c:w val="0.47858409961685822"/>
          <c:h val="0.1307442866990111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281339200569448E-3"/>
          <c:y val="4.6504321536458559E-3"/>
          <c:w val="0.99317186607994323"/>
          <c:h val="0.85483174012058671"/>
        </c:manualLayout>
      </c:layout>
      <c:barChart>
        <c:barDir val="col"/>
        <c:grouping val="clustered"/>
        <c:varyColors val="0"/>
        <c:ser>
          <c:idx val="0"/>
          <c:order val="0"/>
          <c:tx>
            <c:strRef>
              <c:f>'Figure 11 Data'!$B$4</c:f>
              <c:strCache>
                <c:ptCount val="1"/>
                <c:pt idx="0">
                  <c:v>1 = most deprived SIMD decile</c:v>
                </c:pt>
              </c:strCache>
            </c:strRef>
          </c:tx>
          <c:spPr>
            <a:solidFill>
              <a:srgbClr val="6C297F"/>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19-444D-A05E-C390E96512B4}"/>
                </c:ext>
              </c:extLst>
            </c:dLbl>
            <c:dLbl>
              <c:idx val="1"/>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7873C89F-ADA7-491F-8D16-4A8E0672CA65}" type="VALUE">
                      <a:rPr lang="en-US" sz="1400" b="1">
                        <a:latin typeface="Arial" panose="020B0604020202020204" pitchFamily="34" charset="0"/>
                        <a:cs typeface="Arial" panose="020B0604020202020204" pitchFamily="34" charset="0"/>
                      </a:rPr>
                      <a:pPr>
                        <a:defRPr sz="1400" b="1">
                          <a:latin typeface="Arial" panose="020B0604020202020204" pitchFamily="34" charset="0"/>
                          <a:cs typeface="Arial" panose="020B0604020202020204" pitchFamily="34" charset="0"/>
                        </a:defRPr>
                      </a:pPr>
                      <a:t>[VALUE]</a:t>
                    </a:fld>
                    <a:endParaRPr lang="en-GB"/>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0513239103254504E-2"/>
                      <c:h val="5.5362394653513149E-2"/>
                    </c:manualLayout>
                  </c15:layout>
                  <c15:dlblFieldTable/>
                  <c15:showDataLabelsRange val="0"/>
                </c:ext>
                <c:ext xmlns:c16="http://schemas.microsoft.com/office/drawing/2014/chart" uri="{C3380CC4-5D6E-409C-BE32-E72D297353CC}">
                  <c16:uniqueId val="{00000001-9C19-444D-A05E-C390E96512B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19-444D-A05E-C390E96512B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 Data'!$A$5:$A$7</c:f>
              <c:strCache>
                <c:ptCount val="3"/>
                <c:pt idx="0">
                  <c:v>In bands A to C (%)</c:v>
                </c:pt>
                <c:pt idx="1">
                  <c:v>With a 'single adult' Council Tax discount (%)</c:v>
                </c:pt>
                <c:pt idx="2">
                  <c:v>Dwellings per hectare</c:v>
                </c:pt>
              </c:strCache>
            </c:strRef>
          </c:cat>
          <c:val>
            <c:numRef>
              <c:f>'Figure 11 Data'!$B$5:$B$7</c:f>
              <c:numCache>
                <c:formatCode>General</c:formatCode>
                <c:ptCount val="3"/>
                <c:pt idx="0">
                  <c:v>58.9</c:v>
                </c:pt>
                <c:pt idx="1">
                  <c:v>52.2</c:v>
                </c:pt>
                <c:pt idx="2">
                  <c:v>19.39</c:v>
                </c:pt>
              </c:numCache>
            </c:numRef>
          </c:val>
          <c:extLst>
            <c:ext xmlns:c16="http://schemas.microsoft.com/office/drawing/2014/chart" uri="{C3380CC4-5D6E-409C-BE32-E72D297353CC}">
              <c16:uniqueId val="{00000003-9C19-444D-A05E-C390E96512B4}"/>
            </c:ext>
          </c:extLst>
        </c:ser>
        <c:ser>
          <c:idx val="1"/>
          <c:order val="1"/>
          <c:tx>
            <c:strRef>
              <c:f>'Figure 11 Data'!$C$4</c:f>
              <c:strCache>
                <c:ptCount val="1"/>
                <c:pt idx="0">
                  <c:v>10 = least deprived SIMD decile</c:v>
                </c:pt>
              </c:strCache>
            </c:strRef>
          </c:tx>
          <c:spPr>
            <a:solidFill>
              <a:srgbClr val="949494"/>
            </a:solidFill>
            <a:ln>
              <a:noFill/>
            </a:ln>
            <a:effectLst/>
          </c:spPr>
          <c:invertIfNegative val="0"/>
          <c:dLbls>
            <c:dLbl>
              <c:idx val="1"/>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84BC681D-0215-41B1-BE2A-371BBC604030}" type="VALUE">
                      <a:rPr lang="en-US"/>
                      <a:pPr>
                        <a:defRPr sz="1400" b="1">
                          <a:latin typeface="Arial" panose="020B0604020202020204" pitchFamily="34" charset="0"/>
                          <a:cs typeface="Arial" panose="020B0604020202020204" pitchFamily="34" charset="0"/>
                        </a:defRPr>
                      </a:pPr>
                      <a:t>[VALUE]</a:t>
                    </a:fld>
                    <a:endParaRPr lang="en-GB"/>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896800494916728E-2"/>
                      <c:h val="5.5362394653513149E-2"/>
                    </c:manualLayout>
                  </c15:layout>
                  <c15:dlblFieldTable/>
                  <c15:showDataLabelsRange val="0"/>
                </c:ext>
                <c:ext xmlns:c16="http://schemas.microsoft.com/office/drawing/2014/chart" uri="{C3380CC4-5D6E-409C-BE32-E72D297353CC}">
                  <c16:uniqueId val="{00000004-9C19-444D-A05E-C390E96512B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 Data'!$A$5:$A$7</c:f>
              <c:strCache>
                <c:ptCount val="3"/>
                <c:pt idx="0">
                  <c:v>In bands A to C (%)</c:v>
                </c:pt>
                <c:pt idx="1">
                  <c:v>With a 'single adult' Council Tax discount (%)</c:v>
                </c:pt>
                <c:pt idx="2">
                  <c:v>Dwellings per hectare</c:v>
                </c:pt>
              </c:strCache>
            </c:strRef>
          </c:cat>
          <c:val>
            <c:numRef>
              <c:f>'Figure 11 Data'!$C$5:$C$7</c:f>
              <c:numCache>
                <c:formatCode>General</c:formatCode>
                <c:ptCount val="3"/>
                <c:pt idx="0">
                  <c:v>12.1</c:v>
                </c:pt>
                <c:pt idx="1">
                  <c:v>28.7</c:v>
                </c:pt>
                <c:pt idx="2">
                  <c:v>7.38</c:v>
                </c:pt>
              </c:numCache>
            </c:numRef>
          </c:val>
          <c:extLst>
            <c:ext xmlns:c16="http://schemas.microsoft.com/office/drawing/2014/chart" uri="{C3380CC4-5D6E-409C-BE32-E72D297353CC}">
              <c16:uniqueId val="{00000005-9C19-444D-A05E-C390E96512B4}"/>
            </c:ext>
          </c:extLst>
        </c:ser>
        <c:dLbls>
          <c:showLegendKey val="0"/>
          <c:showVal val="0"/>
          <c:showCatName val="0"/>
          <c:showSerName val="0"/>
          <c:showPercent val="0"/>
          <c:showBubbleSize val="0"/>
        </c:dLbls>
        <c:gapWidth val="200"/>
        <c:axId val="1172851615"/>
        <c:axId val="1172860351"/>
      </c:barChart>
      <c:catAx>
        <c:axId val="1172851615"/>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72860351"/>
        <c:crosses val="autoZero"/>
        <c:auto val="1"/>
        <c:lblAlgn val="ctr"/>
        <c:lblOffset val="300"/>
        <c:tickLblSkip val="1"/>
        <c:noMultiLvlLbl val="0"/>
      </c:catAx>
      <c:valAx>
        <c:axId val="1172860351"/>
        <c:scaling>
          <c:orientation val="minMax"/>
        </c:scaling>
        <c:delete val="1"/>
        <c:axPos val="l"/>
        <c:numFmt formatCode="General" sourceLinked="1"/>
        <c:majorTickMark val="none"/>
        <c:minorTickMark val="none"/>
        <c:tickLblPos val="nextTo"/>
        <c:crossAx val="1172851615"/>
        <c:crosses val="autoZero"/>
        <c:crossBetween val="between"/>
      </c:valAx>
      <c:spPr>
        <a:noFill/>
        <a:ln>
          <a:noFill/>
        </a:ln>
        <a:effectLst/>
      </c:spPr>
    </c:plotArea>
    <c:legend>
      <c:legendPos val="t"/>
      <c:layout>
        <c:manualLayout>
          <c:xMode val="edge"/>
          <c:yMode val="edge"/>
          <c:x val="0.57155935093432475"/>
          <c:y val="7.7293366900049093E-2"/>
          <c:w val="0.40303740201712224"/>
          <c:h val="0.1083676361372397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 data'!$B$6</c:f>
              <c:strCache>
                <c:ptCount val="1"/>
                <c:pt idx="0">
                  <c:v>Households
% change</c:v>
                </c:pt>
              </c:strCache>
            </c:strRef>
          </c:tx>
          <c:spPr>
            <a:noFill/>
            <a:ln>
              <a:noFill/>
            </a:ln>
            <a:effectLst/>
          </c:spPr>
          <c:invertIfNegative val="0"/>
          <c:cat>
            <c:strRef>
              <c:f>'Figure 2 data'!$A$7:$A$38</c:f>
              <c:strCache>
                <c:ptCount val="32"/>
                <c:pt idx="0">
                  <c:v>Inverclyde</c:v>
                </c:pt>
                <c:pt idx="1">
                  <c:v>Dundee City</c:v>
                </c:pt>
                <c:pt idx="2">
                  <c:v>West Dunbartonshire</c:v>
                </c:pt>
                <c:pt idx="3">
                  <c:v>South Ayrshire</c:v>
                </c:pt>
                <c:pt idx="4">
                  <c:v>Argyll and Bute</c:v>
                </c:pt>
                <c:pt idx="5">
                  <c:v>Glasgow City</c:v>
                </c:pt>
                <c:pt idx="6">
                  <c:v>North Ayrshire</c:v>
                </c:pt>
                <c:pt idx="7">
                  <c:v>Dumfries and Galloway</c:v>
                </c:pt>
                <c:pt idx="8">
                  <c:v>East Dunbartonshire</c:v>
                </c:pt>
                <c:pt idx="9">
                  <c:v>East Ayrshire</c:v>
                </c:pt>
                <c:pt idx="10">
                  <c:v>Aberdeen City</c:v>
                </c:pt>
                <c:pt idx="11">
                  <c:v>Stirling</c:v>
                </c:pt>
                <c:pt idx="12">
                  <c:v>Fife</c:v>
                </c:pt>
                <c:pt idx="13">
                  <c:v>North Lanarkshire</c:v>
                </c:pt>
                <c:pt idx="14">
                  <c:v>Na h-Eileanan Siar</c:v>
                </c:pt>
                <c:pt idx="15">
                  <c:v>East Renfrewshire</c:v>
                </c:pt>
                <c:pt idx="16">
                  <c:v>Falkirk</c:v>
                </c:pt>
                <c:pt idx="17">
                  <c:v>Scottish Borders</c:v>
                </c:pt>
                <c:pt idx="18">
                  <c:v>Shetland Islands</c:v>
                </c:pt>
                <c:pt idx="19">
                  <c:v>Clackmannanshire</c:v>
                </c:pt>
                <c:pt idx="20">
                  <c:v>Renfrewshire</c:v>
                </c:pt>
                <c:pt idx="21">
                  <c:v>Angus</c:v>
                </c:pt>
                <c:pt idx="22">
                  <c:v>City of Edinburgh</c:v>
                </c:pt>
                <c:pt idx="23">
                  <c:v>South Lanarkshire</c:v>
                </c:pt>
                <c:pt idx="24">
                  <c:v>Perth and Kinross</c:v>
                </c:pt>
                <c:pt idx="25">
                  <c:v>Moray</c:v>
                </c:pt>
                <c:pt idx="26">
                  <c:v>Highland</c:v>
                </c:pt>
                <c:pt idx="27">
                  <c:v>West Lothian</c:v>
                </c:pt>
                <c:pt idx="28">
                  <c:v>Aberdeenshire</c:v>
                </c:pt>
                <c:pt idx="29">
                  <c:v>Midlothian</c:v>
                </c:pt>
                <c:pt idx="30">
                  <c:v>East Lothian</c:v>
                </c:pt>
                <c:pt idx="31">
                  <c:v>Orkney Islands</c:v>
                </c:pt>
              </c:strCache>
            </c:strRef>
          </c:cat>
          <c:val>
            <c:numRef>
              <c:f>'Figure 2 data'!$B$7:$B$38</c:f>
              <c:numCache>
                <c:formatCode>0.00</c:formatCode>
                <c:ptCount val="32"/>
                <c:pt idx="0">
                  <c:v>4.2640840267357696</c:v>
                </c:pt>
                <c:pt idx="1">
                  <c:v>6.80440319961866</c:v>
                </c:pt>
                <c:pt idx="2">
                  <c:v>6.9511745172795596</c:v>
                </c:pt>
                <c:pt idx="3">
                  <c:v>7.9009073300030597</c:v>
                </c:pt>
                <c:pt idx="4">
                  <c:v>9.0175035134789905</c:v>
                </c:pt>
                <c:pt idx="5">
                  <c:v>9.9912839030535707</c:v>
                </c:pt>
                <c:pt idx="6">
                  <c:v>10.0414951757641</c:v>
                </c:pt>
                <c:pt idx="7">
                  <c:v>10.5755899992211</c:v>
                </c:pt>
                <c:pt idx="8">
                  <c:v>11.497243973409701</c:v>
                </c:pt>
                <c:pt idx="9">
                  <c:v>11.8130294832046</c:v>
                </c:pt>
                <c:pt idx="10">
                  <c:v>12.766831291776599</c:v>
                </c:pt>
                <c:pt idx="11">
                  <c:v>13.104389483066001</c:v>
                </c:pt>
                <c:pt idx="12">
                  <c:v>13.5865874643161</c:v>
                </c:pt>
                <c:pt idx="13">
                  <c:v>14.695175406011799</c:v>
                </c:pt>
                <c:pt idx="14">
                  <c:v>15.3593319712179</c:v>
                </c:pt>
                <c:pt idx="15">
                  <c:v>15.3739298066565</c:v>
                </c:pt>
                <c:pt idx="16">
                  <c:v>15.939610522504401</c:v>
                </c:pt>
                <c:pt idx="17">
                  <c:v>15.9873301658748</c:v>
                </c:pt>
                <c:pt idx="18">
                  <c:v>16.3475216106795</c:v>
                </c:pt>
                <c:pt idx="19">
                  <c:v>16.5372183896956</c:v>
                </c:pt>
                <c:pt idx="20">
                  <c:v>16.549568597581001</c:v>
                </c:pt>
                <c:pt idx="21">
                  <c:v>17.3006939742722</c:v>
                </c:pt>
                <c:pt idx="22">
                  <c:v>18.4644129491945</c:v>
                </c:pt>
                <c:pt idx="23">
                  <c:v>18.713926588404799</c:v>
                </c:pt>
                <c:pt idx="24">
                  <c:v>20.658758845390199</c:v>
                </c:pt>
                <c:pt idx="25">
                  <c:v>21.231744282171402</c:v>
                </c:pt>
                <c:pt idx="26">
                  <c:v>23.1812413793103</c:v>
                </c:pt>
                <c:pt idx="27">
                  <c:v>23.999636093463302</c:v>
                </c:pt>
                <c:pt idx="28">
                  <c:v>24.444372238107601</c:v>
                </c:pt>
                <c:pt idx="29">
                  <c:v>26.390489476557299</c:v>
                </c:pt>
                <c:pt idx="30">
                  <c:v>27.4370193925899</c:v>
                </c:pt>
                <c:pt idx="31">
                  <c:v>27.693035355326899</c:v>
                </c:pt>
              </c:numCache>
            </c:numRef>
          </c:val>
          <c:extLst>
            <c:ext xmlns:c16="http://schemas.microsoft.com/office/drawing/2014/chart" uri="{C3380CC4-5D6E-409C-BE32-E72D297353CC}">
              <c16:uniqueId val="{00000000-D246-4EBF-BE97-A749140F72E2}"/>
            </c:ext>
          </c:extLst>
        </c:ser>
        <c:dLbls>
          <c:showLegendKey val="0"/>
          <c:showVal val="0"/>
          <c:showCatName val="0"/>
          <c:showSerName val="0"/>
          <c:showPercent val="0"/>
          <c:showBubbleSize val="0"/>
        </c:dLbls>
        <c:gapWidth val="182"/>
        <c:axId val="766309128"/>
        <c:axId val="766310440"/>
      </c:barChart>
      <c:scatterChart>
        <c:scatterStyle val="lineMarker"/>
        <c:varyColors val="0"/>
        <c:ser>
          <c:idx val="1"/>
          <c:order val="1"/>
          <c:spPr>
            <a:ln w="25400" cap="rnd">
              <a:noFill/>
              <a:round/>
            </a:ln>
            <a:effectLst/>
          </c:spPr>
          <c:marker>
            <c:symbol val="circle"/>
            <c:size val="9"/>
            <c:spPr>
              <a:solidFill>
                <a:srgbClr val="6C297F"/>
              </a:solidFill>
              <a:ln w="9525">
                <a:noFill/>
              </a:ln>
              <a:effectLst/>
            </c:spPr>
          </c:marker>
          <c:xVal>
            <c:numRef>
              <c:f>'Figure 2 data'!$B$7:$B$38</c:f>
              <c:numCache>
                <c:formatCode>0.00</c:formatCode>
                <c:ptCount val="32"/>
                <c:pt idx="0">
                  <c:v>4.2640840267357696</c:v>
                </c:pt>
                <c:pt idx="1">
                  <c:v>6.80440319961866</c:v>
                </c:pt>
                <c:pt idx="2">
                  <c:v>6.9511745172795596</c:v>
                </c:pt>
                <c:pt idx="3">
                  <c:v>7.9009073300030597</c:v>
                </c:pt>
                <c:pt idx="4">
                  <c:v>9.0175035134789905</c:v>
                </c:pt>
                <c:pt idx="5">
                  <c:v>9.9912839030535707</c:v>
                </c:pt>
                <c:pt idx="6">
                  <c:v>10.0414951757641</c:v>
                </c:pt>
                <c:pt idx="7">
                  <c:v>10.5755899992211</c:v>
                </c:pt>
                <c:pt idx="8">
                  <c:v>11.497243973409701</c:v>
                </c:pt>
                <c:pt idx="9">
                  <c:v>11.8130294832046</c:v>
                </c:pt>
                <c:pt idx="10">
                  <c:v>12.766831291776599</c:v>
                </c:pt>
                <c:pt idx="11">
                  <c:v>13.104389483066001</c:v>
                </c:pt>
                <c:pt idx="12">
                  <c:v>13.5865874643161</c:v>
                </c:pt>
                <c:pt idx="13">
                  <c:v>14.695175406011799</c:v>
                </c:pt>
                <c:pt idx="14">
                  <c:v>15.3593319712179</c:v>
                </c:pt>
                <c:pt idx="15">
                  <c:v>15.3739298066565</c:v>
                </c:pt>
                <c:pt idx="16">
                  <c:v>15.939610522504401</c:v>
                </c:pt>
                <c:pt idx="17">
                  <c:v>15.9873301658748</c:v>
                </c:pt>
                <c:pt idx="18">
                  <c:v>16.3475216106795</c:v>
                </c:pt>
                <c:pt idx="19">
                  <c:v>16.5372183896956</c:v>
                </c:pt>
                <c:pt idx="20">
                  <c:v>16.549568597581001</c:v>
                </c:pt>
                <c:pt idx="21">
                  <c:v>17.3006939742722</c:v>
                </c:pt>
                <c:pt idx="22">
                  <c:v>18.4644129491945</c:v>
                </c:pt>
                <c:pt idx="23">
                  <c:v>18.713926588404799</c:v>
                </c:pt>
                <c:pt idx="24">
                  <c:v>20.658758845390199</c:v>
                </c:pt>
                <c:pt idx="25">
                  <c:v>21.231744282171402</c:v>
                </c:pt>
                <c:pt idx="26">
                  <c:v>23.1812413793103</c:v>
                </c:pt>
                <c:pt idx="27">
                  <c:v>23.999636093463302</c:v>
                </c:pt>
                <c:pt idx="28">
                  <c:v>24.444372238107601</c:v>
                </c:pt>
                <c:pt idx="29">
                  <c:v>26.390489476557299</c:v>
                </c:pt>
                <c:pt idx="30">
                  <c:v>27.4370193925899</c:v>
                </c:pt>
                <c:pt idx="31">
                  <c:v>27.693035355326899</c:v>
                </c:pt>
              </c:numCache>
            </c:numRef>
          </c:xVal>
          <c:yVal>
            <c:numRef>
              <c:f>'Figure 2 data'!$H$7:$H$38</c:f>
              <c:numCache>
                <c:formatCode>0.00</c:formatCode>
                <c:ptCount val="32"/>
                <c:pt idx="0">
                  <c:v>0.984375</c:v>
                </c:pt>
                <c:pt idx="1">
                  <c:v>0.953125</c:v>
                </c:pt>
                <c:pt idx="2">
                  <c:v>0.921875</c:v>
                </c:pt>
                <c:pt idx="3">
                  <c:v>0.890625</c:v>
                </c:pt>
                <c:pt idx="4">
                  <c:v>0.859375</c:v>
                </c:pt>
                <c:pt idx="5">
                  <c:v>0.828125</c:v>
                </c:pt>
                <c:pt idx="6">
                  <c:v>0.796875</c:v>
                </c:pt>
                <c:pt idx="7">
                  <c:v>0.765625</c:v>
                </c:pt>
                <c:pt idx="8">
                  <c:v>0.734375</c:v>
                </c:pt>
                <c:pt idx="9">
                  <c:v>0.703125</c:v>
                </c:pt>
                <c:pt idx="10">
                  <c:v>0.671875</c:v>
                </c:pt>
                <c:pt idx="11">
                  <c:v>0.640625</c:v>
                </c:pt>
                <c:pt idx="12">
                  <c:v>0.609375</c:v>
                </c:pt>
                <c:pt idx="13">
                  <c:v>0.578125</c:v>
                </c:pt>
                <c:pt idx="14">
                  <c:v>0.546875</c:v>
                </c:pt>
                <c:pt idx="15">
                  <c:v>0.515625</c:v>
                </c:pt>
                <c:pt idx="16">
                  <c:v>0.484375</c:v>
                </c:pt>
                <c:pt idx="17">
                  <c:v>0.453125</c:v>
                </c:pt>
                <c:pt idx="18">
                  <c:v>0.421875</c:v>
                </c:pt>
                <c:pt idx="19">
                  <c:v>0.390625</c:v>
                </c:pt>
                <c:pt idx="20">
                  <c:v>0.359375</c:v>
                </c:pt>
                <c:pt idx="21">
                  <c:v>0.328125</c:v>
                </c:pt>
                <c:pt idx="22">
                  <c:v>0.296875</c:v>
                </c:pt>
                <c:pt idx="23">
                  <c:v>0.265625</c:v>
                </c:pt>
                <c:pt idx="24">
                  <c:v>0.234375</c:v>
                </c:pt>
                <c:pt idx="25">
                  <c:v>0.203125</c:v>
                </c:pt>
                <c:pt idx="26">
                  <c:v>0.171875</c:v>
                </c:pt>
                <c:pt idx="27">
                  <c:v>0.140625</c:v>
                </c:pt>
                <c:pt idx="28">
                  <c:v>0.109375</c:v>
                </c:pt>
                <c:pt idx="29">
                  <c:v>7.8125E-2</c:v>
                </c:pt>
                <c:pt idx="30">
                  <c:v>4.6875E-2</c:v>
                </c:pt>
                <c:pt idx="31">
                  <c:v>1.5625E-2</c:v>
                </c:pt>
              </c:numCache>
            </c:numRef>
          </c:yVal>
          <c:smooth val="0"/>
          <c:extLst>
            <c:ext xmlns:c16="http://schemas.microsoft.com/office/drawing/2014/chart" uri="{C3380CC4-5D6E-409C-BE32-E72D297353CC}">
              <c16:uniqueId val="{00000001-D246-4EBF-BE97-A749140F72E2}"/>
            </c:ext>
          </c:extLst>
        </c:ser>
        <c:ser>
          <c:idx val="2"/>
          <c:order val="2"/>
          <c:tx>
            <c:strRef>
              <c:f>'Figure 2 data'!$C$6</c:f>
              <c:strCache>
                <c:ptCount val="1"/>
                <c:pt idx="0">
                  <c:v>Population
% change</c:v>
                </c:pt>
              </c:strCache>
            </c:strRef>
          </c:tx>
          <c:spPr>
            <a:ln w="25400" cap="rnd">
              <a:noFill/>
              <a:round/>
            </a:ln>
            <a:effectLst/>
          </c:spPr>
          <c:marker>
            <c:symbol val="circle"/>
            <c:size val="9"/>
            <c:spPr>
              <a:solidFill>
                <a:srgbClr val="BF78D3"/>
              </a:solidFill>
              <a:ln w="9525">
                <a:noFill/>
              </a:ln>
              <a:effectLst/>
            </c:spPr>
          </c:marker>
          <c:dPt>
            <c:idx val="0"/>
            <c:marker>
              <c:symbol val="circle"/>
              <c:size val="9"/>
              <c:spPr>
                <a:solidFill>
                  <a:srgbClr val="BF78D3"/>
                </a:solidFill>
                <a:ln w="9525">
                  <a:noFill/>
                </a:ln>
                <a:effectLst/>
              </c:spPr>
            </c:marker>
            <c:bubble3D val="0"/>
            <c:extLst>
              <c:ext xmlns:c16="http://schemas.microsoft.com/office/drawing/2014/chart" uri="{C3380CC4-5D6E-409C-BE32-E72D297353CC}">
                <c16:uniqueId val="{00000002-D246-4EBF-BE97-A749140F72E2}"/>
              </c:ext>
            </c:extLst>
          </c:dPt>
          <c:dPt>
            <c:idx val="1"/>
            <c:marker>
              <c:symbol val="circle"/>
              <c:size val="9"/>
              <c:spPr>
                <a:solidFill>
                  <a:srgbClr val="BF78D3"/>
                </a:solidFill>
                <a:ln w="9525">
                  <a:noFill/>
                </a:ln>
                <a:effectLst/>
              </c:spPr>
            </c:marker>
            <c:bubble3D val="0"/>
            <c:extLst>
              <c:ext xmlns:c16="http://schemas.microsoft.com/office/drawing/2014/chart" uri="{C3380CC4-5D6E-409C-BE32-E72D297353CC}">
                <c16:uniqueId val="{00000003-D246-4EBF-BE97-A749140F72E2}"/>
              </c:ext>
            </c:extLst>
          </c:dPt>
          <c:dPt>
            <c:idx val="4"/>
            <c:marker>
              <c:symbol val="circle"/>
              <c:size val="9"/>
              <c:spPr>
                <a:solidFill>
                  <a:srgbClr val="BF78D3"/>
                </a:solidFill>
                <a:ln w="9525">
                  <a:noFill/>
                </a:ln>
                <a:effectLst/>
              </c:spPr>
            </c:marker>
            <c:bubble3D val="0"/>
            <c:extLst>
              <c:ext xmlns:c16="http://schemas.microsoft.com/office/drawing/2014/chart" uri="{C3380CC4-5D6E-409C-BE32-E72D297353CC}">
                <c16:uniqueId val="{00000004-D246-4EBF-BE97-A749140F72E2}"/>
              </c:ext>
            </c:extLst>
          </c:dPt>
          <c:dPt>
            <c:idx val="5"/>
            <c:marker>
              <c:symbol val="circle"/>
              <c:size val="9"/>
              <c:spPr>
                <a:solidFill>
                  <a:srgbClr val="BF78D3"/>
                </a:solidFill>
                <a:ln w="9525">
                  <a:noFill/>
                </a:ln>
                <a:effectLst/>
              </c:spPr>
            </c:marker>
            <c:bubble3D val="0"/>
            <c:extLst>
              <c:ext xmlns:c16="http://schemas.microsoft.com/office/drawing/2014/chart" uri="{C3380CC4-5D6E-409C-BE32-E72D297353CC}">
                <c16:uniqueId val="{00000005-D246-4EBF-BE97-A749140F72E2}"/>
              </c:ext>
            </c:extLst>
          </c:dPt>
          <c:dPt>
            <c:idx val="7"/>
            <c:marker>
              <c:symbol val="circle"/>
              <c:size val="9"/>
              <c:spPr>
                <a:solidFill>
                  <a:srgbClr val="BF78D3"/>
                </a:solidFill>
                <a:ln w="9525">
                  <a:noFill/>
                </a:ln>
                <a:effectLst/>
              </c:spPr>
            </c:marker>
            <c:bubble3D val="0"/>
            <c:extLst>
              <c:ext xmlns:c16="http://schemas.microsoft.com/office/drawing/2014/chart" uri="{C3380CC4-5D6E-409C-BE32-E72D297353CC}">
                <c16:uniqueId val="{00000006-D246-4EBF-BE97-A749140F72E2}"/>
              </c:ext>
            </c:extLst>
          </c:dPt>
          <c:xVal>
            <c:numRef>
              <c:f>'Figure 2 data'!$C$7:$C$38</c:f>
              <c:numCache>
                <c:formatCode>0.00</c:formatCode>
                <c:ptCount val="32"/>
                <c:pt idx="0">
                  <c:v>-8.3960348739997581</c:v>
                </c:pt>
                <c:pt idx="1">
                  <c:v>2.3204266814435215</c:v>
                </c:pt>
                <c:pt idx="2">
                  <c:v>-5.6427343078245933</c:v>
                </c:pt>
                <c:pt idx="3">
                  <c:v>0.68045483033396525</c:v>
                </c:pt>
                <c:pt idx="4">
                  <c:v>-5.2735662491760094</c:v>
                </c:pt>
                <c:pt idx="5">
                  <c:v>10.179547228727559</c:v>
                </c:pt>
                <c:pt idx="6">
                  <c:v>-1.2289351681507132</c:v>
                </c:pt>
                <c:pt idx="7">
                  <c:v>0.75844789056680462</c:v>
                </c:pt>
                <c:pt idx="8">
                  <c:v>1.4438751746623124</c:v>
                </c:pt>
                <c:pt idx="9">
                  <c:v>1.7511674449633086</c:v>
                </c:pt>
                <c:pt idx="10">
                  <c:v>7.950446174292769</c:v>
                </c:pt>
                <c:pt idx="11">
                  <c:v>7.8956481588364325</c:v>
                </c:pt>
                <c:pt idx="12">
                  <c:v>6.8398243713291951</c:v>
                </c:pt>
                <c:pt idx="13">
                  <c:v>5.8539005333002603</c:v>
                </c:pt>
                <c:pt idx="14">
                  <c:v>1.1005692599620476</c:v>
                </c:pt>
                <c:pt idx="15">
                  <c:v>7.3946402757700369</c:v>
                </c:pt>
                <c:pt idx="16">
                  <c:v>10.128837719298245</c:v>
                </c:pt>
                <c:pt idx="17">
                  <c:v>7.8954710313400955</c:v>
                </c:pt>
                <c:pt idx="18">
                  <c:v>4.2727272727272725</c:v>
                </c:pt>
                <c:pt idx="19">
                  <c:v>7.0627336933942741</c:v>
                </c:pt>
                <c:pt idx="20">
                  <c:v>4.4341265235055216</c:v>
                </c:pt>
                <c:pt idx="21">
                  <c:v>6.7181325245841306</c:v>
                </c:pt>
                <c:pt idx="22">
                  <c:v>17.646927374301669</c:v>
                </c:pt>
                <c:pt idx="23">
                  <c:v>6.5594345542821175</c:v>
                </c:pt>
                <c:pt idx="24">
                  <c:v>13.823725301561463</c:v>
                </c:pt>
                <c:pt idx="25">
                  <c:v>9.9441213365264005</c:v>
                </c:pt>
                <c:pt idx="26">
                  <c:v>13.491609458428687</c:v>
                </c:pt>
                <c:pt idx="27">
                  <c:v>15.719897736484389</c:v>
                </c:pt>
                <c:pt idx="28">
                  <c:v>14.797010881440364</c:v>
                </c:pt>
                <c:pt idx="29">
                  <c:v>17.062314540059354</c:v>
                </c:pt>
                <c:pt idx="30">
                  <c:v>20.338238524050077</c:v>
                </c:pt>
                <c:pt idx="31">
                  <c:v>16.606311433005683</c:v>
                </c:pt>
              </c:numCache>
            </c:numRef>
          </c:xVal>
          <c:yVal>
            <c:numRef>
              <c:f>'Figure 2 data'!$H$7:$H$38</c:f>
              <c:numCache>
                <c:formatCode>0.00</c:formatCode>
                <c:ptCount val="32"/>
                <c:pt idx="0">
                  <c:v>0.984375</c:v>
                </c:pt>
                <c:pt idx="1">
                  <c:v>0.953125</c:v>
                </c:pt>
                <c:pt idx="2">
                  <c:v>0.921875</c:v>
                </c:pt>
                <c:pt idx="3">
                  <c:v>0.890625</c:v>
                </c:pt>
                <c:pt idx="4">
                  <c:v>0.859375</c:v>
                </c:pt>
                <c:pt idx="5">
                  <c:v>0.828125</c:v>
                </c:pt>
                <c:pt idx="6">
                  <c:v>0.796875</c:v>
                </c:pt>
                <c:pt idx="7">
                  <c:v>0.765625</c:v>
                </c:pt>
                <c:pt idx="8">
                  <c:v>0.734375</c:v>
                </c:pt>
                <c:pt idx="9">
                  <c:v>0.703125</c:v>
                </c:pt>
                <c:pt idx="10">
                  <c:v>0.671875</c:v>
                </c:pt>
                <c:pt idx="11">
                  <c:v>0.640625</c:v>
                </c:pt>
                <c:pt idx="12">
                  <c:v>0.609375</c:v>
                </c:pt>
                <c:pt idx="13">
                  <c:v>0.578125</c:v>
                </c:pt>
                <c:pt idx="14">
                  <c:v>0.546875</c:v>
                </c:pt>
                <c:pt idx="15">
                  <c:v>0.515625</c:v>
                </c:pt>
                <c:pt idx="16">
                  <c:v>0.484375</c:v>
                </c:pt>
                <c:pt idx="17">
                  <c:v>0.453125</c:v>
                </c:pt>
                <c:pt idx="18">
                  <c:v>0.421875</c:v>
                </c:pt>
                <c:pt idx="19">
                  <c:v>0.390625</c:v>
                </c:pt>
                <c:pt idx="20">
                  <c:v>0.359375</c:v>
                </c:pt>
                <c:pt idx="21">
                  <c:v>0.328125</c:v>
                </c:pt>
                <c:pt idx="22">
                  <c:v>0.296875</c:v>
                </c:pt>
                <c:pt idx="23">
                  <c:v>0.265625</c:v>
                </c:pt>
                <c:pt idx="24">
                  <c:v>0.234375</c:v>
                </c:pt>
                <c:pt idx="25">
                  <c:v>0.203125</c:v>
                </c:pt>
                <c:pt idx="26">
                  <c:v>0.171875</c:v>
                </c:pt>
                <c:pt idx="27">
                  <c:v>0.140625</c:v>
                </c:pt>
                <c:pt idx="28">
                  <c:v>0.109375</c:v>
                </c:pt>
                <c:pt idx="29">
                  <c:v>7.8125E-2</c:v>
                </c:pt>
                <c:pt idx="30">
                  <c:v>4.6875E-2</c:v>
                </c:pt>
                <c:pt idx="31">
                  <c:v>1.5625E-2</c:v>
                </c:pt>
              </c:numCache>
            </c:numRef>
          </c:yVal>
          <c:smooth val="0"/>
          <c:extLst>
            <c:ext xmlns:c16="http://schemas.microsoft.com/office/drawing/2014/chart" uri="{C3380CC4-5D6E-409C-BE32-E72D297353CC}">
              <c16:uniqueId val="{00000007-D246-4EBF-BE97-A749140F72E2}"/>
            </c:ext>
          </c:extLst>
        </c:ser>
        <c:dLbls>
          <c:showLegendKey val="0"/>
          <c:showVal val="0"/>
          <c:showCatName val="0"/>
          <c:showSerName val="0"/>
          <c:showPercent val="0"/>
          <c:showBubbleSize val="0"/>
        </c:dLbls>
        <c:axId val="375257928"/>
        <c:axId val="375265144"/>
      </c:scatterChart>
      <c:catAx>
        <c:axId val="76630912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low"/>
        <c:spPr>
          <a:noFill/>
          <a:ln w="1905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6310440"/>
        <c:crosses val="autoZero"/>
        <c:auto val="1"/>
        <c:lblAlgn val="r"/>
        <c:lblOffset val="0"/>
        <c:noMultiLvlLbl val="0"/>
      </c:catAx>
      <c:valAx>
        <c:axId val="766310440"/>
        <c:scaling>
          <c:orientation val="minMax"/>
          <c:max val="30"/>
          <c:min val="-10"/>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latin typeface="Arial" panose="020B0604020202020204" pitchFamily="34" charset="0"/>
                    <a:cs typeface="Arial" panose="020B0604020202020204" pitchFamily="34" charset="0"/>
                  </a:rPr>
                  <a:t>% change</a:t>
                </a:r>
              </a:p>
            </c:rich>
          </c:tx>
          <c:layout>
            <c:manualLayout>
              <c:xMode val="edge"/>
              <c:yMode val="edge"/>
              <c:x val="0.33001437256371613"/>
              <c:y val="0.9505238647676876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6309128"/>
        <c:crosses val="autoZero"/>
        <c:crossBetween val="between"/>
        <c:majorUnit val="10"/>
      </c:valAx>
      <c:valAx>
        <c:axId val="375265144"/>
        <c:scaling>
          <c:orientation val="maxMin"/>
          <c:max val="1"/>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57928"/>
        <c:crosses val="max"/>
        <c:crossBetween val="midCat"/>
      </c:valAx>
      <c:valAx>
        <c:axId val="375257928"/>
        <c:scaling>
          <c:orientation val="minMax"/>
        </c:scaling>
        <c:delete val="1"/>
        <c:axPos val="b"/>
        <c:numFmt formatCode="0.00" sourceLinked="1"/>
        <c:majorTickMark val="out"/>
        <c:minorTickMark val="none"/>
        <c:tickLblPos val="nextTo"/>
        <c:crossAx val="375265144"/>
        <c:crosses val="max"/>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33989098343267E-2"/>
          <c:y val="1.481236475534602E-2"/>
          <c:w val="0.84119945088747228"/>
          <c:h val="0.92260360871818925"/>
        </c:manualLayout>
      </c:layout>
      <c:lineChart>
        <c:grouping val="standard"/>
        <c:varyColors val="0"/>
        <c:ser>
          <c:idx val="1"/>
          <c:order val="0"/>
          <c:tx>
            <c:v>Clackmannanshire</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2.29</c:v>
                      </c:pt>
                    </c:numCache>
                  </c16:filteredLitCache>
                </c:ext>
              </c:extLst>
              <c:f/>
              <c:numCache>
                <c:formatCode>General</c:formatCode>
                <c:ptCount val="21"/>
                <c:pt idx="0">
                  <c:v>2.2799999999999998</c:v>
                </c:pt>
                <c:pt idx="1">
                  <c:v>2.25</c:v>
                </c:pt>
                <c:pt idx="2">
                  <c:v>2.25</c:v>
                </c:pt>
                <c:pt idx="3">
                  <c:v>2.2400000000000002</c:v>
                </c:pt>
                <c:pt idx="4">
                  <c:v>2.2200000000000002</c:v>
                </c:pt>
                <c:pt idx="5">
                  <c:v>2.23</c:v>
                </c:pt>
                <c:pt idx="6">
                  <c:v>2.23</c:v>
                </c:pt>
                <c:pt idx="7">
                  <c:v>2.21</c:v>
                </c:pt>
                <c:pt idx="8">
                  <c:v>2.21</c:v>
                </c:pt>
                <c:pt idx="9">
                  <c:v>2.2200000000000002</c:v>
                </c:pt>
                <c:pt idx="10">
                  <c:v>2.2000000000000002</c:v>
                </c:pt>
                <c:pt idx="11">
                  <c:v>2.19</c:v>
                </c:pt>
                <c:pt idx="12">
                  <c:v>2.16</c:v>
                </c:pt>
                <c:pt idx="13">
                  <c:v>2.16</c:v>
                </c:pt>
                <c:pt idx="14">
                  <c:v>2.15</c:v>
                </c:pt>
                <c:pt idx="15">
                  <c:v>2.14</c:v>
                </c:pt>
                <c:pt idx="16">
                  <c:v>2.13</c:v>
                </c:pt>
                <c:pt idx="17">
                  <c:v>2.12</c:v>
                </c:pt>
                <c:pt idx="18">
                  <c:v>2.09</c:v>
                </c:pt>
                <c:pt idx="19">
                  <c:v>2.1</c:v>
                </c:pt>
                <c:pt idx="20">
                  <c:v>2.09</c:v>
                </c:pt>
              </c:numCache>
            </c:numRef>
          </c:val>
          <c:smooth val="0"/>
          <c:extLst>
            <c:ext xmlns:c16="http://schemas.microsoft.com/office/drawing/2014/chart" uri="{C3380CC4-5D6E-409C-BE32-E72D297353CC}">
              <c16:uniqueId val="{00000000-C416-4F08-8865-8BF28D56CAC8}"/>
            </c:ext>
          </c:extLst>
        </c:ser>
        <c:ser>
          <c:idx val="2"/>
          <c:order val="1"/>
          <c:tx>
            <c:v>Dumfries and Galloway</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2.2799999999999998</c:v>
                      </c:pt>
                    </c:numCache>
                  </c16:filteredLitCache>
                </c:ext>
              </c:extLst>
              <c:f/>
              <c:numCache>
                <c:formatCode>General</c:formatCode>
                <c:ptCount val="21"/>
                <c:pt idx="0">
                  <c:v>2.27</c:v>
                </c:pt>
                <c:pt idx="1">
                  <c:v>2.25</c:v>
                </c:pt>
                <c:pt idx="2">
                  <c:v>2.2400000000000002</c:v>
                </c:pt>
                <c:pt idx="3">
                  <c:v>2.23</c:v>
                </c:pt>
                <c:pt idx="4">
                  <c:v>2.2200000000000002</c:v>
                </c:pt>
                <c:pt idx="5">
                  <c:v>2.2200000000000002</c:v>
                </c:pt>
                <c:pt idx="6">
                  <c:v>2.21</c:v>
                </c:pt>
                <c:pt idx="7">
                  <c:v>2.2000000000000002</c:v>
                </c:pt>
                <c:pt idx="8">
                  <c:v>2.2000000000000002</c:v>
                </c:pt>
                <c:pt idx="9">
                  <c:v>2.2000000000000002</c:v>
                </c:pt>
                <c:pt idx="10">
                  <c:v>2.1800000000000002</c:v>
                </c:pt>
                <c:pt idx="11">
                  <c:v>2.16</c:v>
                </c:pt>
                <c:pt idx="12">
                  <c:v>2.15</c:v>
                </c:pt>
                <c:pt idx="13">
                  <c:v>2.14</c:v>
                </c:pt>
                <c:pt idx="14">
                  <c:v>2.13</c:v>
                </c:pt>
                <c:pt idx="15">
                  <c:v>2.12</c:v>
                </c:pt>
                <c:pt idx="16">
                  <c:v>2.11</c:v>
                </c:pt>
                <c:pt idx="17">
                  <c:v>2.11</c:v>
                </c:pt>
                <c:pt idx="18">
                  <c:v>2.09</c:v>
                </c:pt>
                <c:pt idx="19">
                  <c:v>2.09</c:v>
                </c:pt>
                <c:pt idx="20">
                  <c:v>2.0699999999999998</c:v>
                </c:pt>
              </c:numCache>
            </c:numRef>
          </c:val>
          <c:smooth val="0"/>
          <c:extLst>
            <c:ext xmlns:c16="http://schemas.microsoft.com/office/drawing/2014/chart" uri="{C3380CC4-5D6E-409C-BE32-E72D297353CC}">
              <c16:uniqueId val="{00000001-C416-4F08-8865-8BF28D56CAC8}"/>
            </c:ext>
          </c:extLst>
        </c:ser>
        <c:ser>
          <c:idx val="3"/>
          <c:order val="2"/>
          <c:tx>
            <c:v>Highland</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2.29</c:v>
                      </c:pt>
                    </c:numCache>
                  </c16:filteredLitCache>
                </c:ext>
              </c:extLst>
              <c:f/>
              <c:numCache>
                <c:formatCode>0.00</c:formatCode>
                <c:ptCount val="21"/>
                <c:pt idx="0">
                  <c:v>2.2799999999999998</c:v>
                </c:pt>
                <c:pt idx="1">
                  <c:v>2.27</c:v>
                </c:pt>
                <c:pt idx="2">
                  <c:v>2.27</c:v>
                </c:pt>
                <c:pt idx="3">
                  <c:v>2.2599999999999998</c:v>
                </c:pt>
                <c:pt idx="4">
                  <c:v>2.2599999999999998</c:v>
                </c:pt>
                <c:pt idx="5">
                  <c:v>2.25</c:v>
                </c:pt>
                <c:pt idx="6">
                  <c:v>2.2400000000000002</c:v>
                </c:pt>
                <c:pt idx="7">
                  <c:v>2.2400000000000002</c:v>
                </c:pt>
                <c:pt idx="8">
                  <c:v>2.2400000000000002</c:v>
                </c:pt>
                <c:pt idx="9">
                  <c:v>2.2400000000000002</c:v>
                </c:pt>
                <c:pt idx="10">
                  <c:v>2.2200000000000002</c:v>
                </c:pt>
                <c:pt idx="11">
                  <c:v>2.19</c:v>
                </c:pt>
                <c:pt idx="12">
                  <c:v>2.17</c:v>
                </c:pt>
                <c:pt idx="13">
                  <c:v>2.16</c:v>
                </c:pt>
                <c:pt idx="14">
                  <c:v>2.15</c:v>
                </c:pt>
                <c:pt idx="15">
                  <c:v>2.14</c:v>
                </c:pt>
                <c:pt idx="16">
                  <c:v>2.13</c:v>
                </c:pt>
                <c:pt idx="17">
                  <c:v>2.12</c:v>
                </c:pt>
                <c:pt idx="18">
                  <c:v>2.1</c:v>
                </c:pt>
                <c:pt idx="19">
                  <c:v>2.11</c:v>
                </c:pt>
                <c:pt idx="20">
                  <c:v>2.1</c:v>
                </c:pt>
              </c:numCache>
            </c:numRef>
          </c:val>
          <c:smooth val="0"/>
          <c:extLst>
            <c:ext xmlns:c16="http://schemas.microsoft.com/office/drawing/2014/chart" uri="{C3380CC4-5D6E-409C-BE32-E72D297353CC}">
              <c16:uniqueId val="{00000002-C416-4F08-8865-8BF28D56CAC8}"/>
            </c:ext>
          </c:extLst>
        </c:ser>
        <c:ser>
          <c:idx val="4"/>
          <c:order val="3"/>
          <c:tx>
            <c:v>Midlothian</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2.4300000000000002</c:v>
                      </c:pt>
                    </c:numCache>
                  </c16:filteredLitCache>
                </c:ext>
              </c:extLst>
              <c:f/>
              <c:numCache>
                <c:formatCode>0.00</c:formatCode>
                <c:ptCount val="21"/>
                <c:pt idx="0">
                  <c:v>2.4300000000000002</c:v>
                </c:pt>
                <c:pt idx="1">
                  <c:v>2.4</c:v>
                </c:pt>
                <c:pt idx="2">
                  <c:v>2.4</c:v>
                </c:pt>
                <c:pt idx="3">
                  <c:v>2.38</c:v>
                </c:pt>
                <c:pt idx="4">
                  <c:v>2.37</c:v>
                </c:pt>
                <c:pt idx="5">
                  <c:v>2.37</c:v>
                </c:pt>
                <c:pt idx="6">
                  <c:v>2.38</c:v>
                </c:pt>
                <c:pt idx="7">
                  <c:v>2.36</c:v>
                </c:pt>
                <c:pt idx="8">
                  <c:v>2.34</c:v>
                </c:pt>
                <c:pt idx="9">
                  <c:v>2.35</c:v>
                </c:pt>
                <c:pt idx="10">
                  <c:v>2.34</c:v>
                </c:pt>
                <c:pt idx="11">
                  <c:v>2.33</c:v>
                </c:pt>
                <c:pt idx="12">
                  <c:v>2.33</c:v>
                </c:pt>
                <c:pt idx="13">
                  <c:v>2.33</c:v>
                </c:pt>
                <c:pt idx="14">
                  <c:v>2.3199999999999998</c:v>
                </c:pt>
                <c:pt idx="15">
                  <c:v>2.31</c:v>
                </c:pt>
                <c:pt idx="16">
                  <c:v>2.31</c:v>
                </c:pt>
                <c:pt idx="17">
                  <c:v>2.2999999999999998</c:v>
                </c:pt>
                <c:pt idx="18">
                  <c:v>2.29</c:v>
                </c:pt>
                <c:pt idx="19">
                  <c:v>2.29</c:v>
                </c:pt>
                <c:pt idx="20">
                  <c:v>2.25</c:v>
                </c:pt>
              </c:numCache>
            </c:numRef>
          </c:val>
          <c:smooth val="0"/>
          <c:extLst>
            <c:ext xmlns:c16="http://schemas.microsoft.com/office/drawing/2014/chart" uri="{C3380CC4-5D6E-409C-BE32-E72D297353CC}">
              <c16:uniqueId val="{00000003-C416-4F08-8865-8BF28D56CAC8}"/>
            </c:ext>
          </c:extLst>
        </c:ser>
        <c:ser>
          <c:idx val="5"/>
          <c:order val="4"/>
          <c:tx>
            <c:v>Perth and Kinross</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2.2400000000000002</c:v>
                      </c:pt>
                    </c:numCache>
                  </c16:filteredLitCache>
                </c:ext>
              </c:extLst>
              <c:f/>
              <c:numCache>
                <c:formatCode>General</c:formatCode>
                <c:ptCount val="21"/>
                <c:pt idx="0">
                  <c:v>2.2200000000000002</c:v>
                </c:pt>
                <c:pt idx="1">
                  <c:v>2.2000000000000002</c:v>
                </c:pt>
                <c:pt idx="2">
                  <c:v>2.1800000000000002</c:v>
                </c:pt>
                <c:pt idx="3">
                  <c:v>2.17</c:v>
                </c:pt>
                <c:pt idx="4">
                  <c:v>2.16</c:v>
                </c:pt>
                <c:pt idx="5">
                  <c:v>2.17</c:v>
                </c:pt>
                <c:pt idx="6">
                  <c:v>2.16</c:v>
                </c:pt>
                <c:pt idx="7">
                  <c:v>2.17</c:v>
                </c:pt>
                <c:pt idx="8">
                  <c:v>2.1800000000000002</c:v>
                </c:pt>
                <c:pt idx="9">
                  <c:v>2.19</c:v>
                </c:pt>
                <c:pt idx="10">
                  <c:v>2.2000000000000002</c:v>
                </c:pt>
                <c:pt idx="11">
                  <c:v>2.1800000000000002</c:v>
                </c:pt>
                <c:pt idx="12">
                  <c:v>2.19</c:v>
                </c:pt>
                <c:pt idx="13">
                  <c:v>2.1800000000000002</c:v>
                </c:pt>
                <c:pt idx="14">
                  <c:v>2.1800000000000002</c:v>
                </c:pt>
                <c:pt idx="15">
                  <c:v>2.17</c:v>
                </c:pt>
                <c:pt idx="16">
                  <c:v>2.15</c:v>
                </c:pt>
                <c:pt idx="17">
                  <c:v>2.13</c:v>
                </c:pt>
                <c:pt idx="18">
                  <c:v>2.12</c:v>
                </c:pt>
                <c:pt idx="19">
                  <c:v>2.12</c:v>
                </c:pt>
                <c:pt idx="20">
                  <c:v>2.1</c:v>
                </c:pt>
              </c:numCache>
            </c:numRef>
          </c:val>
          <c:smooth val="0"/>
          <c:extLst>
            <c:ext xmlns:c16="http://schemas.microsoft.com/office/drawing/2014/chart" uri="{C3380CC4-5D6E-409C-BE32-E72D297353CC}">
              <c16:uniqueId val="{00000004-C416-4F08-8865-8BF28D56CAC8}"/>
            </c:ext>
          </c:extLst>
        </c:ser>
        <c:ser>
          <c:idx val="6"/>
          <c:order val="5"/>
          <c:tx>
            <c:v>South Ayrshire</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2.2599999999999998</c:v>
                      </c:pt>
                    </c:numCache>
                  </c16:filteredLitCache>
                </c:ext>
              </c:extLst>
              <c:f/>
              <c:numCache>
                <c:formatCode>General</c:formatCode>
                <c:ptCount val="21"/>
                <c:pt idx="0">
                  <c:v>2.2400000000000002</c:v>
                </c:pt>
                <c:pt idx="1">
                  <c:v>2.2200000000000002</c:v>
                </c:pt>
                <c:pt idx="2">
                  <c:v>2.21</c:v>
                </c:pt>
                <c:pt idx="3">
                  <c:v>2.2000000000000002</c:v>
                </c:pt>
                <c:pt idx="4">
                  <c:v>2.2000000000000002</c:v>
                </c:pt>
                <c:pt idx="5">
                  <c:v>2.19</c:v>
                </c:pt>
                <c:pt idx="6">
                  <c:v>2.1800000000000002</c:v>
                </c:pt>
                <c:pt idx="7">
                  <c:v>2.1800000000000002</c:v>
                </c:pt>
                <c:pt idx="8">
                  <c:v>2.17</c:v>
                </c:pt>
                <c:pt idx="9">
                  <c:v>2.17</c:v>
                </c:pt>
                <c:pt idx="10">
                  <c:v>2.16</c:v>
                </c:pt>
                <c:pt idx="11">
                  <c:v>2.16</c:v>
                </c:pt>
                <c:pt idx="12">
                  <c:v>2.14</c:v>
                </c:pt>
                <c:pt idx="13">
                  <c:v>2.14</c:v>
                </c:pt>
                <c:pt idx="14">
                  <c:v>2.14</c:v>
                </c:pt>
                <c:pt idx="15">
                  <c:v>2.13</c:v>
                </c:pt>
                <c:pt idx="16">
                  <c:v>2.12</c:v>
                </c:pt>
                <c:pt idx="17">
                  <c:v>2.11</c:v>
                </c:pt>
                <c:pt idx="18">
                  <c:v>2.1</c:v>
                </c:pt>
                <c:pt idx="19">
                  <c:v>2.1</c:v>
                </c:pt>
                <c:pt idx="20">
                  <c:v>2.1</c:v>
                </c:pt>
              </c:numCache>
            </c:numRef>
          </c:val>
          <c:smooth val="0"/>
          <c:extLst>
            <c:ext xmlns:c16="http://schemas.microsoft.com/office/drawing/2014/chart" uri="{C3380CC4-5D6E-409C-BE32-E72D297353CC}">
              <c16:uniqueId val="{00000005-C416-4F08-8865-8BF28D56CAC8}"/>
            </c:ext>
          </c:extLst>
        </c:ser>
        <c:ser>
          <c:idx val="8"/>
          <c:order val="6"/>
          <c:tx>
            <c:v>Dundee City</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2.13</c:v>
                      </c:pt>
                    </c:numCache>
                  </c16:filteredLitCache>
                </c:ext>
              </c:extLst>
              <c:f/>
              <c:numCache>
                <c:formatCode>General</c:formatCode>
                <c:ptCount val="21"/>
                <c:pt idx="0">
                  <c:v>2.1</c:v>
                </c:pt>
                <c:pt idx="1">
                  <c:v>2.09</c:v>
                </c:pt>
                <c:pt idx="2">
                  <c:v>2.0699999999999998</c:v>
                </c:pt>
                <c:pt idx="3">
                  <c:v>2.08</c:v>
                </c:pt>
                <c:pt idx="4">
                  <c:v>2.08</c:v>
                </c:pt>
                <c:pt idx="5">
                  <c:v>2.0499999999999998</c:v>
                </c:pt>
                <c:pt idx="6">
                  <c:v>2.04</c:v>
                </c:pt>
                <c:pt idx="7">
                  <c:v>2.0299999999999998</c:v>
                </c:pt>
                <c:pt idx="8">
                  <c:v>2.04</c:v>
                </c:pt>
                <c:pt idx="9">
                  <c:v>2.0499999999999998</c:v>
                </c:pt>
                <c:pt idx="10">
                  <c:v>2.06</c:v>
                </c:pt>
                <c:pt idx="11">
                  <c:v>2.06</c:v>
                </c:pt>
                <c:pt idx="12">
                  <c:v>2.0499999999999998</c:v>
                </c:pt>
                <c:pt idx="13">
                  <c:v>2.06</c:v>
                </c:pt>
                <c:pt idx="14">
                  <c:v>2.0499999999999998</c:v>
                </c:pt>
                <c:pt idx="15">
                  <c:v>2.0499999999999998</c:v>
                </c:pt>
                <c:pt idx="16">
                  <c:v>2.04</c:v>
                </c:pt>
                <c:pt idx="17">
                  <c:v>2.04</c:v>
                </c:pt>
                <c:pt idx="18">
                  <c:v>2.0299999999999998</c:v>
                </c:pt>
                <c:pt idx="19">
                  <c:v>2</c:v>
                </c:pt>
                <c:pt idx="20">
                  <c:v>1.99</c:v>
                </c:pt>
              </c:numCache>
            </c:numRef>
          </c:val>
          <c:smooth val="0"/>
          <c:extLst>
            <c:ext xmlns:c16="http://schemas.microsoft.com/office/drawing/2014/chart" uri="{C3380CC4-5D6E-409C-BE32-E72D297353CC}">
              <c16:uniqueId val="{00000006-C416-4F08-8865-8BF28D56CAC8}"/>
            </c:ext>
          </c:extLst>
        </c:ser>
        <c:ser>
          <c:idx val="9"/>
          <c:order val="7"/>
          <c:tx>
            <c:v>Inverclyde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2.2599999999999998</c:v>
                      </c:pt>
                    </c:numCache>
                  </c16:filteredLitCache>
                </c:ext>
              </c:extLst>
              <c:f/>
              <c:numCache>
                <c:formatCode>General</c:formatCode>
                <c:ptCount val="21"/>
                <c:pt idx="0">
                  <c:v>2.25</c:v>
                </c:pt>
                <c:pt idx="1">
                  <c:v>2.2400000000000002</c:v>
                </c:pt>
                <c:pt idx="2">
                  <c:v>2.21</c:v>
                </c:pt>
                <c:pt idx="3">
                  <c:v>2.2000000000000002</c:v>
                </c:pt>
                <c:pt idx="4">
                  <c:v>2.1800000000000002</c:v>
                </c:pt>
                <c:pt idx="5">
                  <c:v>2.1800000000000002</c:v>
                </c:pt>
                <c:pt idx="6">
                  <c:v>2.17</c:v>
                </c:pt>
                <c:pt idx="7">
                  <c:v>2.16</c:v>
                </c:pt>
                <c:pt idx="8">
                  <c:v>2.15</c:v>
                </c:pt>
                <c:pt idx="9">
                  <c:v>2.14</c:v>
                </c:pt>
                <c:pt idx="10">
                  <c:v>2.13</c:v>
                </c:pt>
                <c:pt idx="11">
                  <c:v>2.12</c:v>
                </c:pt>
                <c:pt idx="12">
                  <c:v>2.1</c:v>
                </c:pt>
                <c:pt idx="13">
                  <c:v>2.09</c:v>
                </c:pt>
                <c:pt idx="14">
                  <c:v>2.0699999999999998</c:v>
                </c:pt>
                <c:pt idx="15">
                  <c:v>2.06</c:v>
                </c:pt>
                <c:pt idx="16">
                  <c:v>2.0499999999999998</c:v>
                </c:pt>
                <c:pt idx="17">
                  <c:v>2.04</c:v>
                </c:pt>
                <c:pt idx="18">
                  <c:v>2.02</c:v>
                </c:pt>
                <c:pt idx="19">
                  <c:v>1.99</c:v>
                </c:pt>
                <c:pt idx="20">
                  <c:v>1.98</c:v>
                </c:pt>
              </c:numCache>
            </c:numRef>
          </c:val>
          <c:smooth val="0"/>
          <c:extLst>
            <c:ext xmlns:c16="http://schemas.microsoft.com/office/drawing/2014/chart" uri="{C3380CC4-5D6E-409C-BE32-E72D297353CC}">
              <c16:uniqueId val="{00000007-C416-4F08-8865-8BF28D56CAC8}"/>
            </c:ext>
          </c:extLst>
        </c:ser>
        <c:ser>
          <c:idx val="10"/>
          <c:order val="8"/>
          <c:tx>
            <c:v>Stirling</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2.36</c:v>
                      </c:pt>
                    </c:numCache>
                  </c16:filteredLitCache>
                </c:ext>
              </c:extLst>
              <c:f/>
              <c:numCache>
                <c:formatCode>General</c:formatCode>
                <c:ptCount val="21"/>
                <c:pt idx="0">
                  <c:v>2.34</c:v>
                </c:pt>
                <c:pt idx="1">
                  <c:v>2.3199999999999998</c:v>
                </c:pt>
                <c:pt idx="2">
                  <c:v>2.2999999999999998</c:v>
                </c:pt>
                <c:pt idx="3">
                  <c:v>2.2999999999999998</c:v>
                </c:pt>
                <c:pt idx="4">
                  <c:v>2.2999999999999998</c:v>
                </c:pt>
                <c:pt idx="5">
                  <c:v>2.2999999999999998</c:v>
                </c:pt>
                <c:pt idx="6">
                  <c:v>2.2799999999999998</c:v>
                </c:pt>
                <c:pt idx="7">
                  <c:v>2.27</c:v>
                </c:pt>
                <c:pt idx="8">
                  <c:v>2.2799999999999998</c:v>
                </c:pt>
                <c:pt idx="9">
                  <c:v>2.2799999999999998</c:v>
                </c:pt>
                <c:pt idx="10">
                  <c:v>2.29</c:v>
                </c:pt>
                <c:pt idx="11">
                  <c:v>2.2799999999999998</c:v>
                </c:pt>
                <c:pt idx="12">
                  <c:v>2.27</c:v>
                </c:pt>
                <c:pt idx="13">
                  <c:v>2.2799999999999998</c:v>
                </c:pt>
                <c:pt idx="14">
                  <c:v>2.29</c:v>
                </c:pt>
                <c:pt idx="15">
                  <c:v>2.2799999999999998</c:v>
                </c:pt>
                <c:pt idx="16">
                  <c:v>2.2799999999999998</c:v>
                </c:pt>
                <c:pt idx="17">
                  <c:v>2.2599999999999998</c:v>
                </c:pt>
                <c:pt idx="18">
                  <c:v>2.2400000000000002</c:v>
                </c:pt>
                <c:pt idx="19">
                  <c:v>2.21</c:v>
                </c:pt>
                <c:pt idx="20">
                  <c:v>2.19</c:v>
                </c:pt>
              </c:numCache>
            </c:numRef>
          </c:val>
          <c:smooth val="0"/>
          <c:extLst>
            <c:ext xmlns:c16="http://schemas.microsoft.com/office/drawing/2014/chart" uri="{C3380CC4-5D6E-409C-BE32-E72D297353CC}">
              <c16:uniqueId val="{00000008-C416-4F08-8865-8BF28D56CAC8}"/>
            </c:ext>
          </c:extLst>
        </c:ser>
        <c:ser>
          <c:idx val="11"/>
          <c:order val="9"/>
          <c:tx>
            <c:v>West Dunbartonshire</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2.27</c:v>
                      </c:pt>
                    </c:numCache>
                  </c16:filteredLitCache>
                </c:ext>
              </c:extLst>
              <c:f/>
              <c:numCache>
                <c:formatCode>General</c:formatCode>
                <c:ptCount val="21"/>
                <c:pt idx="0">
                  <c:v>2.27</c:v>
                </c:pt>
                <c:pt idx="1">
                  <c:v>2.25</c:v>
                </c:pt>
                <c:pt idx="2">
                  <c:v>2.2400000000000002</c:v>
                </c:pt>
                <c:pt idx="3">
                  <c:v>2.21</c:v>
                </c:pt>
                <c:pt idx="4">
                  <c:v>2.19</c:v>
                </c:pt>
                <c:pt idx="5">
                  <c:v>2.1800000000000002</c:v>
                </c:pt>
                <c:pt idx="6">
                  <c:v>2.16</c:v>
                </c:pt>
                <c:pt idx="7">
                  <c:v>2.16</c:v>
                </c:pt>
                <c:pt idx="8">
                  <c:v>2.14</c:v>
                </c:pt>
                <c:pt idx="9">
                  <c:v>2.14</c:v>
                </c:pt>
                <c:pt idx="10">
                  <c:v>2.13</c:v>
                </c:pt>
                <c:pt idx="11">
                  <c:v>2.12</c:v>
                </c:pt>
                <c:pt idx="12">
                  <c:v>2.1</c:v>
                </c:pt>
                <c:pt idx="13">
                  <c:v>2.09</c:v>
                </c:pt>
                <c:pt idx="14">
                  <c:v>2.09</c:v>
                </c:pt>
                <c:pt idx="15">
                  <c:v>2.08</c:v>
                </c:pt>
                <c:pt idx="16">
                  <c:v>2.06</c:v>
                </c:pt>
                <c:pt idx="17">
                  <c:v>2.0499999999999998</c:v>
                </c:pt>
                <c:pt idx="18">
                  <c:v>2.0299999999999998</c:v>
                </c:pt>
                <c:pt idx="19">
                  <c:v>2.0099999999999998</c:v>
                </c:pt>
                <c:pt idx="20">
                  <c:v>2</c:v>
                </c:pt>
              </c:numCache>
            </c:numRef>
          </c:val>
          <c:smooth val="0"/>
          <c:extLst>
            <c:ext xmlns:c16="http://schemas.microsoft.com/office/drawing/2014/chart" uri="{C3380CC4-5D6E-409C-BE32-E72D297353CC}">
              <c16:uniqueId val="{00000009-C416-4F08-8865-8BF28D56CAC8}"/>
            </c:ext>
          </c:extLst>
        </c:ser>
        <c:ser>
          <c:idx val="12"/>
          <c:order val="10"/>
          <c:tx>
            <c:v>Scotland</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2.27</c:v>
                      </c:pt>
                    </c:numCache>
                  </c16:filteredLitCache>
                </c:ext>
              </c:extLst>
              <c:f/>
              <c:numCache>
                <c:formatCode>0.00</c:formatCode>
                <c:ptCount val="21"/>
                <c:pt idx="0">
                  <c:v>2.25</c:v>
                </c:pt>
                <c:pt idx="1">
                  <c:v>2.23</c:v>
                </c:pt>
                <c:pt idx="2">
                  <c:v>2.2200000000000002</c:v>
                </c:pt>
                <c:pt idx="3">
                  <c:v>2.21</c:v>
                </c:pt>
                <c:pt idx="4">
                  <c:v>2.2000000000000002</c:v>
                </c:pt>
                <c:pt idx="5">
                  <c:v>2.19</c:v>
                </c:pt>
                <c:pt idx="6">
                  <c:v>2.1800000000000002</c:v>
                </c:pt>
                <c:pt idx="7">
                  <c:v>2.1800000000000002</c:v>
                </c:pt>
                <c:pt idx="8">
                  <c:v>2.1800000000000002</c:v>
                </c:pt>
                <c:pt idx="9">
                  <c:v>2.19</c:v>
                </c:pt>
                <c:pt idx="10">
                  <c:v>2.1800000000000002</c:v>
                </c:pt>
                <c:pt idx="11">
                  <c:v>2.1800000000000002</c:v>
                </c:pt>
                <c:pt idx="12">
                  <c:v>2.17</c:v>
                </c:pt>
                <c:pt idx="13">
                  <c:v>2.17</c:v>
                </c:pt>
                <c:pt idx="14">
                  <c:v>2.17</c:v>
                </c:pt>
                <c:pt idx="15">
                  <c:v>2.16</c:v>
                </c:pt>
                <c:pt idx="16">
                  <c:v>2.15</c:v>
                </c:pt>
                <c:pt idx="17">
                  <c:v>2.15</c:v>
                </c:pt>
                <c:pt idx="18">
                  <c:v>2.14</c:v>
                </c:pt>
                <c:pt idx="19">
                  <c:v>2.13</c:v>
                </c:pt>
                <c:pt idx="20">
                  <c:v>2.11</c:v>
                </c:pt>
              </c:numCache>
            </c:numRef>
          </c:val>
          <c:smooth val="0"/>
          <c:extLst>
            <c:ext xmlns:c16="http://schemas.microsoft.com/office/drawing/2014/chart" uri="{C3380CC4-5D6E-409C-BE32-E72D297353CC}">
              <c16:uniqueId val="{0000000A-C416-4F08-8865-8BF28D56CAC8}"/>
            </c:ext>
          </c:extLst>
        </c:ser>
        <c:ser>
          <c:idx val="14"/>
          <c:order val="11"/>
          <c:tx>
            <c:v>Aberdeenshire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2.4700000000000002</c:v>
                      </c:pt>
                    </c:numCache>
                  </c16:filteredLitCache>
                </c:ext>
              </c:extLst>
              <c:f/>
              <c:numCache>
                <c:formatCode>0.00</c:formatCode>
                <c:ptCount val="21"/>
                <c:pt idx="0">
                  <c:v>2.4500000000000002</c:v>
                </c:pt>
                <c:pt idx="1">
                  <c:v>2.44</c:v>
                </c:pt>
                <c:pt idx="2">
                  <c:v>2.42</c:v>
                </c:pt>
                <c:pt idx="3">
                  <c:v>2.41</c:v>
                </c:pt>
                <c:pt idx="4">
                  <c:v>2.41</c:v>
                </c:pt>
                <c:pt idx="5">
                  <c:v>2.41</c:v>
                </c:pt>
                <c:pt idx="6">
                  <c:v>2.4</c:v>
                </c:pt>
                <c:pt idx="7">
                  <c:v>2.4</c:v>
                </c:pt>
                <c:pt idx="8">
                  <c:v>2.39</c:v>
                </c:pt>
                <c:pt idx="9">
                  <c:v>2.39</c:v>
                </c:pt>
                <c:pt idx="10">
                  <c:v>2.39</c:v>
                </c:pt>
                <c:pt idx="11">
                  <c:v>2.38</c:v>
                </c:pt>
                <c:pt idx="12">
                  <c:v>2.38</c:v>
                </c:pt>
                <c:pt idx="13">
                  <c:v>2.37</c:v>
                </c:pt>
                <c:pt idx="14">
                  <c:v>2.35</c:v>
                </c:pt>
                <c:pt idx="15">
                  <c:v>2.34</c:v>
                </c:pt>
                <c:pt idx="16">
                  <c:v>2.33</c:v>
                </c:pt>
                <c:pt idx="17">
                  <c:v>2.31</c:v>
                </c:pt>
                <c:pt idx="18">
                  <c:v>2.29</c:v>
                </c:pt>
                <c:pt idx="19">
                  <c:v>2.2799999999999998</c:v>
                </c:pt>
                <c:pt idx="20">
                  <c:v>2.2599999999999998</c:v>
                </c:pt>
              </c:numCache>
            </c:numRef>
          </c:val>
          <c:smooth val="0"/>
          <c:extLst>
            <c:ext xmlns:c16="http://schemas.microsoft.com/office/drawing/2014/chart" uri="{C3380CC4-5D6E-409C-BE32-E72D297353CC}">
              <c16:uniqueId val="{0000000B-C416-4F08-8865-8BF28D56CAC8}"/>
            </c:ext>
          </c:extLst>
        </c:ser>
        <c:ser>
          <c:idx val="15"/>
          <c:order val="12"/>
          <c:tx>
            <c:v>Angus</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2.27</c:v>
                      </c:pt>
                    </c:numCache>
                  </c16:filteredLitCache>
                </c:ext>
              </c:extLst>
              <c:f/>
              <c:numCache>
                <c:formatCode>0.00</c:formatCode>
                <c:ptCount val="21"/>
                <c:pt idx="0">
                  <c:v>2.2599999999999998</c:v>
                </c:pt>
                <c:pt idx="1">
                  <c:v>2.2400000000000002</c:v>
                </c:pt>
                <c:pt idx="2">
                  <c:v>2.2400000000000002</c:v>
                </c:pt>
                <c:pt idx="3">
                  <c:v>2.2400000000000002</c:v>
                </c:pt>
                <c:pt idx="4">
                  <c:v>2.23</c:v>
                </c:pt>
                <c:pt idx="5">
                  <c:v>2.23</c:v>
                </c:pt>
                <c:pt idx="6">
                  <c:v>2.23</c:v>
                </c:pt>
                <c:pt idx="7">
                  <c:v>2.21</c:v>
                </c:pt>
                <c:pt idx="8">
                  <c:v>2.21</c:v>
                </c:pt>
                <c:pt idx="9">
                  <c:v>2.2200000000000002</c:v>
                </c:pt>
                <c:pt idx="10">
                  <c:v>2.2000000000000002</c:v>
                </c:pt>
                <c:pt idx="11">
                  <c:v>2.19</c:v>
                </c:pt>
                <c:pt idx="12">
                  <c:v>2.19</c:v>
                </c:pt>
                <c:pt idx="13">
                  <c:v>2.17</c:v>
                </c:pt>
                <c:pt idx="14">
                  <c:v>2.16</c:v>
                </c:pt>
                <c:pt idx="15">
                  <c:v>2.14</c:v>
                </c:pt>
                <c:pt idx="16">
                  <c:v>2.12</c:v>
                </c:pt>
                <c:pt idx="17">
                  <c:v>2.11</c:v>
                </c:pt>
                <c:pt idx="18">
                  <c:v>2.1</c:v>
                </c:pt>
                <c:pt idx="19">
                  <c:v>2.08</c:v>
                </c:pt>
                <c:pt idx="20">
                  <c:v>2.0699999999999998</c:v>
                </c:pt>
              </c:numCache>
            </c:numRef>
          </c:val>
          <c:smooth val="0"/>
          <c:extLst>
            <c:ext xmlns:c16="http://schemas.microsoft.com/office/drawing/2014/chart" uri="{C3380CC4-5D6E-409C-BE32-E72D297353CC}">
              <c16:uniqueId val="{0000000C-C416-4F08-8865-8BF28D56CAC8}"/>
            </c:ext>
          </c:extLst>
        </c:ser>
        <c:ser>
          <c:idx val="16"/>
          <c:order val="13"/>
          <c:tx>
            <c:v>East Ayrshire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2.35</c:v>
                      </c:pt>
                    </c:numCache>
                  </c16:filteredLitCache>
                </c:ext>
              </c:extLst>
              <c:f/>
              <c:numCache>
                <c:formatCode>General</c:formatCode>
                <c:ptCount val="21"/>
                <c:pt idx="0">
                  <c:v>2.34</c:v>
                </c:pt>
                <c:pt idx="1">
                  <c:v>2.3199999999999998</c:v>
                </c:pt>
                <c:pt idx="2">
                  <c:v>2.31</c:v>
                </c:pt>
                <c:pt idx="3">
                  <c:v>2.31</c:v>
                </c:pt>
                <c:pt idx="4">
                  <c:v>2.29</c:v>
                </c:pt>
                <c:pt idx="5">
                  <c:v>2.2799999999999998</c:v>
                </c:pt>
                <c:pt idx="6">
                  <c:v>2.2599999999999998</c:v>
                </c:pt>
                <c:pt idx="7">
                  <c:v>2.25</c:v>
                </c:pt>
                <c:pt idx="8">
                  <c:v>2.25</c:v>
                </c:pt>
                <c:pt idx="9">
                  <c:v>2.25</c:v>
                </c:pt>
                <c:pt idx="10">
                  <c:v>2.2400000000000002</c:v>
                </c:pt>
                <c:pt idx="11">
                  <c:v>2.2200000000000002</c:v>
                </c:pt>
                <c:pt idx="12">
                  <c:v>2.2200000000000002</c:v>
                </c:pt>
                <c:pt idx="13">
                  <c:v>2.21</c:v>
                </c:pt>
                <c:pt idx="14">
                  <c:v>2.21</c:v>
                </c:pt>
                <c:pt idx="15">
                  <c:v>2.2000000000000002</c:v>
                </c:pt>
                <c:pt idx="16">
                  <c:v>2.1800000000000002</c:v>
                </c:pt>
                <c:pt idx="17">
                  <c:v>2.1800000000000002</c:v>
                </c:pt>
                <c:pt idx="18">
                  <c:v>2.16</c:v>
                </c:pt>
                <c:pt idx="19">
                  <c:v>2.15</c:v>
                </c:pt>
                <c:pt idx="20">
                  <c:v>2.13</c:v>
                </c:pt>
              </c:numCache>
            </c:numRef>
          </c:val>
          <c:smooth val="0"/>
          <c:extLst>
            <c:ext xmlns:c16="http://schemas.microsoft.com/office/drawing/2014/chart" uri="{C3380CC4-5D6E-409C-BE32-E72D297353CC}">
              <c16:uniqueId val="{0000000D-C416-4F08-8865-8BF28D56CAC8}"/>
            </c:ext>
          </c:extLst>
        </c:ser>
        <c:ser>
          <c:idx val="17"/>
          <c:order val="14"/>
          <c:tx>
            <c:v>East Dunbartonshire</c:v>
          </c:tx>
          <c:spPr>
            <a:ln w="41275" cap="rnd">
              <a:solidFill>
                <a:srgbClr val="BF78D3"/>
              </a:solidFill>
              <a:round/>
            </a:ln>
            <a:effectLst/>
          </c:spPr>
          <c:marker>
            <c:symbol val="none"/>
          </c:marker>
          <c:dPt>
            <c:idx val="0"/>
            <c:marker>
              <c:symbol val="circle"/>
              <c:size val="8"/>
              <c:spPr>
                <a:solidFill>
                  <a:srgbClr val="BF78D3"/>
                </a:solidFill>
                <a:ln w="25400">
                  <a:solidFill>
                    <a:srgbClr val="BF78D3"/>
                  </a:solidFill>
                </a:ln>
                <a:effectLst/>
              </c:spPr>
            </c:marker>
            <c:bubble3D val="0"/>
            <c:extLst>
              <c:ext xmlns:c16="http://schemas.microsoft.com/office/drawing/2014/chart" uri="{C3380CC4-5D6E-409C-BE32-E72D297353CC}">
                <c16:uniqueId val="{0000000E-C416-4F08-8865-8BF28D56CAC8}"/>
              </c:ext>
            </c:extLst>
          </c:dPt>
          <c:dPt>
            <c:idx val="20"/>
            <c:marker>
              <c:symbol val="none"/>
            </c:marker>
            <c:bubble3D val="0"/>
            <c:spPr>
              <a:ln w="41275" cap="rnd">
                <a:solidFill>
                  <a:srgbClr val="BF78D3"/>
                </a:solidFill>
                <a:prstDash val="sysDot"/>
                <a:round/>
              </a:ln>
              <a:effectLst/>
            </c:spPr>
            <c:extLst>
              <c:ext xmlns:c16="http://schemas.microsoft.com/office/drawing/2014/chart" uri="{C3380CC4-5D6E-409C-BE32-E72D297353CC}">
                <c16:uniqueId val="{00000010-C416-4F08-8865-8BF28D56CAC8}"/>
              </c:ext>
            </c:extLst>
          </c:dPt>
          <c:dLbls>
            <c:dLbl>
              <c:idx val="20"/>
              <c:layout>
                <c:manualLayout>
                  <c:x val="-4.0941658137155553E-3"/>
                  <c:y val="-2.9258098223615466E-2"/>
                </c:manualLayout>
              </c:layout>
              <c:tx>
                <c:rich>
                  <a:bodyPr/>
                  <a:lstStyle/>
                  <a:p>
                    <a:fld id="{2C3E15C0-EFC7-4B78-B861-5371710DB23B}" type="SERIESNAME">
                      <a:rPr lang="en-US" sz="1200"/>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C416-4F08-8865-8BF28D56CA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2.5299999999999998</c:v>
                      </c:pt>
                    </c:numCache>
                  </c16:filteredLitCache>
                </c:ext>
              </c:extLst>
              <c:f/>
              <c:numCache>
                <c:formatCode>General</c:formatCode>
                <c:ptCount val="21"/>
                <c:pt idx="0">
                  <c:v>2.5099999999999998</c:v>
                </c:pt>
                <c:pt idx="1">
                  <c:v>2.5</c:v>
                </c:pt>
                <c:pt idx="2">
                  <c:v>2.48</c:v>
                </c:pt>
                <c:pt idx="3">
                  <c:v>2.46</c:v>
                </c:pt>
                <c:pt idx="4">
                  <c:v>2.44</c:v>
                </c:pt>
                <c:pt idx="5">
                  <c:v>2.4300000000000002</c:v>
                </c:pt>
                <c:pt idx="6">
                  <c:v>2.42</c:v>
                </c:pt>
                <c:pt idx="7">
                  <c:v>2.41</c:v>
                </c:pt>
                <c:pt idx="8">
                  <c:v>2.41</c:v>
                </c:pt>
                <c:pt idx="9">
                  <c:v>2.4</c:v>
                </c:pt>
                <c:pt idx="10">
                  <c:v>2.4</c:v>
                </c:pt>
                <c:pt idx="11">
                  <c:v>2.39</c:v>
                </c:pt>
                <c:pt idx="12">
                  <c:v>2.38</c:v>
                </c:pt>
                <c:pt idx="13">
                  <c:v>2.36</c:v>
                </c:pt>
                <c:pt idx="14">
                  <c:v>2.36</c:v>
                </c:pt>
                <c:pt idx="15">
                  <c:v>2.35</c:v>
                </c:pt>
                <c:pt idx="16">
                  <c:v>2.34</c:v>
                </c:pt>
                <c:pt idx="17">
                  <c:v>2.34</c:v>
                </c:pt>
                <c:pt idx="18">
                  <c:v>2.3199999999999998</c:v>
                </c:pt>
                <c:pt idx="19">
                  <c:v>2.31</c:v>
                </c:pt>
                <c:pt idx="20">
                  <c:v>2.2999999999999998</c:v>
                </c:pt>
              </c:numCache>
            </c:numRef>
          </c:val>
          <c:smooth val="0"/>
          <c:extLst>
            <c:ext xmlns:c16="http://schemas.microsoft.com/office/drawing/2014/chart" uri="{C3380CC4-5D6E-409C-BE32-E72D297353CC}">
              <c16:uniqueId val="{00000011-C416-4F08-8865-8BF28D56CAC8}"/>
            </c:ext>
          </c:extLst>
        </c:ser>
        <c:ser>
          <c:idx val="18"/>
          <c:order val="15"/>
          <c:tx>
            <c:v>East Lothian</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2.33</c:v>
                      </c:pt>
                    </c:numCache>
                  </c16:filteredLitCache>
                </c:ext>
              </c:extLst>
              <c:f/>
              <c:numCache>
                <c:formatCode>0.00</c:formatCode>
                <c:ptCount val="21"/>
                <c:pt idx="0">
                  <c:v>2.33</c:v>
                </c:pt>
                <c:pt idx="1">
                  <c:v>2.3199999999999998</c:v>
                </c:pt>
                <c:pt idx="2">
                  <c:v>2.31</c:v>
                </c:pt>
                <c:pt idx="3">
                  <c:v>2.2999999999999998</c:v>
                </c:pt>
                <c:pt idx="4">
                  <c:v>2.29</c:v>
                </c:pt>
                <c:pt idx="5">
                  <c:v>2.29</c:v>
                </c:pt>
                <c:pt idx="6">
                  <c:v>2.29</c:v>
                </c:pt>
                <c:pt idx="7">
                  <c:v>2.29</c:v>
                </c:pt>
                <c:pt idx="8">
                  <c:v>2.2799999999999998</c:v>
                </c:pt>
                <c:pt idx="9">
                  <c:v>2.2799999999999998</c:v>
                </c:pt>
                <c:pt idx="10">
                  <c:v>2.2799999999999998</c:v>
                </c:pt>
                <c:pt idx="11">
                  <c:v>2.2799999999999998</c:v>
                </c:pt>
                <c:pt idx="12">
                  <c:v>2.2799999999999998</c:v>
                </c:pt>
                <c:pt idx="13">
                  <c:v>2.2799999999999998</c:v>
                </c:pt>
                <c:pt idx="14">
                  <c:v>2.2799999999999998</c:v>
                </c:pt>
                <c:pt idx="15">
                  <c:v>2.27</c:v>
                </c:pt>
                <c:pt idx="16">
                  <c:v>2.2599999999999998</c:v>
                </c:pt>
                <c:pt idx="17">
                  <c:v>2.25</c:v>
                </c:pt>
                <c:pt idx="18">
                  <c:v>2.23</c:v>
                </c:pt>
                <c:pt idx="19">
                  <c:v>2.2200000000000002</c:v>
                </c:pt>
                <c:pt idx="20">
                  <c:v>2.1800000000000002</c:v>
                </c:pt>
              </c:numCache>
            </c:numRef>
          </c:val>
          <c:smooth val="0"/>
          <c:extLst>
            <c:ext xmlns:c16="http://schemas.microsoft.com/office/drawing/2014/chart" uri="{C3380CC4-5D6E-409C-BE32-E72D297353CC}">
              <c16:uniqueId val="{00000012-C416-4F08-8865-8BF28D56CAC8}"/>
            </c:ext>
          </c:extLst>
        </c:ser>
        <c:ser>
          <c:idx val="13"/>
          <c:order val="16"/>
          <c:tx>
            <c:v>Aberdeen City [Note 4]</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2.13</c:v>
                      </c:pt>
                    </c:numCache>
                  </c16:filteredLitCache>
                </c:ext>
              </c:extLst>
              <c:f/>
              <c:numCache>
                <c:formatCode>General</c:formatCode>
                <c:ptCount val="21"/>
                <c:pt idx="0">
                  <c:v>2.1</c:v>
                </c:pt>
                <c:pt idx="1">
                  <c:v>2.08</c:v>
                </c:pt>
                <c:pt idx="2">
                  <c:v>2.0499999999999998</c:v>
                </c:pt>
                <c:pt idx="3">
                  <c:v>2.04</c:v>
                </c:pt>
                <c:pt idx="4">
                  <c:v>2.02</c:v>
                </c:pt>
                <c:pt idx="5">
                  <c:v>2.0099999999999998</c:v>
                </c:pt>
                <c:pt idx="6">
                  <c:v>2.0099999999999998</c:v>
                </c:pt>
                <c:pt idx="7">
                  <c:v>2.0299999999999998</c:v>
                </c:pt>
                <c:pt idx="8">
                  <c:v>2.0499999999999998</c:v>
                </c:pt>
                <c:pt idx="9">
                  <c:v>2.0699999999999998</c:v>
                </c:pt>
                <c:pt idx="10">
                  <c:v>2.08</c:v>
                </c:pt>
                <c:pt idx="11">
                  <c:v>2.08</c:v>
                </c:pt>
                <c:pt idx="12">
                  <c:v>2.09</c:v>
                </c:pt>
                <c:pt idx="13">
                  <c:v>2.1</c:v>
                </c:pt>
                <c:pt idx="14">
                  <c:v>2.0699999999999998</c:v>
                </c:pt>
                <c:pt idx="15">
                  <c:v>2.06</c:v>
                </c:pt>
                <c:pt idx="16">
                  <c:v>2.0299999999999998</c:v>
                </c:pt>
                <c:pt idx="17">
                  <c:v>2.0299999999999998</c:v>
                </c:pt>
                <c:pt idx="18">
                  <c:v>2.02</c:v>
                </c:pt>
                <c:pt idx="19">
                  <c:v>2.0099999999999998</c:v>
                </c:pt>
                <c:pt idx="20">
                  <c:v>1.99</c:v>
                </c:pt>
              </c:numCache>
            </c:numRef>
          </c:val>
          <c:smooth val="0"/>
          <c:extLst>
            <c:ext xmlns:c16="http://schemas.microsoft.com/office/drawing/2014/chart" uri="{C3380CC4-5D6E-409C-BE32-E72D297353CC}">
              <c16:uniqueId val="{00000013-C416-4F08-8865-8BF28D56CAC8}"/>
            </c:ext>
          </c:extLst>
        </c:ser>
        <c:ser>
          <c:idx val="19"/>
          <c:order val="17"/>
          <c:tx>
            <c:v>East Renfrewshire</c:v>
          </c:tx>
          <c:spPr>
            <a:ln w="41275" cap="rnd">
              <a:solidFill>
                <a:srgbClr val="BF78D3"/>
              </a:solidFill>
              <a:round/>
            </a:ln>
            <a:effectLst/>
          </c:spPr>
          <c:marker>
            <c:symbol val="none"/>
          </c:marker>
          <c:dPt>
            <c:idx val="0"/>
            <c:marker>
              <c:symbol val="circle"/>
              <c:size val="8"/>
              <c:spPr>
                <a:solidFill>
                  <a:srgbClr val="BF78D3"/>
                </a:solidFill>
                <a:ln w="25400">
                  <a:solidFill>
                    <a:srgbClr val="BF78D3"/>
                  </a:solidFill>
                </a:ln>
                <a:effectLst/>
              </c:spPr>
            </c:marker>
            <c:bubble3D val="0"/>
            <c:extLst>
              <c:ext xmlns:c16="http://schemas.microsoft.com/office/drawing/2014/chart" uri="{C3380CC4-5D6E-409C-BE32-E72D297353CC}">
                <c16:uniqueId val="{00000014-C416-4F08-8865-8BF28D56CAC8}"/>
              </c:ext>
            </c:extLst>
          </c:dPt>
          <c:dPt>
            <c:idx val="20"/>
            <c:marker>
              <c:symbol val="none"/>
            </c:marker>
            <c:bubble3D val="0"/>
            <c:spPr>
              <a:ln w="41275" cap="rnd">
                <a:solidFill>
                  <a:srgbClr val="BF78D3"/>
                </a:solidFill>
                <a:prstDash val="sysDot"/>
                <a:round/>
              </a:ln>
              <a:effectLst/>
            </c:spPr>
            <c:extLst>
              <c:ext xmlns:c16="http://schemas.microsoft.com/office/drawing/2014/chart" uri="{C3380CC4-5D6E-409C-BE32-E72D297353CC}">
                <c16:uniqueId val="{00000016-C416-4F08-8865-8BF28D56CAC8}"/>
              </c:ext>
            </c:extLst>
          </c:dPt>
          <c:dLbls>
            <c:dLbl>
              <c:idx val="20"/>
              <c:layout>
                <c:manualLayout>
                  <c:x val="-9.5530535653361622E-3"/>
                  <c:y val="-6.8965517241379309E-2"/>
                </c:manualLayout>
              </c:layout>
              <c:tx>
                <c:rich>
                  <a:bodyPr/>
                  <a:lstStyle/>
                  <a:p>
                    <a:fld id="{D3DFA4C0-0B4E-4695-80C3-59B65487E737}" type="SERIESNAME">
                      <a:rPr lang="en-US" sz="1200"/>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C416-4F08-8865-8BF28D56CA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2.5299999999999998</c:v>
                      </c:pt>
                    </c:numCache>
                  </c16:filteredLitCache>
                </c:ext>
              </c:extLst>
              <c:f/>
              <c:numCache>
                <c:formatCode>General</c:formatCode>
                <c:ptCount val="21"/>
                <c:pt idx="0">
                  <c:v>2.5299999999999998</c:v>
                </c:pt>
                <c:pt idx="1">
                  <c:v>2.5099999999999998</c:v>
                </c:pt>
                <c:pt idx="2">
                  <c:v>2.4900000000000002</c:v>
                </c:pt>
                <c:pt idx="3">
                  <c:v>2.48</c:v>
                </c:pt>
                <c:pt idx="4">
                  <c:v>2.4700000000000002</c:v>
                </c:pt>
                <c:pt idx="5">
                  <c:v>2.46</c:v>
                </c:pt>
                <c:pt idx="6">
                  <c:v>2.4500000000000002</c:v>
                </c:pt>
                <c:pt idx="7">
                  <c:v>2.44</c:v>
                </c:pt>
                <c:pt idx="8">
                  <c:v>2.4300000000000002</c:v>
                </c:pt>
                <c:pt idx="9">
                  <c:v>2.42</c:v>
                </c:pt>
                <c:pt idx="10">
                  <c:v>2.41</c:v>
                </c:pt>
                <c:pt idx="11">
                  <c:v>2.41</c:v>
                </c:pt>
                <c:pt idx="12">
                  <c:v>2.41</c:v>
                </c:pt>
                <c:pt idx="13">
                  <c:v>2.41</c:v>
                </c:pt>
                <c:pt idx="14">
                  <c:v>2.42</c:v>
                </c:pt>
                <c:pt idx="15">
                  <c:v>2.42</c:v>
                </c:pt>
                <c:pt idx="16">
                  <c:v>2.42</c:v>
                </c:pt>
                <c:pt idx="17">
                  <c:v>2.41</c:v>
                </c:pt>
                <c:pt idx="18">
                  <c:v>2.41</c:v>
                </c:pt>
                <c:pt idx="19">
                  <c:v>2.39</c:v>
                </c:pt>
                <c:pt idx="20">
                  <c:v>2.36</c:v>
                </c:pt>
              </c:numCache>
            </c:numRef>
          </c:val>
          <c:smooth val="0"/>
          <c:extLst>
            <c:ext xmlns:c16="http://schemas.microsoft.com/office/drawing/2014/chart" uri="{C3380CC4-5D6E-409C-BE32-E72D297353CC}">
              <c16:uniqueId val="{00000017-C416-4F08-8865-8BF28D56CAC8}"/>
            </c:ext>
          </c:extLst>
        </c:ser>
        <c:ser>
          <c:idx val="20"/>
          <c:order val="18"/>
          <c:tx>
            <c:v>Falkirk</c:v>
          </c:tx>
          <c:spPr>
            <a:ln w="1270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2.29</c:v>
                      </c:pt>
                    </c:numCache>
                  </c16:filteredLitCache>
                </c:ext>
              </c:extLst>
              <c:f/>
              <c:numCache>
                <c:formatCode>General</c:formatCode>
                <c:ptCount val="21"/>
                <c:pt idx="0">
                  <c:v>2.27</c:v>
                </c:pt>
                <c:pt idx="1">
                  <c:v>2.25</c:v>
                </c:pt>
                <c:pt idx="2">
                  <c:v>2.2400000000000002</c:v>
                </c:pt>
                <c:pt idx="3">
                  <c:v>2.25</c:v>
                </c:pt>
                <c:pt idx="4">
                  <c:v>2.2400000000000002</c:v>
                </c:pt>
                <c:pt idx="5">
                  <c:v>2.2400000000000002</c:v>
                </c:pt>
                <c:pt idx="6">
                  <c:v>2.2400000000000002</c:v>
                </c:pt>
                <c:pt idx="7">
                  <c:v>2.2400000000000002</c:v>
                </c:pt>
                <c:pt idx="8">
                  <c:v>2.2400000000000002</c:v>
                </c:pt>
                <c:pt idx="9">
                  <c:v>2.2400000000000002</c:v>
                </c:pt>
                <c:pt idx="10">
                  <c:v>2.2400000000000002</c:v>
                </c:pt>
                <c:pt idx="11">
                  <c:v>2.2400000000000002</c:v>
                </c:pt>
                <c:pt idx="12">
                  <c:v>2.2400000000000002</c:v>
                </c:pt>
                <c:pt idx="13">
                  <c:v>2.2200000000000002</c:v>
                </c:pt>
                <c:pt idx="14">
                  <c:v>2.2200000000000002</c:v>
                </c:pt>
                <c:pt idx="15">
                  <c:v>2.2000000000000002</c:v>
                </c:pt>
                <c:pt idx="16">
                  <c:v>2.19</c:v>
                </c:pt>
                <c:pt idx="17">
                  <c:v>2.19</c:v>
                </c:pt>
                <c:pt idx="18">
                  <c:v>2.17</c:v>
                </c:pt>
                <c:pt idx="19">
                  <c:v>2.16</c:v>
                </c:pt>
                <c:pt idx="20">
                  <c:v>2.16</c:v>
                </c:pt>
              </c:numCache>
            </c:numRef>
          </c:val>
          <c:smooth val="0"/>
          <c:extLst>
            <c:ext xmlns:c16="http://schemas.microsoft.com/office/drawing/2014/chart" uri="{C3380CC4-5D6E-409C-BE32-E72D297353CC}">
              <c16:uniqueId val="{00000018-C416-4F08-8865-8BF28D56CAC8}"/>
            </c:ext>
          </c:extLst>
        </c:ser>
        <c:ser>
          <c:idx val="21"/>
          <c:order val="19"/>
          <c:tx>
            <c:v>Fife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2.2799999999999998</c:v>
                      </c:pt>
                    </c:numCache>
                  </c16:filteredLitCache>
                </c:ext>
              </c:extLst>
              <c:f/>
              <c:numCache>
                <c:formatCode>General</c:formatCode>
                <c:ptCount val="21"/>
                <c:pt idx="0">
                  <c:v>2.27</c:v>
                </c:pt>
                <c:pt idx="1">
                  <c:v>2.2599999999999998</c:v>
                </c:pt>
                <c:pt idx="2">
                  <c:v>2.25</c:v>
                </c:pt>
                <c:pt idx="3">
                  <c:v>2.2400000000000002</c:v>
                </c:pt>
                <c:pt idx="4">
                  <c:v>2.2400000000000002</c:v>
                </c:pt>
                <c:pt idx="5">
                  <c:v>2.23</c:v>
                </c:pt>
                <c:pt idx="6">
                  <c:v>2.2200000000000002</c:v>
                </c:pt>
                <c:pt idx="7">
                  <c:v>2.2200000000000002</c:v>
                </c:pt>
                <c:pt idx="8">
                  <c:v>2.21</c:v>
                </c:pt>
                <c:pt idx="9">
                  <c:v>2.2200000000000002</c:v>
                </c:pt>
                <c:pt idx="10">
                  <c:v>2.21</c:v>
                </c:pt>
                <c:pt idx="11">
                  <c:v>2.21</c:v>
                </c:pt>
                <c:pt idx="12">
                  <c:v>2.19</c:v>
                </c:pt>
                <c:pt idx="13">
                  <c:v>2.19</c:v>
                </c:pt>
                <c:pt idx="14">
                  <c:v>2.19</c:v>
                </c:pt>
                <c:pt idx="15">
                  <c:v>2.1800000000000002</c:v>
                </c:pt>
                <c:pt idx="16">
                  <c:v>2.17</c:v>
                </c:pt>
                <c:pt idx="17">
                  <c:v>2.16</c:v>
                </c:pt>
                <c:pt idx="18">
                  <c:v>2.16</c:v>
                </c:pt>
                <c:pt idx="19">
                  <c:v>2.14</c:v>
                </c:pt>
                <c:pt idx="20">
                  <c:v>2.13</c:v>
                </c:pt>
              </c:numCache>
            </c:numRef>
          </c:val>
          <c:smooth val="0"/>
          <c:extLst>
            <c:ext xmlns:c16="http://schemas.microsoft.com/office/drawing/2014/chart" uri="{C3380CC4-5D6E-409C-BE32-E72D297353CC}">
              <c16:uniqueId val="{00000019-C416-4F08-8865-8BF28D56CAC8}"/>
            </c:ext>
          </c:extLst>
        </c:ser>
        <c:ser>
          <c:idx val="23"/>
          <c:order val="20"/>
          <c:tx>
            <c:v>Moray</c:v>
          </c:tx>
          <c:spPr>
            <a:ln w="15875"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2.37</c:v>
                      </c:pt>
                    </c:numCache>
                  </c16:filteredLitCache>
                </c:ext>
              </c:extLst>
              <c:f/>
              <c:numCache>
                <c:formatCode>0.00</c:formatCode>
                <c:ptCount val="21"/>
                <c:pt idx="0">
                  <c:v>2.36</c:v>
                </c:pt>
                <c:pt idx="1">
                  <c:v>2.37</c:v>
                </c:pt>
                <c:pt idx="2">
                  <c:v>2.35</c:v>
                </c:pt>
                <c:pt idx="3">
                  <c:v>2.33</c:v>
                </c:pt>
                <c:pt idx="4">
                  <c:v>2.31</c:v>
                </c:pt>
                <c:pt idx="5">
                  <c:v>2.2999999999999998</c:v>
                </c:pt>
                <c:pt idx="6">
                  <c:v>2.31</c:v>
                </c:pt>
                <c:pt idx="7">
                  <c:v>2.31</c:v>
                </c:pt>
                <c:pt idx="8">
                  <c:v>2.2999999999999998</c:v>
                </c:pt>
                <c:pt idx="9">
                  <c:v>2.2799999999999998</c:v>
                </c:pt>
                <c:pt idx="10">
                  <c:v>2.2400000000000002</c:v>
                </c:pt>
                <c:pt idx="11">
                  <c:v>2.2599999999999998</c:v>
                </c:pt>
                <c:pt idx="12">
                  <c:v>2.2400000000000002</c:v>
                </c:pt>
                <c:pt idx="13">
                  <c:v>2.2400000000000002</c:v>
                </c:pt>
                <c:pt idx="14">
                  <c:v>2.2400000000000002</c:v>
                </c:pt>
                <c:pt idx="15">
                  <c:v>2.2200000000000002</c:v>
                </c:pt>
                <c:pt idx="16">
                  <c:v>2.19</c:v>
                </c:pt>
                <c:pt idx="17">
                  <c:v>2.1800000000000002</c:v>
                </c:pt>
                <c:pt idx="18">
                  <c:v>2.17</c:v>
                </c:pt>
                <c:pt idx="19">
                  <c:v>2.16</c:v>
                </c:pt>
                <c:pt idx="20">
                  <c:v>2.14</c:v>
                </c:pt>
              </c:numCache>
            </c:numRef>
          </c:val>
          <c:smooth val="0"/>
          <c:extLst>
            <c:ext xmlns:c16="http://schemas.microsoft.com/office/drawing/2014/chart" uri="{C3380CC4-5D6E-409C-BE32-E72D297353CC}">
              <c16:uniqueId val="{0000001A-C416-4F08-8865-8BF28D56CAC8}"/>
            </c:ext>
          </c:extLst>
        </c:ser>
        <c:ser>
          <c:idx val="24"/>
          <c:order val="21"/>
          <c:tx>
            <c:v>Na h-Eileanan Siar</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2.3199999999999998</c:v>
                      </c:pt>
                    </c:numCache>
                  </c16:filteredLitCache>
                </c:ext>
              </c:extLst>
              <c:f/>
              <c:numCache>
                <c:formatCode>0.00</c:formatCode>
                <c:ptCount val="21"/>
                <c:pt idx="0">
                  <c:v>2.31</c:v>
                </c:pt>
                <c:pt idx="1">
                  <c:v>2.29</c:v>
                </c:pt>
                <c:pt idx="2">
                  <c:v>2.29</c:v>
                </c:pt>
                <c:pt idx="3">
                  <c:v>2.29</c:v>
                </c:pt>
                <c:pt idx="4">
                  <c:v>2.27</c:v>
                </c:pt>
                <c:pt idx="5">
                  <c:v>2.25</c:v>
                </c:pt>
                <c:pt idx="6">
                  <c:v>2.23</c:v>
                </c:pt>
                <c:pt idx="7">
                  <c:v>2.2200000000000002</c:v>
                </c:pt>
                <c:pt idx="8">
                  <c:v>2.2000000000000002</c:v>
                </c:pt>
                <c:pt idx="9">
                  <c:v>2.17</c:v>
                </c:pt>
                <c:pt idx="10">
                  <c:v>2.13</c:v>
                </c:pt>
                <c:pt idx="11">
                  <c:v>2.09</c:v>
                </c:pt>
                <c:pt idx="12">
                  <c:v>2.08</c:v>
                </c:pt>
                <c:pt idx="13">
                  <c:v>2.06</c:v>
                </c:pt>
                <c:pt idx="14">
                  <c:v>2.0499999999999998</c:v>
                </c:pt>
                <c:pt idx="15">
                  <c:v>2.08</c:v>
                </c:pt>
                <c:pt idx="16">
                  <c:v>2.0699999999999998</c:v>
                </c:pt>
                <c:pt idx="17">
                  <c:v>2.0499999999999998</c:v>
                </c:pt>
                <c:pt idx="18">
                  <c:v>2.04</c:v>
                </c:pt>
                <c:pt idx="19">
                  <c:v>2.0299999999999998</c:v>
                </c:pt>
                <c:pt idx="20">
                  <c:v>2.02</c:v>
                </c:pt>
              </c:numCache>
            </c:numRef>
          </c:val>
          <c:smooth val="0"/>
          <c:extLst>
            <c:ext xmlns:c16="http://schemas.microsoft.com/office/drawing/2014/chart" uri="{C3380CC4-5D6E-409C-BE32-E72D297353CC}">
              <c16:uniqueId val="{0000001B-C416-4F08-8865-8BF28D56CAC8}"/>
            </c:ext>
          </c:extLst>
        </c:ser>
        <c:ser>
          <c:idx val="25"/>
          <c:order val="22"/>
          <c:tx>
            <c:v>North Ayrshire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2.29</c:v>
                      </c:pt>
                    </c:numCache>
                  </c16:filteredLitCache>
                </c:ext>
              </c:extLst>
              <c:f/>
              <c:numCache>
                <c:formatCode>0.00</c:formatCode>
                <c:ptCount val="21"/>
                <c:pt idx="0">
                  <c:v>2.27</c:v>
                </c:pt>
                <c:pt idx="1">
                  <c:v>2.2599999999999998</c:v>
                </c:pt>
                <c:pt idx="2">
                  <c:v>2.25</c:v>
                </c:pt>
                <c:pt idx="3">
                  <c:v>2.2400000000000002</c:v>
                </c:pt>
                <c:pt idx="4">
                  <c:v>2.2200000000000002</c:v>
                </c:pt>
                <c:pt idx="5">
                  <c:v>2.2200000000000002</c:v>
                </c:pt>
                <c:pt idx="6">
                  <c:v>2.21</c:v>
                </c:pt>
                <c:pt idx="7">
                  <c:v>2.19</c:v>
                </c:pt>
                <c:pt idx="8">
                  <c:v>2.19</c:v>
                </c:pt>
                <c:pt idx="9">
                  <c:v>2.19</c:v>
                </c:pt>
                <c:pt idx="10">
                  <c:v>2.1800000000000002</c:v>
                </c:pt>
                <c:pt idx="11">
                  <c:v>2.16</c:v>
                </c:pt>
                <c:pt idx="12">
                  <c:v>2.15</c:v>
                </c:pt>
                <c:pt idx="13">
                  <c:v>2.13</c:v>
                </c:pt>
                <c:pt idx="14">
                  <c:v>2.12</c:v>
                </c:pt>
                <c:pt idx="15">
                  <c:v>2.11</c:v>
                </c:pt>
                <c:pt idx="16">
                  <c:v>2.09</c:v>
                </c:pt>
                <c:pt idx="17">
                  <c:v>2.08</c:v>
                </c:pt>
                <c:pt idx="18">
                  <c:v>2.06</c:v>
                </c:pt>
                <c:pt idx="19">
                  <c:v>2.0499999999999998</c:v>
                </c:pt>
                <c:pt idx="20">
                  <c:v>2.0299999999999998</c:v>
                </c:pt>
              </c:numCache>
            </c:numRef>
          </c:val>
          <c:smooth val="0"/>
          <c:extLst>
            <c:ext xmlns:c16="http://schemas.microsoft.com/office/drawing/2014/chart" uri="{C3380CC4-5D6E-409C-BE32-E72D297353CC}">
              <c16:uniqueId val="{0000001C-C416-4F08-8865-8BF28D56CAC8}"/>
            </c:ext>
          </c:extLst>
        </c:ser>
        <c:ser>
          <c:idx val="26"/>
          <c:order val="23"/>
          <c:tx>
            <c:v>North Lanarkshire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2.4</c:v>
                      </c:pt>
                    </c:numCache>
                  </c16:filteredLitCache>
                </c:ext>
              </c:extLst>
              <c:f/>
              <c:numCache>
                <c:formatCode>General</c:formatCode>
                <c:ptCount val="21"/>
                <c:pt idx="0">
                  <c:v>2.37</c:v>
                </c:pt>
                <c:pt idx="1">
                  <c:v>2.35</c:v>
                </c:pt>
                <c:pt idx="2">
                  <c:v>2.34</c:v>
                </c:pt>
                <c:pt idx="3">
                  <c:v>2.3199999999999998</c:v>
                </c:pt>
                <c:pt idx="4">
                  <c:v>2.31</c:v>
                </c:pt>
                <c:pt idx="5">
                  <c:v>2.2999999999999998</c:v>
                </c:pt>
                <c:pt idx="6">
                  <c:v>2.2999999999999998</c:v>
                </c:pt>
                <c:pt idx="7">
                  <c:v>2.2999999999999998</c:v>
                </c:pt>
                <c:pt idx="8">
                  <c:v>2.2999999999999998</c:v>
                </c:pt>
                <c:pt idx="9">
                  <c:v>2.29</c:v>
                </c:pt>
                <c:pt idx="10">
                  <c:v>2.2799999999999998</c:v>
                </c:pt>
                <c:pt idx="11">
                  <c:v>2.27</c:v>
                </c:pt>
                <c:pt idx="12">
                  <c:v>2.2599999999999998</c:v>
                </c:pt>
                <c:pt idx="13">
                  <c:v>2.25</c:v>
                </c:pt>
                <c:pt idx="14">
                  <c:v>2.2400000000000002</c:v>
                </c:pt>
                <c:pt idx="15">
                  <c:v>2.23</c:v>
                </c:pt>
                <c:pt idx="16">
                  <c:v>2.23</c:v>
                </c:pt>
                <c:pt idx="17">
                  <c:v>2.2200000000000002</c:v>
                </c:pt>
                <c:pt idx="18">
                  <c:v>2.2200000000000002</c:v>
                </c:pt>
                <c:pt idx="19">
                  <c:v>2.21</c:v>
                </c:pt>
                <c:pt idx="20">
                  <c:v>2.2000000000000002</c:v>
                </c:pt>
              </c:numCache>
            </c:numRef>
          </c:val>
          <c:smooth val="0"/>
          <c:extLst>
            <c:ext xmlns:c16="http://schemas.microsoft.com/office/drawing/2014/chart" uri="{C3380CC4-5D6E-409C-BE32-E72D297353CC}">
              <c16:uniqueId val="{0000001D-C416-4F08-8865-8BF28D56CAC8}"/>
            </c:ext>
          </c:extLst>
        </c:ser>
        <c:ser>
          <c:idx val="27"/>
          <c:order val="24"/>
          <c:tx>
            <c:v>Orkney Islands</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2.2799999999999998</c:v>
                      </c:pt>
                    </c:numCache>
                  </c16:filteredLitCache>
                </c:ext>
              </c:extLst>
              <c:f/>
              <c:numCache>
                <c:formatCode>General</c:formatCode>
                <c:ptCount val="21"/>
                <c:pt idx="0">
                  <c:v>2.2599999999999998</c:v>
                </c:pt>
                <c:pt idx="1">
                  <c:v>2.25</c:v>
                </c:pt>
                <c:pt idx="2">
                  <c:v>2.2400000000000002</c:v>
                </c:pt>
                <c:pt idx="3">
                  <c:v>2.2200000000000002</c:v>
                </c:pt>
                <c:pt idx="4">
                  <c:v>2.2200000000000002</c:v>
                </c:pt>
                <c:pt idx="5">
                  <c:v>2.21</c:v>
                </c:pt>
                <c:pt idx="6">
                  <c:v>2.2000000000000002</c:v>
                </c:pt>
                <c:pt idx="7">
                  <c:v>2.1800000000000002</c:v>
                </c:pt>
                <c:pt idx="8">
                  <c:v>2.1800000000000002</c:v>
                </c:pt>
                <c:pt idx="9">
                  <c:v>2.17</c:v>
                </c:pt>
                <c:pt idx="10">
                  <c:v>2.16</c:v>
                </c:pt>
                <c:pt idx="11">
                  <c:v>2.15</c:v>
                </c:pt>
                <c:pt idx="12">
                  <c:v>2.13</c:v>
                </c:pt>
                <c:pt idx="13">
                  <c:v>2.12</c:v>
                </c:pt>
                <c:pt idx="14">
                  <c:v>2.11</c:v>
                </c:pt>
                <c:pt idx="15">
                  <c:v>2.1</c:v>
                </c:pt>
                <c:pt idx="16">
                  <c:v>2.09</c:v>
                </c:pt>
                <c:pt idx="17">
                  <c:v>2.08</c:v>
                </c:pt>
                <c:pt idx="18">
                  <c:v>2.09</c:v>
                </c:pt>
                <c:pt idx="19">
                  <c:v>2.08</c:v>
                </c:pt>
                <c:pt idx="20">
                  <c:v>2.0699999999999998</c:v>
                </c:pt>
              </c:numCache>
            </c:numRef>
          </c:val>
          <c:smooth val="0"/>
          <c:extLst>
            <c:ext xmlns:c16="http://schemas.microsoft.com/office/drawing/2014/chart" uri="{C3380CC4-5D6E-409C-BE32-E72D297353CC}">
              <c16:uniqueId val="{0000001E-C416-4F08-8865-8BF28D56CAC8}"/>
            </c:ext>
          </c:extLst>
        </c:ser>
        <c:ser>
          <c:idx val="28"/>
          <c:order val="25"/>
          <c:tx>
            <c:v>Renfrewshire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2.2599999999999998</c:v>
                      </c:pt>
                    </c:numCache>
                  </c16:filteredLitCache>
                </c:ext>
              </c:extLst>
              <c:f/>
              <c:numCache>
                <c:formatCode>General</c:formatCode>
                <c:ptCount val="21"/>
                <c:pt idx="0">
                  <c:v>2.23</c:v>
                </c:pt>
                <c:pt idx="1">
                  <c:v>2.2000000000000002</c:v>
                </c:pt>
                <c:pt idx="2">
                  <c:v>2.2000000000000002</c:v>
                </c:pt>
                <c:pt idx="3">
                  <c:v>2.1800000000000002</c:v>
                </c:pt>
                <c:pt idx="4">
                  <c:v>2.16</c:v>
                </c:pt>
                <c:pt idx="5">
                  <c:v>2.15</c:v>
                </c:pt>
                <c:pt idx="6">
                  <c:v>2.13</c:v>
                </c:pt>
                <c:pt idx="7">
                  <c:v>2.13</c:v>
                </c:pt>
                <c:pt idx="8">
                  <c:v>2.13</c:v>
                </c:pt>
                <c:pt idx="9">
                  <c:v>2.13</c:v>
                </c:pt>
                <c:pt idx="10">
                  <c:v>2.13</c:v>
                </c:pt>
                <c:pt idx="11">
                  <c:v>2.1</c:v>
                </c:pt>
                <c:pt idx="12">
                  <c:v>2.09</c:v>
                </c:pt>
                <c:pt idx="13">
                  <c:v>2.0699999999999998</c:v>
                </c:pt>
                <c:pt idx="14">
                  <c:v>2.0699999999999998</c:v>
                </c:pt>
                <c:pt idx="15">
                  <c:v>2.06</c:v>
                </c:pt>
                <c:pt idx="16">
                  <c:v>2.0499999999999998</c:v>
                </c:pt>
                <c:pt idx="17">
                  <c:v>2.04</c:v>
                </c:pt>
                <c:pt idx="18">
                  <c:v>2.0299999999999998</c:v>
                </c:pt>
                <c:pt idx="19">
                  <c:v>2.02</c:v>
                </c:pt>
                <c:pt idx="20">
                  <c:v>2</c:v>
                </c:pt>
              </c:numCache>
            </c:numRef>
          </c:val>
          <c:smooth val="0"/>
          <c:extLst>
            <c:ext xmlns:c16="http://schemas.microsoft.com/office/drawing/2014/chart" uri="{C3380CC4-5D6E-409C-BE32-E72D297353CC}">
              <c16:uniqueId val="{0000001F-C416-4F08-8865-8BF28D56CAC8}"/>
            </c:ext>
          </c:extLst>
        </c:ser>
        <c:ser>
          <c:idx val="29"/>
          <c:order val="26"/>
          <c:tx>
            <c:v>Scottish Borders</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2.2200000000000002</c:v>
                      </c:pt>
                    </c:numCache>
                  </c16:filteredLitCache>
                </c:ext>
              </c:extLst>
              <c:f/>
              <c:numCache>
                <c:formatCode>0.00</c:formatCode>
                <c:ptCount val="21"/>
                <c:pt idx="0">
                  <c:v>2.21</c:v>
                </c:pt>
                <c:pt idx="1">
                  <c:v>2.2000000000000002</c:v>
                </c:pt>
                <c:pt idx="2">
                  <c:v>2.2000000000000002</c:v>
                </c:pt>
                <c:pt idx="3">
                  <c:v>2.19</c:v>
                </c:pt>
                <c:pt idx="4">
                  <c:v>2.1800000000000002</c:v>
                </c:pt>
                <c:pt idx="5">
                  <c:v>2.1800000000000002</c:v>
                </c:pt>
                <c:pt idx="6">
                  <c:v>2.1800000000000002</c:v>
                </c:pt>
                <c:pt idx="7">
                  <c:v>2.17</c:v>
                </c:pt>
                <c:pt idx="8">
                  <c:v>2.15</c:v>
                </c:pt>
                <c:pt idx="9">
                  <c:v>2.15</c:v>
                </c:pt>
                <c:pt idx="10">
                  <c:v>2.13</c:v>
                </c:pt>
                <c:pt idx="11">
                  <c:v>2.13</c:v>
                </c:pt>
                <c:pt idx="12">
                  <c:v>2.12</c:v>
                </c:pt>
                <c:pt idx="13">
                  <c:v>2.11</c:v>
                </c:pt>
                <c:pt idx="14">
                  <c:v>2.11</c:v>
                </c:pt>
                <c:pt idx="15">
                  <c:v>2.09</c:v>
                </c:pt>
                <c:pt idx="16">
                  <c:v>2.09</c:v>
                </c:pt>
                <c:pt idx="17">
                  <c:v>2.09</c:v>
                </c:pt>
                <c:pt idx="18">
                  <c:v>2.08</c:v>
                </c:pt>
                <c:pt idx="19">
                  <c:v>2.0699999999999998</c:v>
                </c:pt>
                <c:pt idx="20">
                  <c:v>2.06</c:v>
                </c:pt>
              </c:numCache>
            </c:numRef>
          </c:val>
          <c:smooth val="0"/>
          <c:extLst>
            <c:ext xmlns:c16="http://schemas.microsoft.com/office/drawing/2014/chart" uri="{C3380CC4-5D6E-409C-BE32-E72D297353CC}">
              <c16:uniqueId val="{00000020-C416-4F08-8865-8BF28D56CAC8}"/>
            </c:ext>
          </c:extLst>
        </c:ser>
        <c:ser>
          <c:idx val="30"/>
          <c:order val="27"/>
          <c:tx>
            <c:v>Shetland Islands</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2.38</c:v>
                      </c:pt>
                    </c:numCache>
                  </c16:filteredLitCache>
                </c:ext>
              </c:extLst>
              <c:f/>
              <c:numCache>
                <c:formatCode>0.00</c:formatCode>
                <c:ptCount val="21"/>
                <c:pt idx="0">
                  <c:v>2.37</c:v>
                </c:pt>
                <c:pt idx="1">
                  <c:v>2.35</c:v>
                </c:pt>
                <c:pt idx="2">
                  <c:v>2.35</c:v>
                </c:pt>
                <c:pt idx="3">
                  <c:v>2.34</c:v>
                </c:pt>
                <c:pt idx="4">
                  <c:v>2.3199999999999998</c:v>
                </c:pt>
                <c:pt idx="5">
                  <c:v>2.3199999999999998</c:v>
                </c:pt>
                <c:pt idx="6">
                  <c:v>2.31</c:v>
                </c:pt>
                <c:pt idx="7">
                  <c:v>2.31</c:v>
                </c:pt>
                <c:pt idx="8">
                  <c:v>2.31</c:v>
                </c:pt>
                <c:pt idx="9">
                  <c:v>2.31</c:v>
                </c:pt>
                <c:pt idx="10">
                  <c:v>2.2799999999999998</c:v>
                </c:pt>
                <c:pt idx="11">
                  <c:v>2.27</c:v>
                </c:pt>
                <c:pt idx="12">
                  <c:v>2.27</c:v>
                </c:pt>
                <c:pt idx="13">
                  <c:v>2.25</c:v>
                </c:pt>
                <c:pt idx="14">
                  <c:v>2.2400000000000002</c:v>
                </c:pt>
                <c:pt idx="15">
                  <c:v>2.21</c:v>
                </c:pt>
                <c:pt idx="16">
                  <c:v>2.2000000000000002</c:v>
                </c:pt>
                <c:pt idx="17">
                  <c:v>2.1800000000000002</c:v>
                </c:pt>
                <c:pt idx="18">
                  <c:v>2.17</c:v>
                </c:pt>
                <c:pt idx="19">
                  <c:v>2.16</c:v>
                </c:pt>
                <c:pt idx="20">
                  <c:v>2.14</c:v>
                </c:pt>
              </c:numCache>
            </c:numRef>
          </c:val>
          <c:smooth val="0"/>
          <c:extLst>
            <c:ext xmlns:c16="http://schemas.microsoft.com/office/drawing/2014/chart" uri="{C3380CC4-5D6E-409C-BE32-E72D297353CC}">
              <c16:uniqueId val="{00000021-C416-4F08-8865-8BF28D56CAC8}"/>
            </c:ext>
          </c:extLst>
        </c:ser>
        <c:ser>
          <c:idx val="31"/>
          <c:order val="28"/>
          <c:tx>
            <c:v>South Lanarkshire</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2.36</c:v>
                      </c:pt>
                    </c:numCache>
                  </c16:filteredLitCache>
                </c:ext>
              </c:extLst>
              <c:f/>
              <c:numCache>
                <c:formatCode>0.00</c:formatCode>
                <c:ptCount val="21"/>
                <c:pt idx="0">
                  <c:v>2.34</c:v>
                </c:pt>
                <c:pt idx="1">
                  <c:v>2.33</c:v>
                </c:pt>
                <c:pt idx="2">
                  <c:v>2.33</c:v>
                </c:pt>
                <c:pt idx="3">
                  <c:v>2.31</c:v>
                </c:pt>
                <c:pt idx="4">
                  <c:v>2.29</c:v>
                </c:pt>
                <c:pt idx="5">
                  <c:v>2.27</c:v>
                </c:pt>
                <c:pt idx="6">
                  <c:v>2.2599999999999998</c:v>
                </c:pt>
                <c:pt idx="7">
                  <c:v>2.25</c:v>
                </c:pt>
                <c:pt idx="8">
                  <c:v>2.2400000000000002</c:v>
                </c:pt>
                <c:pt idx="9">
                  <c:v>2.23</c:v>
                </c:pt>
                <c:pt idx="10">
                  <c:v>2.2200000000000002</c:v>
                </c:pt>
                <c:pt idx="11">
                  <c:v>2.21</c:v>
                </c:pt>
                <c:pt idx="12">
                  <c:v>2.19</c:v>
                </c:pt>
                <c:pt idx="13">
                  <c:v>2.1800000000000002</c:v>
                </c:pt>
                <c:pt idx="14">
                  <c:v>2.1800000000000002</c:v>
                </c:pt>
                <c:pt idx="15">
                  <c:v>2.17</c:v>
                </c:pt>
                <c:pt idx="16">
                  <c:v>2.16</c:v>
                </c:pt>
                <c:pt idx="17">
                  <c:v>2.15</c:v>
                </c:pt>
                <c:pt idx="18">
                  <c:v>2.14</c:v>
                </c:pt>
                <c:pt idx="19">
                  <c:v>2.13</c:v>
                </c:pt>
                <c:pt idx="20">
                  <c:v>2.11</c:v>
                </c:pt>
              </c:numCache>
            </c:numRef>
          </c:val>
          <c:smooth val="0"/>
          <c:extLst>
            <c:ext xmlns:c16="http://schemas.microsoft.com/office/drawing/2014/chart" uri="{C3380CC4-5D6E-409C-BE32-E72D297353CC}">
              <c16:uniqueId val="{00000022-C416-4F08-8865-8BF28D56CAC8}"/>
            </c:ext>
          </c:extLst>
        </c:ser>
        <c:ser>
          <c:idx val="32"/>
          <c:order val="29"/>
          <c:tx>
            <c:v>West Lothian</c:v>
          </c:tx>
          <c:spPr>
            <a:ln w="19050" cap="rnd">
              <a:solidFill>
                <a:schemeClr val="bg1">
                  <a:lumMod val="95000"/>
                </a:schemeClr>
              </a:solidFill>
              <a:round/>
            </a:ln>
            <a:effectLst/>
          </c:spPr>
          <c:marker>
            <c:symbol val="none"/>
          </c:marker>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2.4300000000000002</c:v>
                      </c:pt>
                    </c:numCache>
                  </c16:filteredLitCache>
                </c:ext>
              </c:extLst>
              <c:f/>
              <c:numCache>
                <c:formatCode>0.00</c:formatCode>
                <c:ptCount val="21"/>
                <c:pt idx="0">
                  <c:v>2.41</c:v>
                </c:pt>
                <c:pt idx="1">
                  <c:v>2.39</c:v>
                </c:pt>
                <c:pt idx="2">
                  <c:v>2.38</c:v>
                </c:pt>
                <c:pt idx="3">
                  <c:v>2.36</c:v>
                </c:pt>
                <c:pt idx="4">
                  <c:v>2.36</c:v>
                </c:pt>
                <c:pt idx="5">
                  <c:v>2.35</c:v>
                </c:pt>
                <c:pt idx="6">
                  <c:v>2.35</c:v>
                </c:pt>
                <c:pt idx="7">
                  <c:v>2.36</c:v>
                </c:pt>
                <c:pt idx="8">
                  <c:v>2.35</c:v>
                </c:pt>
                <c:pt idx="9">
                  <c:v>2.36</c:v>
                </c:pt>
                <c:pt idx="10">
                  <c:v>2.36</c:v>
                </c:pt>
                <c:pt idx="11">
                  <c:v>2.35</c:v>
                </c:pt>
                <c:pt idx="12">
                  <c:v>2.34</c:v>
                </c:pt>
                <c:pt idx="13">
                  <c:v>2.33</c:v>
                </c:pt>
                <c:pt idx="14">
                  <c:v>2.33</c:v>
                </c:pt>
                <c:pt idx="15">
                  <c:v>2.3199999999999998</c:v>
                </c:pt>
                <c:pt idx="16">
                  <c:v>2.31</c:v>
                </c:pt>
                <c:pt idx="17">
                  <c:v>2.29</c:v>
                </c:pt>
                <c:pt idx="18">
                  <c:v>2.2799999999999998</c:v>
                </c:pt>
                <c:pt idx="19">
                  <c:v>2.27</c:v>
                </c:pt>
                <c:pt idx="20">
                  <c:v>2.25</c:v>
                </c:pt>
              </c:numCache>
            </c:numRef>
          </c:val>
          <c:smooth val="0"/>
          <c:extLst>
            <c:ext xmlns:c16="http://schemas.microsoft.com/office/drawing/2014/chart" uri="{C3380CC4-5D6E-409C-BE32-E72D297353CC}">
              <c16:uniqueId val="{00000023-C416-4F08-8865-8BF28D56CAC8}"/>
            </c:ext>
          </c:extLst>
        </c:ser>
        <c:ser>
          <c:idx val="0"/>
          <c:order val="30"/>
          <c:tx>
            <c:v>Argyll and Bute</c:v>
          </c:tx>
          <c:spPr>
            <a:ln w="41275" cap="rnd">
              <a:solidFill>
                <a:srgbClr val="BF78D3"/>
              </a:solidFill>
              <a:round/>
            </a:ln>
            <a:effectLst/>
          </c:spPr>
          <c:marker>
            <c:symbol val="none"/>
          </c:marker>
          <c:dPt>
            <c:idx val="0"/>
            <c:marker>
              <c:symbol val="circle"/>
              <c:size val="8"/>
              <c:spPr>
                <a:solidFill>
                  <a:srgbClr val="BF78D3"/>
                </a:solidFill>
                <a:ln w="25400">
                  <a:solidFill>
                    <a:srgbClr val="BF78D3"/>
                  </a:solidFill>
                </a:ln>
                <a:effectLst/>
              </c:spPr>
            </c:marker>
            <c:bubble3D val="0"/>
            <c:extLst>
              <c:ext xmlns:c16="http://schemas.microsoft.com/office/drawing/2014/chart" uri="{C3380CC4-5D6E-409C-BE32-E72D297353CC}">
                <c16:uniqueId val="{00000024-C416-4F08-8865-8BF28D56CAC8}"/>
              </c:ext>
            </c:extLst>
          </c:dPt>
          <c:dPt>
            <c:idx val="20"/>
            <c:marker>
              <c:symbol val="none"/>
            </c:marker>
            <c:bubble3D val="0"/>
            <c:spPr>
              <a:ln w="41275" cap="rnd">
                <a:solidFill>
                  <a:srgbClr val="BF78D3"/>
                </a:solidFill>
                <a:prstDash val="sysDot"/>
                <a:round/>
              </a:ln>
              <a:effectLst/>
            </c:spPr>
            <c:extLst>
              <c:ext xmlns:c16="http://schemas.microsoft.com/office/drawing/2014/chart" uri="{C3380CC4-5D6E-409C-BE32-E72D297353CC}">
                <c16:uniqueId val="{00000026-C416-4F08-8865-8BF28D56CAC8}"/>
              </c:ext>
            </c:extLst>
          </c:dPt>
          <c:dLbls>
            <c:dLbl>
              <c:idx val="20"/>
              <c:tx>
                <c:rich>
                  <a:bodyPr/>
                  <a:lstStyle/>
                  <a:p>
                    <a:fld id="{E5235F88-1F0F-4B4D-8CA9-CDBCC476A128}" type="SERIESNAME">
                      <a:rPr lang="en-US" sz="1200"/>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6-C416-4F08-8865-8BF28D56CAC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0.00</c:formatCode>
                      <c:ptCount val="1"/>
                      <c:pt idx="0" formatCode="##0.0">
                        <c:v>2.2400000000000002</c:v>
                      </c:pt>
                    </c:numCache>
                  </c16:filteredLitCache>
                </c:ext>
              </c:extLst>
              <c:f/>
              <c:numCache>
                <c:formatCode>0.00</c:formatCode>
                <c:ptCount val="21"/>
                <c:pt idx="0">
                  <c:v>2.23</c:v>
                </c:pt>
                <c:pt idx="1">
                  <c:v>2.2000000000000002</c:v>
                </c:pt>
                <c:pt idx="2">
                  <c:v>2.19</c:v>
                </c:pt>
                <c:pt idx="3">
                  <c:v>2.16</c:v>
                </c:pt>
                <c:pt idx="4">
                  <c:v>2.17</c:v>
                </c:pt>
                <c:pt idx="5">
                  <c:v>2.17</c:v>
                </c:pt>
                <c:pt idx="6">
                  <c:v>2.15</c:v>
                </c:pt>
                <c:pt idx="7">
                  <c:v>2.15</c:v>
                </c:pt>
                <c:pt idx="8">
                  <c:v>2.13</c:v>
                </c:pt>
                <c:pt idx="9">
                  <c:v>2.14</c:v>
                </c:pt>
                <c:pt idx="10">
                  <c:v>2.09</c:v>
                </c:pt>
                <c:pt idx="11">
                  <c:v>2.09</c:v>
                </c:pt>
                <c:pt idx="12">
                  <c:v>2.09</c:v>
                </c:pt>
                <c:pt idx="13">
                  <c:v>2.06</c:v>
                </c:pt>
                <c:pt idx="14">
                  <c:v>2.06</c:v>
                </c:pt>
                <c:pt idx="15">
                  <c:v>2.04</c:v>
                </c:pt>
                <c:pt idx="16">
                  <c:v>2.0099999999999998</c:v>
                </c:pt>
                <c:pt idx="17">
                  <c:v>2</c:v>
                </c:pt>
                <c:pt idx="18">
                  <c:v>1.98</c:v>
                </c:pt>
                <c:pt idx="19">
                  <c:v>1.98</c:v>
                </c:pt>
                <c:pt idx="20">
                  <c:v>1.96</c:v>
                </c:pt>
              </c:numCache>
            </c:numRef>
          </c:val>
          <c:smooth val="0"/>
          <c:extLst>
            <c:ext xmlns:c16="http://schemas.microsoft.com/office/drawing/2014/chart" uri="{C3380CC4-5D6E-409C-BE32-E72D297353CC}">
              <c16:uniqueId val="{00000027-C416-4F08-8865-8BF28D56CAC8}"/>
            </c:ext>
          </c:extLst>
        </c:ser>
        <c:ser>
          <c:idx val="7"/>
          <c:order val="31"/>
          <c:tx>
            <c:v>City of Edinburgh</c:v>
          </c:tx>
          <c:spPr>
            <a:ln w="41275" cap="rnd">
              <a:solidFill>
                <a:srgbClr val="BF78D3"/>
              </a:solidFill>
              <a:round/>
            </a:ln>
            <a:effectLst/>
          </c:spPr>
          <c:marker>
            <c:symbol val="none"/>
          </c:marker>
          <c:dPt>
            <c:idx val="0"/>
            <c:marker>
              <c:symbol val="circle"/>
              <c:size val="10"/>
              <c:spPr>
                <a:solidFill>
                  <a:srgbClr val="BF78D3"/>
                </a:solidFill>
                <a:ln w="12700">
                  <a:solidFill>
                    <a:srgbClr val="BF78D3"/>
                  </a:solidFill>
                </a:ln>
                <a:effectLst/>
              </c:spPr>
            </c:marker>
            <c:bubble3D val="0"/>
            <c:extLst>
              <c:ext xmlns:c16="http://schemas.microsoft.com/office/drawing/2014/chart" uri="{C3380CC4-5D6E-409C-BE32-E72D297353CC}">
                <c16:uniqueId val="{0000000E-1638-433D-B8B4-85FCC3EE679E}"/>
              </c:ext>
            </c:extLst>
          </c:dPt>
          <c:dPt>
            <c:idx val="20"/>
            <c:marker>
              <c:symbol val="none"/>
            </c:marker>
            <c:bubble3D val="0"/>
            <c:spPr>
              <a:ln w="41275" cap="rnd">
                <a:solidFill>
                  <a:srgbClr val="BF78D3"/>
                </a:solidFill>
                <a:prstDash val="sysDot"/>
                <a:round/>
              </a:ln>
              <a:effectLst/>
            </c:spPr>
            <c:extLst>
              <c:ext xmlns:c16="http://schemas.microsoft.com/office/drawing/2014/chart" uri="{C3380CC4-5D6E-409C-BE32-E72D297353CC}">
                <c16:uniqueId val="{00000029-C416-4F08-8865-8BF28D56CAC8}"/>
              </c:ext>
            </c:extLst>
          </c:dPt>
          <c:dLbls>
            <c:dLbl>
              <c:idx val="20"/>
              <c:layout>
                <c:manualLayout>
                  <c:x val="0"/>
                  <c:y val="-2.5078369905956188E-2"/>
                </c:manualLayout>
              </c:layout>
              <c:tx>
                <c:rich>
                  <a:bodyPr/>
                  <a:lstStyle/>
                  <a:p>
                    <a:fld id="{EE7FABA1-B670-467F-89DB-3804856CB753}" type="SERIESNAME">
                      <a:rPr lang="en-US" sz="1200"/>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9-C416-4F08-8865-8BF28D56CAC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2.14</c:v>
                      </c:pt>
                    </c:numCache>
                  </c16:filteredLitCache>
                </c:ext>
              </c:extLst>
              <c:f/>
              <c:numCache>
                <c:formatCode>General</c:formatCode>
                <c:ptCount val="21"/>
                <c:pt idx="0">
                  <c:v>2.11</c:v>
                </c:pt>
                <c:pt idx="1">
                  <c:v>2.09</c:v>
                </c:pt>
                <c:pt idx="2">
                  <c:v>2.0699999999999998</c:v>
                </c:pt>
                <c:pt idx="3">
                  <c:v>2.06</c:v>
                </c:pt>
                <c:pt idx="4">
                  <c:v>2.0499999999999998</c:v>
                </c:pt>
                <c:pt idx="5">
                  <c:v>2.04</c:v>
                </c:pt>
                <c:pt idx="6">
                  <c:v>2.0299999999999998</c:v>
                </c:pt>
                <c:pt idx="7">
                  <c:v>2.04</c:v>
                </c:pt>
                <c:pt idx="8">
                  <c:v>2.0499999999999998</c:v>
                </c:pt>
                <c:pt idx="9">
                  <c:v>2.0699999999999998</c:v>
                </c:pt>
                <c:pt idx="10">
                  <c:v>2.08</c:v>
                </c:pt>
                <c:pt idx="11">
                  <c:v>2.08</c:v>
                </c:pt>
                <c:pt idx="12">
                  <c:v>2.08</c:v>
                </c:pt>
                <c:pt idx="13">
                  <c:v>2.11</c:v>
                </c:pt>
                <c:pt idx="14">
                  <c:v>2.13</c:v>
                </c:pt>
                <c:pt idx="15">
                  <c:v>2.13</c:v>
                </c:pt>
                <c:pt idx="16">
                  <c:v>2.13</c:v>
                </c:pt>
                <c:pt idx="17">
                  <c:v>2.14</c:v>
                </c:pt>
                <c:pt idx="18">
                  <c:v>2.14</c:v>
                </c:pt>
                <c:pt idx="19">
                  <c:v>2.11</c:v>
                </c:pt>
                <c:pt idx="20">
                  <c:v>2.09</c:v>
                </c:pt>
              </c:numCache>
            </c:numRef>
          </c:val>
          <c:smooth val="0"/>
          <c:extLst>
            <c:ext xmlns:c16="http://schemas.microsoft.com/office/drawing/2014/chart" uri="{C3380CC4-5D6E-409C-BE32-E72D297353CC}">
              <c16:uniqueId val="{0000002A-C416-4F08-8865-8BF28D56CAC8}"/>
            </c:ext>
          </c:extLst>
        </c:ser>
        <c:ser>
          <c:idx val="22"/>
          <c:order val="32"/>
          <c:tx>
            <c:v>Glasgow City</c:v>
          </c:tx>
          <c:spPr>
            <a:ln w="41275" cap="rnd">
              <a:solidFill>
                <a:srgbClr val="BF78D3"/>
              </a:solidFill>
              <a:round/>
            </a:ln>
            <a:effectLst/>
          </c:spPr>
          <c:marker>
            <c:symbol val="none"/>
          </c:marker>
          <c:dPt>
            <c:idx val="0"/>
            <c:marker>
              <c:symbol val="circle"/>
              <c:size val="8"/>
              <c:spPr>
                <a:solidFill>
                  <a:srgbClr val="BF78D3"/>
                </a:solidFill>
                <a:ln w="25400">
                  <a:solidFill>
                    <a:srgbClr val="BF78D3"/>
                  </a:solidFill>
                </a:ln>
                <a:effectLst/>
              </c:spPr>
            </c:marker>
            <c:bubble3D val="0"/>
            <c:extLst>
              <c:ext xmlns:c16="http://schemas.microsoft.com/office/drawing/2014/chart" uri="{C3380CC4-5D6E-409C-BE32-E72D297353CC}">
                <c16:uniqueId val="{0000002B-C416-4F08-8865-8BF28D56CAC8}"/>
              </c:ext>
            </c:extLst>
          </c:dPt>
          <c:dPt>
            <c:idx val="20"/>
            <c:marker>
              <c:symbol val="none"/>
            </c:marker>
            <c:bubble3D val="0"/>
            <c:spPr>
              <a:ln w="41275" cap="rnd">
                <a:solidFill>
                  <a:srgbClr val="BF78D3"/>
                </a:solidFill>
                <a:prstDash val="sysDot"/>
                <a:round/>
              </a:ln>
              <a:effectLst/>
            </c:spPr>
            <c:extLst>
              <c:ext xmlns:c16="http://schemas.microsoft.com/office/drawing/2014/chart" uri="{C3380CC4-5D6E-409C-BE32-E72D297353CC}">
                <c16:uniqueId val="{0000002D-C416-4F08-8865-8BF28D56CAC8}"/>
              </c:ext>
            </c:extLst>
          </c:dPt>
          <c:dLbls>
            <c:dLbl>
              <c:idx val="20"/>
              <c:layout>
                <c:manualLayout>
                  <c:x val="-2.7294438758103039E-3"/>
                  <c:y val="-4.1797283176592754E-3"/>
                </c:manualLayout>
              </c:layout>
              <c:tx>
                <c:rich>
                  <a:bodyPr/>
                  <a:lstStyle/>
                  <a:p>
                    <a:fld id="{064B070F-58C2-4AE9-BEFD-3286BDA0C940}" type="SERIESNAME">
                      <a:rPr lang="en-US" sz="1200"/>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D-C416-4F08-8865-8BF28D56CAC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
                      <c:pt idx="0">
                        <c:v>2001</c:v>
                      </c:pt>
                    </c:strCache>
                  </c16:filteredLitCache>
                </c:ext>
              </c:extLst>
              <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6="http://schemas.microsoft.com/office/drawing/2014/chart" uri="{F5D05F6E-A05E-4728-AFD3-386EB277150F}">
                  <c16:filteredLitCache>
                    <c:numCache>
                      <c:formatCode>General</c:formatCode>
                      <c:ptCount val="1"/>
                      <c:pt idx="0">
                        <c:v>2.08</c:v>
                      </c:pt>
                    </c:numCache>
                  </c16:filteredLitCache>
                </c:ext>
              </c:extLst>
              <c:f/>
              <c:numCache>
                <c:formatCode>General</c:formatCode>
                <c:ptCount val="21"/>
                <c:pt idx="0">
                  <c:v>2.0699999999999998</c:v>
                </c:pt>
                <c:pt idx="1">
                  <c:v>2.04</c:v>
                </c:pt>
                <c:pt idx="2">
                  <c:v>2.0099999999999998</c:v>
                </c:pt>
                <c:pt idx="3">
                  <c:v>1.99</c:v>
                </c:pt>
                <c:pt idx="4">
                  <c:v>1.98</c:v>
                </c:pt>
                <c:pt idx="5">
                  <c:v>1.98</c:v>
                </c:pt>
                <c:pt idx="6">
                  <c:v>1.98</c:v>
                </c:pt>
                <c:pt idx="7">
                  <c:v>2</c:v>
                </c:pt>
                <c:pt idx="8">
                  <c:v>2.0099999999999998</c:v>
                </c:pt>
                <c:pt idx="9">
                  <c:v>2.02</c:v>
                </c:pt>
                <c:pt idx="10">
                  <c:v>2.0299999999999998</c:v>
                </c:pt>
                <c:pt idx="11">
                  <c:v>2.04</c:v>
                </c:pt>
                <c:pt idx="12">
                  <c:v>2.04</c:v>
                </c:pt>
                <c:pt idx="13">
                  <c:v>2.0499999999999998</c:v>
                </c:pt>
                <c:pt idx="14">
                  <c:v>2.0699999999999998</c:v>
                </c:pt>
                <c:pt idx="15">
                  <c:v>2.08</c:v>
                </c:pt>
                <c:pt idx="16">
                  <c:v>2.09</c:v>
                </c:pt>
                <c:pt idx="17">
                  <c:v>2.09</c:v>
                </c:pt>
                <c:pt idx="18">
                  <c:v>2.09</c:v>
                </c:pt>
                <c:pt idx="19">
                  <c:v>2.0699999999999998</c:v>
                </c:pt>
                <c:pt idx="20">
                  <c:v>2.06</c:v>
                </c:pt>
              </c:numCache>
            </c:numRef>
          </c:val>
          <c:smooth val="0"/>
          <c:extLst>
            <c:ext xmlns:c16="http://schemas.microsoft.com/office/drawing/2014/chart" uri="{C3380CC4-5D6E-409C-BE32-E72D297353CC}">
              <c16:uniqueId val="{0000002E-C416-4F08-8865-8BF28D56CAC8}"/>
            </c:ext>
          </c:extLst>
        </c:ser>
        <c:dLbls>
          <c:showLegendKey val="0"/>
          <c:showVal val="0"/>
          <c:showCatName val="0"/>
          <c:showSerName val="0"/>
          <c:showPercent val="0"/>
          <c:showBubbleSize val="0"/>
        </c:dLbls>
        <c:smooth val="0"/>
        <c:axId val="874206384"/>
        <c:axId val="874207040"/>
      </c:lineChart>
      <c:dateAx>
        <c:axId val="8742063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74207040"/>
        <c:crosses val="autoZero"/>
        <c:auto val="0"/>
        <c:lblOffset val="100"/>
        <c:baseTimeUnit val="days"/>
        <c:majorUnit val="2"/>
        <c:majorTimeUnit val="days"/>
      </c:dateAx>
      <c:valAx>
        <c:axId val="874207040"/>
        <c:scaling>
          <c:orientation val="minMax"/>
          <c:max val="2.6"/>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74206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2061509199784"/>
          <c:y val="0.20639942734430924"/>
          <c:w val="0.88449305146989698"/>
          <c:h val="0.77859913278865234"/>
        </c:manualLayout>
      </c:layout>
      <c:barChart>
        <c:barDir val="bar"/>
        <c:grouping val="stacked"/>
        <c:varyColors val="0"/>
        <c:ser>
          <c:idx val="2"/>
          <c:order val="0"/>
          <c:tx>
            <c:strRef>
              <c:f>'Figure 4 data'!$B$5</c:f>
              <c:strCache>
                <c:ptCount val="1"/>
                <c:pt idx="0">
                  <c:v>Long-term empty  </c:v>
                </c:pt>
              </c:strCache>
            </c:strRef>
          </c:tx>
          <c:spPr>
            <a:solidFill>
              <a:srgbClr val="6C297F"/>
            </a:solidFill>
            <a:ln w="12700">
              <a:solidFill>
                <a:schemeClr val="tx1"/>
              </a:solid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 data'!$A$5:$A$15</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'Figure 4 data'!$C$5:$C$15</c:f>
              <c:numCache>
                <c:formatCode>General</c:formatCode>
                <c:ptCount val="11"/>
                <c:pt idx="0" formatCode="0">
                  <c:v>28</c:v>
                </c:pt>
                <c:pt idx="1">
                  <c:v>28</c:v>
                </c:pt>
                <c:pt idx="2">
                  <c:v>34</c:v>
                </c:pt>
                <c:pt idx="3">
                  <c:v>36</c:v>
                </c:pt>
                <c:pt idx="4">
                  <c:v>36</c:v>
                </c:pt>
                <c:pt idx="5">
                  <c:v>37</c:v>
                </c:pt>
                <c:pt idx="6">
                  <c:v>39</c:v>
                </c:pt>
                <c:pt idx="7">
                  <c:v>41</c:v>
                </c:pt>
                <c:pt idx="8">
                  <c:v>47</c:v>
                </c:pt>
                <c:pt idx="9">
                  <c:v>44</c:v>
                </c:pt>
                <c:pt idx="10">
                  <c:v>45</c:v>
                </c:pt>
              </c:numCache>
            </c:numRef>
          </c:val>
          <c:extLst>
            <c:ext xmlns:c16="http://schemas.microsoft.com/office/drawing/2014/chart" uri="{C3380CC4-5D6E-409C-BE32-E72D297353CC}">
              <c16:uniqueId val="{00000000-DB8A-485E-9B0B-A779BEE50C77}"/>
            </c:ext>
          </c:extLst>
        </c:ser>
        <c:ser>
          <c:idx val="1"/>
          <c:order val="1"/>
          <c:tx>
            <c:strRef>
              <c:f>'Figure 4 data'!$B$16</c:f>
              <c:strCache>
                <c:ptCount val="1"/>
                <c:pt idx="0">
                  <c:v>With 'unoccupied exemptions' </c:v>
                </c:pt>
              </c:strCache>
            </c:strRef>
          </c:tx>
          <c:spPr>
            <a:solidFill>
              <a:schemeClr val="bg1"/>
            </a:solidFill>
            <a:ln w="12700">
              <a:solidFill>
                <a:schemeClr val="tx1"/>
              </a:solid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 data'!$A$5:$A$15</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'Figure 4 data'!$C$16:$C$26</c:f>
              <c:numCache>
                <c:formatCode>General</c:formatCode>
                <c:ptCount val="11"/>
                <c:pt idx="0">
                  <c:v>45</c:v>
                </c:pt>
                <c:pt idx="1">
                  <c:v>44</c:v>
                </c:pt>
                <c:pt idx="2">
                  <c:v>42</c:v>
                </c:pt>
                <c:pt idx="3">
                  <c:v>43</c:v>
                </c:pt>
                <c:pt idx="4">
                  <c:v>43</c:v>
                </c:pt>
                <c:pt idx="5">
                  <c:v>42</c:v>
                </c:pt>
                <c:pt idx="6">
                  <c:v>44</c:v>
                </c:pt>
                <c:pt idx="7">
                  <c:v>44</c:v>
                </c:pt>
                <c:pt idx="8">
                  <c:v>43</c:v>
                </c:pt>
                <c:pt idx="9">
                  <c:v>45</c:v>
                </c:pt>
                <c:pt idx="10">
                  <c:v>46</c:v>
                </c:pt>
              </c:numCache>
            </c:numRef>
          </c:val>
          <c:extLst>
            <c:ext xmlns:c16="http://schemas.microsoft.com/office/drawing/2014/chart" uri="{C3380CC4-5D6E-409C-BE32-E72D297353CC}">
              <c16:uniqueId val="{00000001-DB8A-485E-9B0B-A779BEE50C77}"/>
            </c:ext>
          </c:extLst>
        </c:ser>
        <c:ser>
          <c:idx val="0"/>
          <c:order val="2"/>
          <c:tx>
            <c:strRef>
              <c:f>'Figure 4 data'!$B$27</c:f>
              <c:strCache>
                <c:ptCount val="1"/>
                <c:pt idx="0">
                  <c:v>Second homes </c:v>
                </c:pt>
              </c:strCache>
            </c:strRef>
          </c:tx>
          <c:spPr>
            <a:solidFill>
              <a:srgbClr val="BF78D3"/>
            </a:solidFill>
            <a:ln w="12700">
              <a:solidFill>
                <a:srgbClr val="BF78D3"/>
              </a:solidFill>
            </a:ln>
            <a:effectLst/>
          </c:spPr>
          <c:invertIfNegative val="0"/>
          <c:dPt>
            <c:idx val="8"/>
            <c:invertIfNegative val="0"/>
            <c:bubble3D val="0"/>
            <c:spPr>
              <a:solidFill>
                <a:srgbClr val="BF78D3"/>
              </a:solidFill>
              <a:ln w="12700">
                <a:solidFill>
                  <a:srgbClr val="BF78D3"/>
                </a:solidFill>
              </a:ln>
              <a:effectLst/>
            </c:spPr>
            <c:extLst>
              <c:ext xmlns:c16="http://schemas.microsoft.com/office/drawing/2014/chart" uri="{C3380CC4-5D6E-409C-BE32-E72D297353CC}">
                <c16:uniqueId val="{00000003-DB8A-485E-9B0B-A779BEE50C77}"/>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 data'!$A$5:$A$15</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'Figure 4 data'!$C$27:$C$37</c:f>
              <c:numCache>
                <c:formatCode>General</c:formatCode>
                <c:ptCount val="11"/>
                <c:pt idx="0">
                  <c:v>38</c:v>
                </c:pt>
                <c:pt idx="1">
                  <c:v>35</c:v>
                </c:pt>
                <c:pt idx="2">
                  <c:v>29</c:v>
                </c:pt>
                <c:pt idx="3">
                  <c:v>27</c:v>
                </c:pt>
                <c:pt idx="4">
                  <c:v>26</c:v>
                </c:pt>
                <c:pt idx="5">
                  <c:v>26</c:v>
                </c:pt>
                <c:pt idx="6">
                  <c:v>25</c:v>
                </c:pt>
                <c:pt idx="7">
                  <c:v>25</c:v>
                </c:pt>
                <c:pt idx="8">
                  <c:v>25</c:v>
                </c:pt>
                <c:pt idx="9">
                  <c:v>24</c:v>
                </c:pt>
                <c:pt idx="10">
                  <c:v>24</c:v>
                </c:pt>
              </c:numCache>
            </c:numRef>
          </c:val>
          <c:extLst>
            <c:ext xmlns:c16="http://schemas.microsoft.com/office/drawing/2014/chart" uri="{C3380CC4-5D6E-409C-BE32-E72D297353CC}">
              <c16:uniqueId val="{00000004-DB8A-485E-9B0B-A779BEE50C77}"/>
            </c:ext>
          </c:extLst>
        </c:ser>
        <c:dLbls>
          <c:showLegendKey val="0"/>
          <c:showVal val="0"/>
          <c:showCatName val="0"/>
          <c:showSerName val="0"/>
          <c:showPercent val="0"/>
          <c:showBubbleSize val="0"/>
        </c:dLbls>
        <c:gapWidth val="50"/>
        <c:overlap val="100"/>
        <c:axId val="1214174064"/>
        <c:axId val="1214175376"/>
      </c:barChart>
      <c:catAx>
        <c:axId val="1214174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4175376"/>
        <c:crosses val="autoZero"/>
        <c:auto val="1"/>
        <c:lblAlgn val="ctr"/>
        <c:lblOffset val="100"/>
        <c:noMultiLvlLbl val="0"/>
      </c:catAx>
      <c:valAx>
        <c:axId val="1214175376"/>
        <c:scaling>
          <c:orientation val="minMax"/>
          <c:max val="12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Number</a:t>
                </a:r>
                <a:r>
                  <a:rPr lang="en-GB" sz="1400" baseline="0"/>
                  <a:t> of dwellings (t</a:t>
                </a:r>
                <a:r>
                  <a:rPr lang="en-GB" sz="1400"/>
                  <a:t>housands)</a:t>
                </a:r>
              </a:p>
            </c:rich>
          </c:tx>
          <c:layout>
            <c:manualLayout>
              <c:xMode val="edge"/>
              <c:yMode val="edge"/>
              <c:x val="0.48758662551440329"/>
              <c:y val="0.1607594307270233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4174064"/>
        <c:crosses val="autoZero"/>
        <c:crossBetween val="between"/>
        <c:majorUnit val="20000"/>
      </c:valAx>
      <c:spPr>
        <a:noFill/>
        <a:ln>
          <a:noFill/>
        </a:ln>
        <a:effectLst/>
      </c:spPr>
    </c:plotArea>
    <c:legend>
      <c:legendPos val="l"/>
      <c:legendEntry>
        <c:idx val="0"/>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ayout>
        <c:manualLayout>
          <c:xMode val="edge"/>
          <c:yMode val="edge"/>
          <c:x val="5.2263374485596705E-3"/>
          <c:y val="1.7074759945130313E-2"/>
          <c:w val="0.40047139917695473"/>
          <c:h val="0.1706488340192044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367241837861361E-2"/>
          <c:y val="5.4581492360476873E-2"/>
          <c:w val="0.78488253451430123"/>
          <c:h val="0.89718608841606395"/>
        </c:manualLayout>
      </c:layout>
      <c:lineChart>
        <c:grouping val="standard"/>
        <c:varyColors val="0"/>
        <c:ser>
          <c:idx val="1"/>
          <c:order val="0"/>
          <c:tx>
            <c:strRef>
              <c:f>'Figure 5 data'!$B$5</c:f>
              <c:strCache>
                <c:ptCount val="1"/>
                <c:pt idx="0">
                  <c:v>Increase in dwellings</c:v>
                </c:pt>
              </c:strCache>
            </c:strRef>
          </c:tx>
          <c:spPr>
            <a:ln w="38100" cap="rnd">
              <a:solidFill>
                <a:srgbClr val="6C297F"/>
              </a:solidFill>
              <a:prstDash val="sysDash"/>
              <a:round/>
            </a:ln>
            <a:effectLst/>
          </c:spPr>
          <c:marker>
            <c:symbol val="circle"/>
            <c:size val="6"/>
            <c:spPr>
              <a:solidFill>
                <a:srgbClr val="6C297F"/>
              </a:solidFill>
              <a:ln w="9525">
                <a:noFill/>
              </a:ln>
              <a:effectLst/>
            </c:spPr>
          </c:marker>
          <c:dLbls>
            <c:dLbl>
              <c:idx val="19"/>
              <c:layout>
                <c:manualLayout>
                  <c:x val="4.6400545888775159E-2"/>
                  <c:y val="-0.11912225705329153"/>
                </c:manualLayout>
              </c:layout>
              <c:tx>
                <c:rich>
                  <a:bodyPr/>
                  <a:lstStyle/>
                  <a:p>
                    <a:fld id="{8DE10C3D-4AE9-4B93-8CF8-43DB396506BD}" type="SERIESNAME">
                      <a:rPr lang="en-US"/>
                      <a:pPr/>
                      <a:t>[SERIES NAME]</a:t>
                    </a:fld>
                    <a:endParaRPr lang="en-GB"/>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DF4-4640-910D-50CAE84110A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 data'!$A$6:$A$26</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'Figure 5 data'!$B$6:$B$26</c:f>
              <c:numCache>
                <c:formatCode>_-* #,##0_-;\-* #,##0_-;_-* "-"??_-;_-@_-</c:formatCode>
                <c:ptCount val="21"/>
                <c:pt idx="0">
                  <c:v>17682</c:v>
                </c:pt>
                <c:pt idx="1">
                  <c:v>17852</c:v>
                </c:pt>
                <c:pt idx="2">
                  <c:v>20739</c:v>
                </c:pt>
                <c:pt idx="3">
                  <c:v>19867</c:v>
                </c:pt>
                <c:pt idx="4">
                  <c:v>19289</c:v>
                </c:pt>
                <c:pt idx="5">
                  <c:v>24525</c:v>
                </c:pt>
                <c:pt idx="6">
                  <c:v>20287</c:v>
                </c:pt>
                <c:pt idx="7">
                  <c:v>15274</c:v>
                </c:pt>
                <c:pt idx="8">
                  <c:v>12339</c:v>
                </c:pt>
                <c:pt idx="9">
                  <c:v>12353</c:v>
                </c:pt>
                <c:pt idx="10">
                  <c:v>14193</c:v>
                </c:pt>
                <c:pt idx="11">
                  <c:v>11828</c:v>
                </c:pt>
                <c:pt idx="12">
                  <c:v>13691</c:v>
                </c:pt>
                <c:pt idx="13">
                  <c:v>17021</c:v>
                </c:pt>
                <c:pt idx="14">
                  <c:v>18085</c:v>
                </c:pt>
                <c:pt idx="15">
                  <c:v>19364</c:v>
                </c:pt>
                <c:pt idx="16">
                  <c:v>20154</c:v>
                </c:pt>
                <c:pt idx="17">
                  <c:v>21686</c:v>
                </c:pt>
                <c:pt idx="18">
                  <c:v>16854</c:v>
                </c:pt>
                <c:pt idx="19">
                  <c:v>21268</c:v>
                </c:pt>
                <c:pt idx="20">
                  <c:v>24386</c:v>
                </c:pt>
              </c:numCache>
            </c:numRef>
          </c:val>
          <c:smooth val="0"/>
          <c:extLst>
            <c:ext xmlns:c16="http://schemas.microsoft.com/office/drawing/2014/chart" uri="{C3380CC4-5D6E-409C-BE32-E72D297353CC}">
              <c16:uniqueId val="{00000001-BDF4-4640-910D-50CAE84110A7}"/>
            </c:ext>
          </c:extLst>
        </c:ser>
        <c:ser>
          <c:idx val="2"/>
          <c:order val="1"/>
          <c:tx>
            <c:strRef>
              <c:f>'Figure 5 data'!$C$5</c:f>
              <c:strCache>
                <c:ptCount val="1"/>
                <c:pt idx="0">
                  <c:v>New build completions</c:v>
                </c:pt>
              </c:strCache>
            </c:strRef>
          </c:tx>
          <c:spPr>
            <a:ln w="38100" cap="rnd">
              <a:solidFill>
                <a:srgbClr val="BF78D3"/>
              </a:solidFill>
              <a:round/>
            </a:ln>
            <a:effectLst/>
          </c:spPr>
          <c:marker>
            <c:symbol val="circle"/>
            <c:size val="5"/>
            <c:spPr>
              <a:solidFill>
                <a:srgbClr val="BF78D3"/>
              </a:solidFill>
              <a:ln w="9525">
                <a:noFill/>
              </a:ln>
              <a:effectLst/>
            </c:spPr>
          </c:marker>
          <c:dLbls>
            <c:dLbl>
              <c:idx val="19"/>
              <c:layout>
                <c:manualLayout>
                  <c:x val="4.3671102012964758E-2"/>
                  <c:y val="-7.523510971786835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BDF4-4640-910D-50CAE84110A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 data'!$A$6:$A$26</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'Figure 5 data'!$C$6:$C$26</c:f>
              <c:numCache>
                <c:formatCode>_-* #,##0_-;\-* #,##0_-;_-* "-"??_-;_-@_-</c:formatCode>
                <c:ptCount val="21"/>
                <c:pt idx="0">
                  <c:v>23089</c:v>
                </c:pt>
                <c:pt idx="1">
                  <c:v>23142</c:v>
                </c:pt>
                <c:pt idx="2">
                  <c:v>25048</c:v>
                </c:pt>
                <c:pt idx="3">
                  <c:v>25710</c:v>
                </c:pt>
                <c:pt idx="4">
                  <c:v>24715</c:v>
                </c:pt>
                <c:pt idx="5">
                  <c:v>25271</c:v>
                </c:pt>
                <c:pt idx="6">
                  <c:v>23680</c:v>
                </c:pt>
                <c:pt idx="7">
                  <c:v>18279</c:v>
                </c:pt>
                <c:pt idx="8">
                  <c:v>17073</c:v>
                </c:pt>
                <c:pt idx="9">
                  <c:v>15725</c:v>
                </c:pt>
                <c:pt idx="10">
                  <c:v>15360</c:v>
                </c:pt>
                <c:pt idx="11">
                  <c:v>14790</c:v>
                </c:pt>
                <c:pt idx="12">
                  <c:v>15553</c:v>
                </c:pt>
                <c:pt idx="13">
                  <c:v>16988</c:v>
                </c:pt>
                <c:pt idx="14">
                  <c:v>16727</c:v>
                </c:pt>
                <c:pt idx="15">
                  <c:v>17969</c:v>
                </c:pt>
                <c:pt idx="16">
                  <c:v>18779</c:v>
                </c:pt>
                <c:pt idx="17">
                  <c:v>22019</c:v>
                </c:pt>
                <c:pt idx="18">
                  <c:v>16265</c:v>
                </c:pt>
                <c:pt idx="19">
                  <c:v>20882</c:v>
                </c:pt>
                <c:pt idx="20">
                  <c:v>22905</c:v>
                </c:pt>
              </c:numCache>
            </c:numRef>
          </c:val>
          <c:smooth val="0"/>
          <c:extLst>
            <c:ext xmlns:c16="http://schemas.microsoft.com/office/drawing/2014/chart" uri="{C3380CC4-5D6E-409C-BE32-E72D297353CC}">
              <c16:uniqueId val="{00000003-BDF4-4640-910D-50CAE84110A7}"/>
            </c:ext>
          </c:extLst>
        </c:ser>
        <c:dLbls>
          <c:showLegendKey val="0"/>
          <c:showVal val="0"/>
          <c:showCatName val="0"/>
          <c:showSerName val="0"/>
          <c:showPercent val="0"/>
          <c:showBubbleSize val="0"/>
        </c:dLbls>
        <c:marker val="1"/>
        <c:smooth val="0"/>
        <c:axId val="374184240"/>
        <c:axId val="374184568"/>
      </c:lineChart>
      <c:dateAx>
        <c:axId val="374184240"/>
        <c:scaling>
          <c:orientation val="minMax"/>
          <c:max val="2022"/>
          <c:min val="2002"/>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184568"/>
        <c:crosses val="autoZero"/>
        <c:auto val="0"/>
        <c:lblOffset val="100"/>
        <c:baseTimeUnit val="days"/>
        <c:majorUnit val="2"/>
        <c:majorTimeUnit val="days"/>
      </c:dateAx>
      <c:valAx>
        <c:axId val="374184568"/>
        <c:scaling>
          <c:orientation val="minMax"/>
          <c:max val="26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1000" b="0" i="0" u="none" strike="noStrike" kern="1200" baseline="0">
                    <a:solidFill>
                      <a:schemeClr val="tx1"/>
                    </a:solidFill>
                    <a:latin typeface="+mn-lt"/>
                    <a:ea typeface="+mn-ea"/>
                    <a:cs typeface="+mn-cs"/>
                  </a:defRPr>
                </a:pPr>
                <a:r>
                  <a:rPr lang="en-GB" sz="1200">
                    <a:solidFill>
                      <a:schemeClr val="tx1"/>
                    </a:solidFill>
                    <a:latin typeface="Arial" panose="020B0604020202020204" pitchFamily="34" charset="0"/>
                    <a:cs typeface="Arial" panose="020B0604020202020204" pitchFamily="34" charset="0"/>
                  </a:rPr>
                  <a:t>Number of</a:t>
                </a:r>
                <a:r>
                  <a:rPr lang="en-GB" sz="1200" baseline="0">
                    <a:solidFill>
                      <a:schemeClr val="tx1"/>
                    </a:solidFill>
                    <a:latin typeface="Arial" panose="020B0604020202020204" pitchFamily="34" charset="0"/>
                    <a:cs typeface="Arial" panose="020B0604020202020204" pitchFamily="34" charset="0"/>
                  </a:rPr>
                  <a:t> dwellings (thousands)</a:t>
                </a:r>
                <a:endParaRPr lang="en-GB" sz="1200">
                  <a:solidFill>
                    <a:schemeClr val="tx1"/>
                  </a:solidFill>
                  <a:latin typeface="Arial" panose="020B0604020202020204" pitchFamily="34" charset="0"/>
                  <a:cs typeface="Arial" panose="020B0604020202020204" pitchFamily="34" charset="0"/>
                </a:endParaRPr>
              </a:p>
            </c:rich>
          </c:tx>
          <c:layout>
            <c:manualLayout>
              <c:xMode val="edge"/>
              <c:yMode val="edge"/>
              <c:x val="2.7338496710429109E-3"/>
              <c:y val="4.8767885205571876E-3"/>
            </c:manualLayout>
          </c:layout>
          <c:overlay val="0"/>
          <c:spPr>
            <a:noFill/>
            <a:ln>
              <a:noFill/>
            </a:ln>
            <a:effectLst/>
          </c:spPr>
          <c:txPr>
            <a:bodyPr rot="0" spcFirstLastPara="1" vertOverflow="ellipsis" wrap="square" anchor="ctr" anchorCtr="1"/>
            <a:lstStyle/>
            <a:p>
              <a:pPr algn="l">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184240"/>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Second homes</a:t>
            </a:r>
            <a:r>
              <a:rPr lang="en-US" b="1" baseline="0">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'Figure 6'!#REF!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'Figure 6'!#REF!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'Figure 6'!#REF!</c15:sqref>
                        </c15:formulaRef>
                      </c:ext>
                    </c:extLst>
                  </c:multiLvlStrRef>
                </c15:cat>
              </c15:filteredCategoryTitle>
            </c:ext>
            <c:ext xmlns:c16="http://schemas.microsoft.com/office/drawing/2014/chart" uri="{C3380CC4-5D6E-409C-BE32-E72D297353CC}">
              <c16:uniqueId val="{00000000-1A28-4421-85DB-3A9B3DBC68E9}"/>
            </c:ext>
          </c:extLst>
        </c:ser>
        <c:dLbls>
          <c:showLegendKey val="0"/>
          <c:showVal val="0"/>
          <c:showCatName val="0"/>
          <c:showSerName val="0"/>
          <c:showPercent val="0"/>
          <c:showBubbleSize val="0"/>
        </c:dLbls>
        <c:gapWidth val="60"/>
        <c:axId val="1388380223"/>
        <c:axId val="1388359007"/>
      </c:barChart>
      <c:catAx>
        <c:axId val="13883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8359007"/>
        <c:crosses val="autoZero"/>
        <c:auto val="1"/>
        <c:lblAlgn val="ctr"/>
        <c:lblOffset val="100"/>
        <c:noMultiLvlLbl val="0"/>
      </c:catAx>
      <c:valAx>
        <c:axId val="1388359007"/>
        <c:scaling>
          <c:orientation val="minMax"/>
          <c:max val="8"/>
        </c:scaling>
        <c:delete val="1"/>
        <c:axPos val="t"/>
        <c:numFmt formatCode="General" sourceLinked="1"/>
        <c:majorTickMark val="out"/>
        <c:minorTickMark val="none"/>
        <c:tickLblPos val="nextTo"/>
        <c:crossAx val="1388380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Vacant dwellings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'Figure 6 data'!$B$4</c:f>
              <c:strCache>
                <c:ptCount val="1"/>
                <c:pt idx="0">
                  <c:v>Vacant dwellings (%)</c:v>
                </c:pt>
              </c:strCache>
            </c:strRef>
          </c:tx>
          <c:spPr>
            <a:solidFill>
              <a:srgbClr val="949494"/>
            </a:solidFill>
            <a:ln>
              <a:noFill/>
            </a:ln>
            <a:effectLst/>
          </c:spPr>
          <c:invertIfNegative val="0"/>
          <c:dPt>
            <c:idx val="17"/>
            <c:invertIfNegative val="0"/>
            <c:bubble3D val="0"/>
            <c:spPr>
              <a:solidFill>
                <a:srgbClr val="6C297F"/>
              </a:solidFill>
              <a:ln>
                <a:noFill/>
              </a:ln>
              <a:effectLst/>
            </c:spPr>
            <c:extLst>
              <c:ext xmlns:c16="http://schemas.microsoft.com/office/drawing/2014/chart" uri="{C3380CC4-5D6E-409C-BE32-E72D297353CC}">
                <c16:uniqueId val="{00000001-E034-4644-9B12-F6F0372BFC32}"/>
              </c:ext>
            </c:extLst>
          </c:dPt>
          <c:dLbls>
            <c:dLbl>
              <c:idx val="22"/>
              <c:spPr>
                <a:noFill/>
                <a:ln>
                  <a:noFill/>
                </a:ln>
                <a:effectLst/>
              </c:spPr>
              <c:txPr>
                <a:bodyPr rot="0" spcFirstLastPara="1" vertOverflow="ellipsis" vert="horz" wrap="square" anchor="ctr" anchorCtr="1"/>
                <a:lstStyle/>
                <a:p>
                  <a:pPr algn="ctr" rtl="0">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E034-4644-9B12-F6F0372BFC32}"/>
                </c:ext>
              </c:extLst>
            </c:dLbl>
            <c:dLbl>
              <c:idx val="23"/>
              <c:spPr>
                <a:noFill/>
                <a:ln>
                  <a:noFill/>
                </a:ln>
                <a:effectLst/>
              </c:spPr>
              <c:txPr>
                <a:bodyPr rot="0" spcFirstLastPara="1" vertOverflow="ellipsis" vert="horz" wrap="square" anchor="ctr" anchorCtr="1"/>
                <a:lstStyle/>
                <a:p>
                  <a:pPr algn="ctr" rtl="0">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E034-4644-9B12-F6F0372BFC32}"/>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data'!$A$5:$A$37</c:f>
              <c:strCache>
                <c:ptCount val="33"/>
                <c:pt idx="0">
                  <c:v>Na h-Eileanan Siar</c:v>
                </c:pt>
                <c:pt idx="1">
                  <c:v>Shetland Islands</c:v>
                </c:pt>
                <c:pt idx="2">
                  <c:v>Aberdeen City</c:v>
                </c:pt>
                <c:pt idx="3">
                  <c:v>Orkney Islands</c:v>
                </c:pt>
                <c:pt idx="4">
                  <c:v>Inverclyde</c:v>
                </c:pt>
                <c:pt idx="5">
                  <c:v>Angus</c:v>
                </c:pt>
                <c:pt idx="6">
                  <c:v>Scottish Borders</c:v>
                </c:pt>
                <c:pt idx="7">
                  <c:v>Highland</c:v>
                </c:pt>
                <c:pt idx="8">
                  <c:v>Argyll and Bute</c:v>
                </c:pt>
                <c:pt idx="9">
                  <c:v>Aberdeenshire</c:v>
                </c:pt>
                <c:pt idx="10">
                  <c:v>City of Edinburgh</c:v>
                </c:pt>
                <c:pt idx="11">
                  <c:v>Dundee City</c:v>
                </c:pt>
                <c:pt idx="12">
                  <c:v>Dumfries and Galloway</c:v>
                </c:pt>
                <c:pt idx="13">
                  <c:v>Moray</c:v>
                </c:pt>
                <c:pt idx="14">
                  <c:v>South Ayrshire</c:v>
                </c:pt>
                <c:pt idx="15">
                  <c:v>Perth and Kinross</c:v>
                </c:pt>
                <c:pt idx="16">
                  <c:v>North Ayrshire</c:v>
                </c:pt>
                <c:pt idx="17">
                  <c:v>Scotland</c:v>
                </c:pt>
                <c:pt idx="18">
                  <c:v>Fife</c:v>
                </c:pt>
                <c:pt idx="19">
                  <c:v>Stirling</c:v>
                </c:pt>
                <c:pt idx="20">
                  <c:v>West Dunbartonshire</c:v>
                </c:pt>
                <c:pt idx="21">
                  <c:v>North Lanarkshire</c:v>
                </c:pt>
                <c:pt idx="22">
                  <c:v>Renfrewshire</c:v>
                </c:pt>
                <c:pt idx="23">
                  <c:v>Clackmannanshire</c:v>
                </c:pt>
                <c:pt idx="24">
                  <c:v>Falkirk</c:v>
                </c:pt>
                <c:pt idx="25">
                  <c:v>South Lanarkshire</c:v>
                </c:pt>
                <c:pt idx="26">
                  <c:v>East Ayrshire</c:v>
                </c:pt>
                <c:pt idx="27">
                  <c:v>Glasgow City</c:v>
                </c:pt>
                <c:pt idx="28">
                  <c:v>East Lothian</c:v>
                </c:pt>
                <c:pt idx="29">
                  <c:v>West Lothian</c:v>
                </c:pt>
                <c:pt idx="30">
                  <c:v>Midlothian</c:v>
                </c:pt>
                <c:pt idx="31">
                  <c:v>East Dunbartonshire</c:v>
                </c:pt>
                <c:pt idx="32">
                  <c:v>East Renfrewshire</c:v>
                </c:pt>
              </c:strCache>
            </c:strRef>
          </c:cat>
          <c:val>
            <c:numRef>
              <c:f>'Figure 6 data'!$B$5:$B$37</c:f>
              <c:numCache>
                <c:formatCode>General</c:formatCode>
                <c:ptCount val="33"/>
                <c:pt idx="0">
                  <c:v>7.7</c:v>
                </c:pt>
                <c:pt idx="1">
                  <c:v>6.8</c:v>
                </c:pt>
                <c:pt idx="2">
                  <c:v>6.6</c:v>
                </c:pt>
                <c:pt idx="3">
                  <c:v>5.5</c:v>
                </c:pt>
                <c:pt idx="4">
                  <c:v>5</c:v>
                </c:pt>
                <c:pt idx="5">
                  <c:v>4.5999999999999996</c:v>
                </c:pt>
                <c:pt idx="6">
                  <c:v>4.5</c:v>
                </c:pt>
                <c:pt idx="7">
                  <c:v>4.3</c:v>
                </c:pt>
                <c:pt idx="8">
                  <c:v>4.2</c:v>
                </c:pt>
                <c:pt idx="9">
                  <c:v>4.2</c:v>
                </c:pt>
                <c:pt idx="10">
                  <c:v>3.8</c:v>
                </c:pt>
                <c:pt idx="11">
                  <c:v>3.7</c:v>
                </c:pt>
                <c:pt idx="12">
                  <c:v>3.7</c:v>
                </c:pt>
                <c:pt idx="13">
                  <c:v>3.7</c:v>
                </c:pt>
                <c:pt idx="14">
                  <c:v>3.6</c:v>
                </c:pt>
                <c:pt idx="15">
                  <c:v>3.6</c:v>
                </c:pt>
                <c:pt idx="16">
                  <c:v>3.5</c:v>
                </c:pt>
                <c:pt idx="17">
                  <c:v>3.4</c:v>
                </c:pt>
                <c:pt idx="18">
                  <c:v>3.2</c:v>
                </c:pt>
                <c:pt idx="19">
                  <c:v>3.1</c:v>
                </c:pt>
                <c:pt idx="20">
                  <c:v>3</c:v>
                </c:pt>
                <c:pt idx="21">
                  <c:v>2.9</c:v>
                </c:pt>
                <c:pt idx="22">
                  <c:v>2.9</c:v>
                </c:pt>
                <c:pt idx="23">
                  <c:v>2.8</c:v>
                </c:pt>
                <c:pt idx="24">
                  <c:v>2.6</c:v>
                </c:pt>
                <c:pt idx="25">
                  <c:v>2.5</c:v>
                </c:pt>
                <c:pt idx="26">
                  <c:v>2.4</c:v>
                </c:pt>
                <c:pt idx="27">
                  <c:v>2.2000000000000002</c:v>
                </c:pt>
                <c:pt idx="28">
                  <c:v>2.1</c:v>
                </c:pt>
                <c:pt idx="29">
                  <c:v>1.9</c:v>
                </c:pt>
                <c:pt idx="30">
                  <c:v>1.7</c:v>
                </c:pt>
                <c:pt idx="31">
                  <c:v>1.6</c:v>
                </c:pt>
                <c:pt idx="32">
                  <c:v>1.2</c:v>
                </c:pt>
              </c:numCache>
            </c:numRef>
          </c:val>
          <c:extLst>
            <c:ext xmlns:c16="http://schemas.microsoft.com/office/drawing/2014/chart" uri="{C3380CC4-5D6E-409C-BE32-E72D297353CC}">
              <c16:uniqueId val="{00000004-E034-4644-9B12-F6F0372BFC32}"/>
            </c:ext>
          </c:extLst>
        </c:ser>
        <c:dLbls>
          <c:showLegendKey val="0"/>
          <c:showVal val="0"/>
          <c:showCatName val="0"/>
          <c:showSerName val="0"/>
          <c:showPercent val="0"/>
          <c:showBubbleSize val="0"/>
        </c:dLbls>
        <c:gapWidth val="60"/>
        <c:axId val="1388380223"/>
        <c:axId val="1388359007"/>
      </c:barChart>
      <c:catAx>
        <c:axId val="13883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8359007"/>
        <c:crosses val="autoZero"/>
        <c:auto val="1"/>
        <c:lblAlgn val="ctr"/>
        <c:lblOffset val="100"/>
        <c:noMultiLvlLbl val="0"/>
      </c:catAx>
      <c:valAx>
        <c:axId val="1388359007"/>
        <c:scaling>
          <c:orientation val="minMax"/>
        </c:scaling>
        <c:delete val="1"/>
        <c:axPos val="t"/>
        <c:numFmt formatCode="General" sourceLinked="1"/>
        <c:majorTickMark val="out"/>
        <c:minorTickMark val="none"/>
        <c:tickLblPos val="nextTo"/>
        <c:crossAx val="138838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Long-term empty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51683295087498726"/>
          <c:y val="6.8574628595584275E-2"/>
          <c:w val="0.43426885118286734"/>
          <c:h val="0.91019194417057903"/>
        </c:manualLayout>
      </c:layout>
      <c:barChart>
        <c:barDir val="bar"/>
        <c:grouping val="clustered"/>
        <c:varyColors val="0"/>
        <c:ser>
          <c:idx val="0"/>
          <c:order val="0"/>
          <c:tx>
            <c:strRef>
              <c:f>'Figure 6 data'!$E$4</c:f>
              <c:strCache>
                <c:ptCount val="1"/>
                <c:pt idx="0">
                  <c:v>Long-term empty dwellings (%)</c:v>
                </c:pt>
              </c:strCache>
            </c:strRef>
          </c:tx>
          <c:spPr>
            <a:solidFill>
              <a:srgbClr val="949494"/>
            </a:solidFill>
            <a:ln>
              <a:noFill/>
            </a:ln>
            <a:effectLst/>
          </c:spPr>
          <c:invertIfNegative val="0"/>
          <c:dPt>
            <c:idx val="12"/>
            <c:invertIfNegative val="0"/>
            <c:bubble3D val="0"/>
            <c:spPr>
              <a:solidFill>
                <a:srgbClr val="6C297F"/>
              </a:solidFill>
              <a:ln>
                <a:noFill/>
              </a:ln>
              <a:effectLst/>
            </c:spPr>
            <c:extLst>
              <c:ext xmlns:c16="http://schemas.microsoft.com/office/drawing/2014/chart" uri="{C3380CC4-5D6E-409C-BE32-E72D297353CC}">
                <c16:uniqueId val="{00000001-D2AC-4978-86A9-B0EDBDD8FC0C}"/>
              </c:ext>
            </c:extLst>
          </c:dPt>
          <c:dLbls>
            <c:dLbl>
              <c:idx val="22"/>
              <c:spPr>
                <a:noFill/>
                <a:ln>
                  <a:noFill/>
                </a:ln>
                <a:effectLst/>
              </c:spPr>
              <c:txPr>
                <a:bodyPr rot="0" spcFirstLastPara="1" vertOverflow="ellipsis" vert="horz" wrap="square" anchor="ctr" anchorCtr="1"/>
                <a:lstStyle/>
                <a:p>
                  <a:pPr algn="ctr" rtl="0">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D2AC-4978-86A9-B0EDBDD8FC0C}"/>
                </c:ext>
              </c:extLst>
            </c:dLbl>
            <c:dLbl>
              <c:idx val="23"/>
              <c:spPr>
                <a:noFill/>
                <a:ln>
                  <a:noFill/>
                </a:ln>
                <a:effectLst/>
              </c:spPr>
              <c:txPr>
                <a:bodyPr rot="0" spcFirstLastPara="1" vertOverflow="ellipsis" vert="horz" wrap="square" anchor="ctr" anchorCtr="1"/>
                <a:lstStyle/>
                <a:p>
                  <a:pPr algn="ctr" rtl="0">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D2AC-4978-86A9-B0EDBDD8FC0C}"/>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data'!$D$5:$D$37</c:f>
              <c:strCache>
                <c:ptCount val="33"/>
                <c:pt idx="0">
                  <c:v>Shetland Islands</c:v>
                </c:pt>
                <c:pt idx="1">
                  <c:v>Aberdeen City</c:v>
                </c:pt>
                <c:pt idx="2">
                  <c:v>Na h-Eileanan Siar</c:v>
                </c:pt>
                <c:pt idx="3">
                  <c:v>City of Edinburgh</c:v>
                </c:pt>
                <c:pt idx="4">
                  <c:v>Highland</c:v>
                </c:pt>
                <c:pt idx="5">
                  <c:v>Scottish Borders</c:v>
                </c:pt>
                <c:pt idx="6">
                  <c:v>Argyll and Bute</c:v>
                </c:pt>
                <c:pt idx="7">
                  <c:v>Angus</c:v>
                </c:pt>
                <c:pt idx="8">
                  <c:v>Aberdeenshire</c:v>
                </c:pt>
                <c:pt idx="9">
                  <c:v>Dumfries and Galloway</c:v>
                </c:pt>
                <c:pt idx="10">
                  <c:v>Moray</c:v>
                </c:pt>
                <c:pt idx="11">
                  <c:v>Orkney Islands</c:v>
                </c:pt>
                <c:pt idx="12">
                  <c:v>Scotland</c:v>
                </c:pt>
                <c:pt idx="13">
                  <c:v>Perth and Kinross</c:v>
                </c:pt>
                <c:pt idx="14">
                  <c:v>Dundee City</c:v>
                </c:pt>
                <c:pt idx="15">
                  <c:v>Inverclyde</c:v>
                </c:pt>
                <c:pt idx="16">
                  <c:v>West Dunbartonshire</c:v>
                </c:pt>
                <c:pt idx="17">
                  <c:v>North Ayrshire</c:v>
                </c:pt>
                <c:pt idx="18">
                  <c:v>Fife</c:v>
                </c:pt>
                <c:pt idx="19">
                  <c:v>South Ayrshire</c:v>
                </c:pt>
                <c:pt idx="20">
                  <c:v>Stirling</c:v>
                </c:pt>
                <c:pt idx="21">
                  <c:v>North Lanarkshire</c:v>
                </c:pt>
                <c:pt idx="22">
                  <c:v>Clackmannanshire</c:v>
                </c:pt>
                <c:pt idx="23">
                  <c:v>Falkirk</c:v>
                </c:pt>
                <c:pt idx="24">
                  <c:v>South Lanarkshire</c:v>
                </c:pt>
                <c:pt idx="25">
                  <c:v>Glasgow City</c:v>
                </c:pt>
                <c:pt idx="26">
                  <c:v>East Ayrshire</c:v>
                </c:pt>
                <c:pt idx="27">
                  <c:v>Renfrewshire</c:v>
                </c:pt>
                <c:pt idx="28">
                  <c:v>East Lothian</c:v>
                </c:pt>
                <c:pt idx="29">
                  <c:v>Midlothian</c:v>
                </c:pt>
                <c:pt idx="30">
                  <c:v>West Lothian</c:v>
                </c:pt>
                <c:pt idx="31">
                  <c:v>East Dunbartonshire</c:v>
                </c:pt>
                <c:pt idx="32">
                  <c:v>East Renfrewshire</c:v>
                </c:pt>
              </c:strCache>
            </c:strRef>
          </c:cat>
          <c:val>
            <c:numRef>
              <c:f>'Figure 6 data'!$E$5:$E$37</c:f>
              <c:numCache>
                <c:formatCode>General</c:formatCode>
                <c:ptCount val="33"/>
                <c:pt idx="0">
                  <c:v>4.8</c:v>
                </c:pt>
                <c:pt idx="1">
                  <c:v>4.7</c:v>
                </c:pt>
                <c:pt idx="2">
                  <c:v>4.2</c:v>
                </c:pt>
                <c:pt idx="3">
                  <c:v>2.6</c:v>
                </c:pt>
                <c:pt idx="4">
                  <c:v>2.6</c:v>
                </c:pt>
                <c:pt idx="5">
                  <c:v>2.4</c:v>
                </c:pt>
                <c:pt idx="6">
                  <c:v>2.4</c:v>
                </c:pt>
                <c:pt idx="7">
                  <c:v>2.2000000000000002</c:v>
                </c:pt>
                <c:pt idx="8">
                  <c:v>2.1</c:v>
                </c:pt>
                <c:pt idx="9">
                  <c:v>1.9</c:v>
                </c:pt>
                <c:pt idx="10">
                  <c:v>1.8</c:v>
                </c:pt>
                <c:pt idx="11">
                  <c:v>1.8</c:v>
                </c:pt>
                <c:pt idx="12">
                  <c:v>1.7</c:v>
                </c:pt>
                <c:pt idx="13">
                  <c:v>1.7</c:v>
                </c:pt>
                <c:pt idx="14">
                  <c:v>1.5</c:v>
                </c:pt>
                <c:pt idx="15">
                  <c:v>1.5</c:v>
                </c:pt>
                <c:pt idx="16">
                  <c:v>1.3</c:v>
                </c:pt>
                <c:pt idx="17">
                  <c:v>1.3</c:v>
                </c:pt>
                <c:pt idx="18">
                  <c:v>1.3</c:v>
                </c:pt>
                <c:pt idx="19">
                  <c:v>1.3</c:v>
                </c:pt>
                <c:pt idx="20">
                  <c:v>1.3</c:v>
                </c:pt>
                <c:pt idx="21">
                  <c:v>1.2</c:v>
                </c:pt>
                <c:pt idx="22">
                  <c:v>1</c:v>
                </c:pt>
                <c:pt idx="23">
                  <c:v>1</c:v>
                </c:pt>
                <c:pt idx="24">
                  <c:v>1</c:v>
                </c:pt>
                <c:pt idx="25">
                  <c:v>0.9</c:v>
                </c:pt>
                <c:pt idx="26">
                  <c:v>0.9</c:v>
                </c:pt>
                <c:pt idx="27">
                  <c:v>0.9</c:v>
                </c:pt>
                <c:pt idx="28">
                  <c:v>0.9</c:v>
                </c:pt>
                <c:pt idx="29">
                  <c:v>0.8</c:v>
                </c:pt>
                <c:pt idx="30">
                  <c:v>0.6</c:v>
                </c:pt>
                <c:pt idx="31">
                  <c:v>0.5</c:v>
                </c:pt>
                <c:pt idx="32">
                  <c:v>0.4</c:v>
                </c:pt>
              </c:numCache>
            </c:numRef>
          </c:val>
          <c:extLst>
            <c:ext xmlns:c16="http://schemas.microsoft.com/office/drawing/2014/chart" uri="{C3380CC4-5D6E-409C-BE32-E72D297353CC}">
              <c16:uniqueId val="{00000004-D2AC-4978-86A9-B0EDBDD8FC0C}"/>
            </c:ext>
          </c:extLst>
        </c:ser>
        <c:dLbls>
          <c:showLegendKey val="0"/>
          <c:showVal val="0"/>
          <c:showCatName val="0"/>
          <c:showSerName val="0"/>
          <c:showPercent val="0"/>
          <c:showBubbleSize val="0"/>
        </c:dLbls>
        <c:gapWidth val="60"/>
        <c:axId val="1388380223"/>
        <c:axId val="1388359007"/>
      </c:barChart>
      <c:catAx>
        <c:axId val="13883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8359007"/>
        <c:crosses val="autoZero"/>
        <c:auto val="1"/>
        <c:lblAlgn val="ctr"/>
        <c:lblOffset val="100"/>
        <c:noMultiLvlLbl val="0"/>
      </c:catAx>
      <c:valAx>
        <c:axId val="1388359007"/>
        <c:scaling>
          <c:orientation val="minMax"/>
          <c:max val="8"/>
        </c:scaling>
        <c:delete val="1"/>
        <c:axPos val="t"/>
        <c:numFmt formatCode="General" sourceLinked="1"/>
        <c:majorTickMark val="out"/>
        <c:minorTickMark val="none"/>
        <c:tickLblPos val="nextTo"/>
        <c:crossAx val="138838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Second homes</a:t>
            </a:r>
            <a:r>
              <a:rPr lang="en-US" b="1" baseline="0">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'Figure 6 data'!$H$4</c:f>
              <c:strCache>
                <c:ptCount val="1"/>
                <c:pt idx="0">
                  <c:v>Second homes (%)</c:v>
                </c:pt>
              </c:strCache>
            </c:strRef>
          </c:tx>
          <c:spPr>
            <a:solidFill>
              <a:srgbClr val="949494"/>
            </a:solidFill>
            <a:ln>
              <a:noFill/>
            </a:ln>
            <a:effectLst/>
          </c:spPr>
          <c:invertIfNegative val="0"/>
          <c:dPt>
            <c:idx val="12"/>
            <c:invertIfNegative val="0"/>
            <c:bubble3D val="0"/>
            <c:spPr>
              <a:solidFill>
                <a:srgbClr val="6C297F"/>
              </a:solidFill>
              <a:ln>
                <a:noFill/>
              </a:ln>
              <a:effectLst/>
            </c:spPr>
            <c:extLst>
              <c:ext xmlns:c16="http://schemas.microsoft.com/office/drawing/2014/chart" uri="{C3380CC4-5D6E-409C-BE32-E72D297353CC}">
                <c16:uniqueId val="{00000001-88DA-43BC-9AE7-51B0C48F68BD}"/>
              </c:ext>
            </c:extLst>
          </c:dPt>
          <c:dLbls>
            <c:dLbl>
              <c:idx val="22"/>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88DA-43BC-9AE7-51B0C48F68BD}"/>
                </c:ext>
              </c:extLst>
            </c:dLbl>
            <c:dLbl>
              <c:idx val="23"/>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88DA-43BC-9AE7-51B0C48F68B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data'!$G$5:$G$37</c:f>
              <c:strCache>
                <c:ptCount val="33"/>
                <c:pt idx="0">
                  <c:v>Argyll and Bute</c:v>
                </c:pt>
                <c:pt idx="1">
                  <c:v>Na h-Eileanan Siar</c:v>
                </c:pt>
                <c:pt idx="2">
                  <c:v>Orkney Islands</c:v>
                </c:pt>
                <c:pt idx="3">
                  <c:v>Highland</c:v>
                </c:pt>
                <c:pt idx="4">
                  <c:v>North Ayrshire</c:v>
                </c:pt>
                <c:pt idx="5">
                  <c:v>Dumfries and Galloway</c:v>
                </c:pt>
                <c:pt idx="6">
                  <c:v>Scottish Borders</c:v>
                </c:pt>
                <c:pt idx="7">
                  <c:v>Moray</c:v>
                </c:pt>
                <c:pt idx="8">
                  <c:v>Perth and Kinross</c:v>
                </c:pt>
                <c:pt idx="9">
                  <c:v>Shetland Islands</c:v>
                </c:pt>
                <c:pt idx="10">
                  <c:v>Fife</c:v>
                </c:pt>
                <c:pt idx="11">
                  <c:v>Aberdeenshire</c:v>
                </c:pt>
                <c:pt idx="12">
                  <c:v>Scotland</c:v>
                </c:pt>
                <c:pt idx="13">
                  <c:v>South Ayrshire</c:v>
                </c:pt>
                <c:pt idx="14">
                  <c:v>East Lothian</c:v>
                </c:pt>
                <c:pt idx="15">
                  <c:v>Stirling</c:v>
                </c:pt>
                <c:pt idx="16">
                  <c:v>Dundee City</c:v>
                </c:pt>
                <c:pt idx="17">
                  <c:v>Angus</c:v>
                </c:pt>
                <c:pt idx="18">
                  <c:v>Aberdeen City</c:v>
                </c:pt>
                <c:pt idx="19">
                  <c:v>City of Edinburgh</c:v>
                </c:pt>
                <c:pt idx="20">
                  <c:v>Clackmannanshire</c:v>
                </c:pt>
                <c:pt idx="21">
                  <c:v>Inverclyde</c:v>
                </c:pt>
                <c:pt idx="22">
                  <c:v>Glasgow City</c:v>
                </c:pt>
                <c:pt idx="23">
                  <c:v>West Dunbartonshire</c:v>
                </c:pt>
                <c:pt idx="24">
                  <c:v>East Ayrshire</c:v>
                </c:pt>
                <c:pt idx="25">
                  <c:v>Renfrewshire</c:v>
                </c:pt>
                <c:pt idx="26">
                  <c:v>Falkirk</c:v>
                </c:pt>
                <c:pt idx="27">
                  <c:v>South Lanarkshire</c:v>
                </c:pt>
                <c:pt idx="28">
                  <c:v>West Lothian</c:v>
                </c:pt>
                <c:pt idx="29">
                  <c:v>Midlothian</c:v>
                </c:pt>
                <c:pt idx="30">
                  <c:v>East Dunbartonshire</c:v>
                </c:pt>
                <c:pt idx="31">
                  <c:v>East Renfrewshire</c:v>
                </c:pt>
                <c:pt idx="32">
                  <c:v>North Lanarkshire</c:v>
                </c:pt>
              </c:strCache>
            </c:strRef>
          </c:cat>
          <c:val>
            <c:numRef>
              <c:f>'Figure 6 data'!$H$5:$H$37</c:f>
              <c:numCache>
                <c:formatCode>General</c:formatCode>
                <c:ptCount val="33"/>
                <c:pt idx="0">
                  <c:v>6.2</c:v>
                </c:pt>
                <c:pt idx="1">
                  <c:v>5.9</c:v>
                </c:pt>
                <c:pt idx="2">
                  <c:v>4.8</c:v>
                </c:pt>
                <c:pt idx="3">
                  <c:v>3</c:v>
                </c:pt>
                <c:pt idx="4">
                  <c:v>2.2000000000000002</c:v>
                </c:pt>
                <c:pt idx="5">
                  <c:v>1.8</c:v>
                </c:pt>
                <c:pt idx="6">
                  <c:v>1.7</c:v>
                </c:pt>
                <c:pt idx="7">
                  <c:v>1.7</c:v>
                </c:pt>
                <c:pt idx="8">
                  <c:v>1.6</c:v>
                </c:pt>
                <c:pt idx="9">
                  <c:v>1.5</c:v>
                </c:pt>
                <c:pt idx="10">
                  <c:v>1.3</c:v>
                </c:pt>
                <c:pt idx="11">
                  <c:v>1</c:v>
                </c:pt>
                <c:pt idx="12">
                  <c:v>0.9</c:v>
                </c:pt>
                <c:pt idx="13">
                  <c:v>0.9</c:v>
                </c:pt>
                <c:pt idx="14">
                  <c:v>0.9</c:v>
                </c:pt>
                <c:pt idx="15">
                  <c:v>0.8</c:v>
                </c:pt>
                <c:pt idx="16">
                  <c:v>0.7</c:v>
                </c:pt>
                <c:pt idx="17">
                  <c:v>0.7</c:v>
                </c:pt>
                <c:pt idx="18">
                  <c:v>0.6</c:v>
                </c:pt>
                <c:pt idx="19">
                  <c:v>0.6</c:v>
                </c:pt>
                <c:pt idx="20">
                  <c:v>0.3</c:v>
                </c:pt>
                <c:pt idx="21">
                  <c:v>0.3</c:v>
                </c:pt>
                <c:pt idx="22">
                  <c:v>0.2</c:v>
                </c:pt>
                <c:pt idx="23">
                  <c:v>0.2</c:v>
                </c:pt>
                <c:pt idx="24">
                  <c:v>0.2</c:v>
                </c:pt>
                <c:pt idx="25">
                  <c:v>0.2</c:v>
                </c:pt>
                <c:pt idx="26">
                  <c:v>0.1</c:v>
                </c:pt>
                <c:pt idx="27">
                  <c:v>0.1</c:v>
                </c:pt>
                <c:pt idx="28">
                  <c:v>0.1</c:v>
                </c:pt>
                <c:pt idx="29">
                  <c:v>0.1</c:v>
                </c:pt>
                <c:pt idx="30">
                  <c:v>0.1</c:v>
                </c:pt>
                <c:pt idx="31">
                  <c:v>0.1</c:v>
                </c:pt>
                <c:pt idx="32">
                  <c:v>0</c:v>
                </c:pt>
              </c:numCache>
            </c:numRef>
          </c:val>
          <c:extLst>
            <c:ext xmlns:c16="http://schemas.microsoft.com/office/drawing/2014/chart" uri="{C3380CC4-5D6E-409C-BE32-E72D297353CC}">
              <c16:uniqueId val="{00000004-88DA-43BC-9AE7-51B0C48F68BD}"/>
            </c:ext>
          </c:extLst>
        </c:ser>
        <c:dLbls>
          <c:showLegendKey val="0"/>
          <c:showVal val="0"/>
          <c:showCatName val="0"/>
          <c:showSerName val="0"/>
          <c:showPercent val="0"/>
          <c:showBubbleSize val="0"/>
        </c:dLbls>
        <c:gapWidth val="60"/>
        <c:axId val="1388380223"/>
        <c:axId val="1388359007"/>
      </c:barChart>
      <c:catAx>
        <c:axId val="13883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8359007"/>
        <c:crosses val="autoZero"/>
        <c:auto val="1"/>
        <c:lblAlgn val="ctr"/>
        <c:lblOffset val="100"/>
        <c:noMultiLvlLbl val="0"/>
      </c:catAx>
      <c:valAx>
        <c:axId val="1388359007"/>
        <c:scaling>
          <c:orientation val="minMax"/>
          <c:max val="8"/>
        </c:scaling>
        <c:delete val="1"/>
        <c:axPos val="t"/>
        <c:numFmt formatCode="General" sourceLinked="1"/>
        <c:majorTickMark val="out"/>
        <c:minorTickMark val="none"/>
        <c:tickLblPos val="nextTo"/>
        <c:crossAx val="1388380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12</xdr:col>
      <xdr:colOff>576000</xdr:colOff>
      <xdr:row>33</xdr:row>
      <xdr:rowOff>16987</xdr:rowOff>
    </xdr:to>
    <xdr:graphicFrame macro="">
      <xdr:nvGraphicFramePr>
        <xdr:cNvPr id="3" name="Chart 1" descr="The chart illustrates the percenatge change in the number of househods and population compared to 2001. &#10; Number of households and population have been increasing in the last twenty years. &#10;The growth in the number of households  is greater than the population for all the years. " title="Figure 1. Cumulative change in households and population. From 2001 to 2021.">
          <a:extLst>
            <a:ext uri="{FF2B5EF4-FFF2-40B4-BE49-F238E27FC236}">
              <a16:creationId xmlns:a16="http://schemas.microsoft.com/office/drawing/2014/main" id="{FC8AB814-8EAA-3D8D-A59D-F4B5B800B33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38100</xdr:rowOff>
    </xdr:from>
    <xdr:to>
      <xdr:col>9</xdr:col>
      <xdr:colOff>707792</xdr:colOff>
      <xdr:row>58</xdr:row>
      <xdr:rowOff>57314</xdr:rowOff>
    </xdr:to>
    <xdr:pic>
      <xdr:nvPicPr>
        <xdr:cNvPr id="5" name="Picture 4">
          <a:extLst>
            <a:ext uri="{FF2B5EF4-FFF2-40B4-BE49-F238E27FC236}">
              <a16:creationId xmlns:a16="http://schemas.microsoft.com/office/drawing/2014/main" id="{F276B9D3-4F55-3A1E-218F-37FF0E2EA5F1}"/>
            </a:ext>
          </a:extLst>
        </xdr:cNvPr>
        <xdr:cNvPicPr>
          <a:picLocks noChangeAspect="1"/>
        </xdr:cNvPicPr>
      </xdr:nvPicPr>
      <xdr:blipFill>
        <a:blip xmlns:r="http://schemas.openxmlformats.org/officeDocument/2006/relationships" r:embed="rId1"/>
        <a:stretch>
          <a:fillRect/>
        </a:stretch>
      </xdr:blipFill>
      <xdr:spPr>
        <a:xfrm>
          <a:off x="0" y="495300"/>
          <a:ext cx="7565792" cy="1068721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2</xdr:row>
      <xdr:rowOff>23813</xdr:rowOff>
    </xdr:from>
    <xdr:to>
      <xdr:col>6</xdr:col>
      <xdr:colOff>66675</xdr:colOff>
      <xdr:row>22</xdr:row>
      <xdr:rowOff>128434</xdr:rowOff>
    </xdr:to>
    <xdr:graphicFrame macro="">
      <xdr:nvGraphicFramePr>
        <xdr:cNvPr id="4" name="Chart 3">
          <a:extLst>
            <a:ext uri="{FF2B5EF4-FFF2-40B4-BE49-F238E27FC236}">
              <a16:creationId xmlns:a16="http://schemas.microsoft.com/office/drawing/2014/main" id="{814528DA-4D32-3B32-8CEC-19565448DF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128587</xdr:rowOff>
    </xdr:from>
    <xdr:to>
      <xdr:col>8</xdr:col>
      <xdr:colOff>724500</xdr:colOff>
      <xdr:row>33</xdr:row>
      <xdr:rowOff>150313</xdr:rowOff>
    </xdr:to>
    <xdr:graphicFrame macro="">
      <xdr:nvGraphicFramePr>
        <xdr:cNvPr id="2" name="Chart 1">
          <a:extLst>
            <a:ext uri="{FF2B5EF4-FFF2-40B4-BE49-F238E27FC236}">
              <a16:creationId xmlns:a16="http://schemas.microsoft.com/office/drawing/2014/main" id="{5D3642ED-2361-47CE-BF65-8E603AF6737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42862</xdr:rowOff>
    </xdr:from>
    <xdr:to>
      <xdr:col>4</xdr:col>
      <xdr:colOff>714375</xdr:colOff>
      <xdr:row>21</xdr:row>
      <xdr:rowOff>135070</xdr:rowOff>
    </xdr:to>
    <xdr:graphicFrame macro="">
      <xdr:nvGraphicFramePr>
        <xdr:cNvPr id="2" name="Chart 1" descr="Barplot showing some dwelling characteristics for the most deprived SIMD decile and the least deprived SIMD decile. The percentage of dwellings in the lower Council Tax bands (A to C) is  5 times higher in the most deprived decile. More than 50% of dwellings in the most deprived decile are entitled to a single adult discount compared to less than 30% in the least deprived decile. The number of dwellings per hectare is almost 3 times higher in the most deprived decile than in the least deprived. ">
          <a:extLst>
            <a:ext uri="{FF2B5EF4-FFF2-40B4-BE49-F238E27FC236}">
              <a16:creationId xmlns:a16="http://schemas.microsoft.com/office/drawing/2014/main" id="{564B165D-786B-19AE-AFA8-8DB9AE6223C0}"/>
            </a:ext>
            <a:ext uri="{C183D7F6-B498-43B3-948B-1728B52AA6E4}">
              <adec:decorative xmlns:adec="http://schemas.microsoft.com/office/drawing/2017/decorative" val="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23812</xdr:rowOff>
    </xdr:from>
    <xdr:to>
      <xdr:col>12</xdr:col>
      <xdr:colOff>576000</xdr:colOff>
      <xdr:row>32</xdr:row>
      <xdr:rowOff>140812</xdr:rowOff>
    </xdr:to>
    <xdr:graphicFrame macro="">
      <xdr:nvGraphicFramePr>
        <xdr:cNvPr id="2" name="Chart 1" descr="The chart illustrate the change in teh number of housheolds and in population over the last twenty years. &#10;The number of households increased in every council area. The population decreased in four council areas over the same period (Inverclyde, Argyll and Bute, West Dunbartonshire and North Ayrshire). &#10;The change in the number of households is greater than in the population, except than in Glasgow City and City of Edinburgh. In these councils, the increase in the number of dwellings is similar to the increase in population. &#10;East Lothian is the council with the highest increase in population (20%) but only the second increase in number of households (27%). &#10;Orkney Islands are the council area with the highest increase in number of households (29%). &#10;Inverclyde is the council area with the largest decline in population (-8%) and the smallest increase in the number of households (4%). " title="Figure 2. Percentage change in the number of households and population by council area, June 2001 to 2021">
          <a:extLst>
            <a:ext uri="{FF2B5EF4-FFF2-40B4-BE49-F238E27FC236}">
              <a16:creationId xmlns:a16="http://schemas.microsoft.com/office/drawing/2014/main" id="{D720DF83-6378-7441-6659-6F7E39C9DEE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0.77246</cdr:x>
      <cdr:y>0.62278</cdr:y>
    </cdr:from>
    <cdr:to>
      <cdr:x>0.96916</cdr:x>
      <cdr:y>0.77998</cdr:y>
    </cdr:to>
    <cdr:grpSp>
      <cdr:nvGrpSpPr>
        <cdr:cNvPr id="2" name="Group 1">
          <a:extLst xmlns:a="http://schemas.openxmlformats.org/drawingml/2006/main">
            <a:ext uri="{FF2B5EF4-FFF2-40B4-BE49-F238E27FC236}">
              <a16:creationId xmlns:a16="http://schemas.microsoft.com/office/drawing/2014/main" id="{F9789415-6B29-1C0C-1026-A18CAFEEC268}"/>
            </a:ext>
          </a:extLst>
        </cdr:cNvPr>
        <cdr:cNvGrpSpPr/>
      </cdr:nvGrpSpPr>
      <cdr:grpSpPr>
        <a:xfrm xmlns:a="http://schemas.openxmlformats.org/drawingml/2006/main">
          <a:off x="7225776" y="3632053"/>
          <a:ext cx="1839979" cy="916790"/>
          <a:chOff x="0" y="171207"/>
          <a:chExt cx="1819404" cy="970221"/>
        </a:xfrm>
      </cdr:grpSpPr>
      <cdr:sp macro="" textlink="">
        <cdr:nvSpPr>
          <cdr:cNvPr id="3" name="TextBox 3"/>
          <cdr:cNvSpPr txBox="1"/>
        </cdr:nvSpPr>
        <cdr:spPr>
          <a:xfrm xmlns:a="http://schemas.openxmlformats.org/drawingml/2006/main">
            <a:off x="0" y="171207"/>
            <a:ext cx="1819404" cy="2908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1" baseline="0">
                <a:latin typeface="Arial" panose="020B0604020202020204" pitchFamily="34" charset="0"/>
                <a:cs typeface="Arial" panose="020B0604020202020204" pitchFamily="34" charset="0"/>
              </a:rPr>
              <a:t>% change 2002-2022 in:</a:t>
            </a:r>
          </a:p>
        </cdr:txBody>
      </cdr:sp>
      <cdr:sp macro="" textlink="">
        <cdr:nvSpPr>
          <cdr:cNvPr id="4" name="TextBox 3"/>
          <cdr:cNvSpPr txBox="1"/>
        </cdr:nvSpPr>
        <cdr:spPr>
          <a:xfrm xmlns:a="http://schemas.openxmlformats.org/drawingml/2006/main">
            <a:off x="432019" y="922069"/>
            <a:ext cx="1103103" cy="2193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aseline="0">
                <a:latin typeface="Arial" panose="020B0604020202020204" pitchFamily="34" charset="0"/>
                <a:cs typeface="Arial" panose="020B0604020202020204" pitchFamily="34" charset="0"/>
              </a:rPr>
              <a:t>Population</a:t>
            </a:r>
          </a:p>
        </cdr:txBody>
      </cdr:sp>
      <cdr:sp macro="" textlink="">
        <cdr:nvSpPr>
          <cdr:cNvPr id="5" name="Oval 4"/>
          <cdr:cNvSpPr/>
        </cdr:nvSpPr>
        <cdr:spPr>
          <a:xfrm xmlns:a="http://schemas.openxmlformats.org/drawingml/2006/main">
            <a:off x="208473" y="922069"/>
            <a:ext cx="214890" cy="219359"/>
          </a:xfrm>
          <a:prstGeom xmlns:a="http://schemas.openxmlformats.org/drawingml/2006/main" prst="ellipse">
            <a:avLst/>
          </a:prstGeom>
          <a:solidFill xmlns:a="http://schemas.openxmlformats.org/drawingml/2006/main">
            <a:srgbClr val="BF78D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6" name="TextBox 3"/>
          <cdr:cNvSpPr txBox="1"/>
        </cdr:nvSpPr>
        <cdr:spPr>
          <a:xfrm xmlns:a="http://schemas.openxmlformats.org/drawingml/2006/main">
            <a:off x="432019" y="493329"/>
            <a:ext cx="1103103" cy="2193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aseline="0">
                <a:latin typeface="Arial" panose="020B0604020202020204" pitchFamily="34" charset="0"/>
                <a:cs typeface="Arial" panose="020B0604020202020204" pitchFamily="34" charset="0"/>
              </a:rPr>
              <a:t>Households</a:t>
            </a:r>
          </a:p>
        </cdr:txBody>
      </cdr:sp>
      <cdr:sp macro="" textlink="">
        <cdr:nvSpPr>
          <cdr:cNvPr id="7" name="Oval 6"/>
          <cdr:cNvSpPr/>
        </cdr:nvSpPr>
        <cdr:spPr>
          <a:xfrm xmlns:a="http://schemas.openxmlformats.org/drawingml/2006/main">
            <a:off x="208473" y="493329"/>
            <a:ext cx="214890" cy="219359"/>
          </a:xfrm>
          <a:prstGeom xmlns:a="http://schemas.openxmlformats.org/drawingml/2006/main" prst="ellipse">
            <a:avLst/>
          </a:prstGeom>
          <a:solidFill xmlns:a="http://schemas.openxmlformats.org/drawingml/2006/main">
            <a:srgbClr val="6C297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relSizeAnchor>
  <cdr:relSizeAnchor xmlns:cdr="http://schemas.openxmlformats.org/drawingml/2006/chartDrawing">
    <cdr:from>
      <cdr:x>0.36904</cdr:x>
      <cdr:y>0.92186</cdr:y>
    </cdr:from>
    <cdr:to>
      <cdr:x>0.4852</cdr:x>
      <cdr:y>0.92186</cdr:y>
    </cdr:to>
    <cdr:cxnSp macro="">
      <cdr:nvCxnSpPr>
        <cdr:cNvPr id="9" name="Straight Arrow Connector 8">
          <a:extLst xmlns:a="http://schemas.openxmlformats.org/drawingml/2006/main">
            <a:ext uri="{FF2B5EF4-FFF2-40B4-BE49-F238E27FC236}">
              <a16:creationId xmlns:a16="http://schemas.microsoft.com/office/drawing/2014/main" id="{287DB03E-DCA7-773C-39CA-770F958A5FF7}"/>
            </a:ext>
          </a:extLst>
        </cdr:cNvPr>
        <cdr:cNvCxnSpPr/>
      </cdr:nvCxnSpPr>
      <cdr:spPr>
        <a:xfrm xmlns:a="http://schemas.openxmlformats.org/drawingml/2006/main" flipV="1">
          <a:off x="3587075" y="5376288"/>
          <a:ext cx="1129075" cy="0"/>
        </a:xfrm>
        <a:prstGeom xmlns:a="http://schemas.openxmlformats.org/drawingml/2006/main" prst="straightConnector1">
          <a:avLst/>
        </a:prstGeom>
        <a:ln xmlns:a="http://schemas.openxmlformats.org/drawingml/2006/main" w="25400">
          <a:solidFill>
            <a:schemeClr val="tx1"/>
          </a:solidFill>
          <a:headEnd w="lg" len="lg"/>
          <a:tailEnd type="triangle"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0.22676</cdr:x>
      <cdr:y>0.92186</cdr:y>
    </cdr:from>
    <cdr:to>
      <cdr:x>0.34292</cdr:x>
      <cdr:y>0.92186</cdr:y>
    </cdr:to>
    <cdr:cxnSp macro="">
      <cdr:nvCxnSpPr>
        <cdr:cNvPr id="11" name="Straight Arrow Connector 10">
          <a:extLst xmlns:a="http://schemas.openxmlformats.org/drawingml/2006/main">
            <a:ext uri="{FF2B5EF4-FFF2-40B4-BE49-F238E27FC236}">
              <a16:creationId xmlns:a16="http://schemas.microsoft.com/office/drawing/2014/main" id="{88B527F1-B603-9DF8-DBCF-1573C36D9ED5}"/>
            </a:ext>
          </a:extLst>
        </cdr:cNvPr>
        <cdr:cNvCxnSpPr/>
      </cdr:nvCxnSpPr>
      <cdr:spPr>
        <a:xfrm xmlns:a="http://schemas.openxmlformats.org/drawingml/2006/main" flipV="1">
          <a:off x="2204107" y="5376288"/>
          <a:ext cx="1129075" cy="0"/>
        </a:xfrm>
        <a:prstGeom xmlns:a="http://schemas.openxmlformats.org/drawingml/2006/main" prst="straightConnector1">
          <a:avLst/>
        </a:prstGeom>
        <a:ln xmlns:a="http://schemas.openxmlformats.org/drawingml/2006/main" w="25400">
          <a:solidFill>
            <a:schemeClr val="tx1"/>
          </a:solidFill>
          <a:round/>
          <a:headEnd type="triangle" w="lg" len="lg"/>
          <a:tailEnd type="non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0.24437</cdr:x>
      <cdr:y>0.92186</cdr:y>
    </cdr:from>
    <cdr:to>
      <cdr:x>0.33866</cdr:x>
      <cdr:y>0.95658</cdr:y>
    </cdr:to>
    <cdr:sp macro="" textlink="">
      <cdr:nvSpPr>
        <cdr:cNvPr id="12" name="TextBox 11"/>
        <cdr:cNvSpPr txBox="1"/>
      </cdr:nvSpPr>
      <cdr:spPr>
        <a:xfrm xmlns:a="http://schemas.openxmlformats.org/drawingml/2006/main">
          <a:off x="2274087" y="5602107"/>
          <a:ext cx="877456" cy="2109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decrease</a:t>
          </a:r>
        </a:p>
      </cdr:txBody>
    </cdr:sp>
  </cdr:relSizeAnchor>
  <cdr:relSizeAnchor xmlns:cdr="http://schemas.openxmlformats.org/drawingml/2006/chartDrawing">
    <cdr:from>
      <cdr:x>0.3968</cdr:x>
      <cdr:y>0.92186</cdr:y>
    </cdr:from>
    <cdr:to>
      <cdr:x>0.49109</cdr:x>
      <cdr:y>0.95658</cdr:y>
    </cdr:to>
    <cdr:sp macro="" textlink="">
      <cdr:nvSpPr>
        <cdr:cNvPr id="13" name="TextBox 1"/>
        <cdr:cNvSpPr txBox="1"/>
      </cdr:nvSpPr>
      <cdr:spPr>
        <a:xfrm xmlns:a="http://schemas.openxmlformats.org/drawingml/2006/main">
          <a:off x="3692547" y="5602107"/>
          <a:ext cx="877455" cy="2109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increase</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38100</xdr:colOff>
      <xdr:row>3</xdr:row>
      <xdr:rowOff>61912</xdr:rowOff>
    </xdr:from>
    <xdr:to>
      <xdr:col>12</xdr:col>
      <xdr:colOff>614100</xdr:colOff>
      <xdr:row>33</xdr:row>
      <xdr:rowOff>178912</xdr:rowOff>
    </xdr:to>
    <xdr:graphicFrame macro="">
      <xdr:nvGraphicFramePr>
        <xdr:cNvPr id="3" name="Chart 1" descr="The chart illustrates the trend of teh average household size for the 32 Scottish councils. The average household size has decreased in the last 20 years in all council areas. &#10;City of Edinburgh and Glasgow City are the exceptions and have increased since 2008.&#10;Dundee City and Aberdeen City followed a similar trend until 2019.&#10;East Renfrewshire is the council with the largest average household size (2.31). &#10;Argyll and Bute is the only council area where the average household size is below 2 (1.96)." title="Figure 3. Average househodl size by council area. June 2001 to June 2021">
          <a:extLst>
            <a:ext uri="{FF2B5EF4-FFF2-40B4-BE49-F238E27FC236}">
              <a16:creationId xmlns:a16="http://schemas.microsoft.com/office/drawing/2014/main" id="{6522AEFE-6505-AE71-510B-6C35F6FED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2</xdr:row>
      <xdr:rowOff>33337</xdr:rowOff>
    </xdr:from>
    <xdr:to>
      <xdr:col>12</xdr:col>
      <xdr:colOff>604575</xdr:colOff>
      <xdr:row>32</xdr:row>
      <xdr:rowOff>150337</xdr:rowOff>
    </xdr:to>
    <xdr:graphicFrame macro="">
      <xdr:nvGraphicFramePr>
        <xdr:cNvPr id="2" name="Chart 1" descr="The chart illustrates the trend over the period 2011 - 2021 for the different categories of vacant dwellings and second homes. &#10;The number of vacant dwellings has been increasing  over the period. &#10;Long-term empty properties shows a simialr trend. &#10;Numbers of dwellings with unoccupied exemptions is fairly costant around 1.7% and fluctuate around this level over the years.&#10;The number of second homes is decreasing from 1.5% in 2011 to 0.9 % in 2021. &#10;There is a spike in the percentage of vacant and long-term empty properties in 2020, likely due to Covid lockdown restrictions.&#10;In 2014 there is an inversion in the proportion of second homes and long-term empty due to change in the legislation,&#10;" title="Figure 4. Proportion of dwellings that are vacant, with unoccupied exemptions, long-term empty and second homes, September 2011 to 2021">
          <a:extLst>
            <a:ext uri="{FF2B5EF4-FFF2-40B4-BE49-F238E27FC236}">
              <a16:creationId xmlns:a16="http://schemas.microsoft.com/office/drawing/2014/main" id="{5CFE0674-1902-4ED9-B382-98A57C5806C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90487</xdr:rowOff>
    </xdr:from>
    <xdr:to>
      <xdr:col>12</xdr:col>
      <xdr:colOff>576000</xdr:colOff>
      <xdr:row>33</xdr:row>
      <xdr:rowOff>16987</xdr:rowOff>
    </xdr:to>
    <xdr:graphicFrame macro="">
      <xdr:nvGraphicFramePr>
        <xdr:cNvPr id="2" name="Chart 1" descr="The chart show the trend in the annual change in the number of dwellings and in the number of new build completions. &#10;The trend over the years is similar for the two measures.&#10;There are differences that fluctuate over the years. &#10;Changes in dwelling numbers reflect demolitions and conversions and not only new buildings. " title="Figure 5. New build completions (October, 2002 to 2021 and annual increase in number of dwellings (September, 2002 to 2021)">
          <a:extLst>
            <a:ext uri="{FF2B5EF4-FFF2-40B4-BE49-F238E27FC236}">
              <a16:creationId xmlns:a16="http://schemas.microsoft.com/office/drawing/2014/main" id="{00288B15-EE66-01DF-DDAA-665F612B7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0.21134</cdr:x>
      <cdr:y>0.53555</cdr:y>
    </cdr:from>
    <cdr:to>
      <cdr:x>0.30973</cdr:x>
      <cdr:y>0.68606</cdr:y>
    </cdr:to>
    <cdr:sp macro="" textlink="">
      <cdr:nvSpPr>
        <cdr:cNvPr id="4" name="TextBox 3"/>
        <cdr:cNvSpPr txBox="1"/>
      </cdr:nvSpPr>
      <cdr:spPr>
        <a:xfrm xmlns:a="http://schemas.openxmlformats.org/drawingml/2006/main">
          <a:off x="1964004" y="325367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8.xml><?xml version="1.0" encoding="utf-8"?>
<xdr:wsDr xmlns:xdr="http://schemas.openxmlformats.org/drawingml/2006/spreadsheetDrawing" xmlns:a="http://schemas.openxmlformats.org/drawingml/2006/main">
  <xdr:twoCellAnchor>
    <xdr:from>
      <xdr:col>24</xdr:col>
      <xdr:colOff>447675</xdr:colOff>
      <xdr:row>3</xdr:row>
      <xdr:rowOff>19050</xdr:rowOff>
    </xdr:from>
    <xdr:to>
      <xdr:col>33</xdr:col>
      <xdr:colOff>138113</xdr:colOff>
      <xdr:row>43</xdr:row>
      <xdr:rowOff>109539</xdr:rowOff>
    </xdr:to>
    <xdr:graphicFrame macro="">
      <xdr:nvGraphicFramePr>
        <xdr:cNvPr id="2" name="Chart 1">
          <a:extLst>
            <a:ext uri="{FF2B5EF4-FFF2-40B4-BE49-F238E27FC236}">
              <a16:creationId xmlns:a16="http://schemas.microsoft.com/office/drawing/2014/main" id="{F0CA3EF1-6561-4008-B9D4-E4EECA3E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28132</xdr:rowOff>
    </xdr:from>
    <xdr:to>
      <xdr:col>6</xdr:col>
      <xdr:colOff>1509900</xdr:colOff>
      <xdr:row>41</xdr:row>
      <xdr:rowOff>178125</xdr:rowOff>
    </xdr:to>
    <xdr:grpSp>
      <xdr:nvGrpSpPr>
        <xdr:cNvPr id="3" name="Group 2">
          <a:extLst>
            <a:ext uri="{FF2B5EF4-FFF2-40B4-BE49-F238E27FC236}">
              <a16:creationId xmlns:a16="http://schemas.microsoft.com/office/drawing/2014/main" id="{7A9D4261-82EE-4900-B530-781851C9E3A0}"/>
            </a:ext>
          </a:extLst>
        </xdr:cNvPr>
        <xdr:cNvGrpSpPr/>
      </xdr:nvGrpSpPr>
      <xdr:grpSpPr>
        <a:xfrm>
          <a:off x="0" y="569152"/>
          <a:ext cx="8398380" cy="7579493"/>
          <a:chOff x="7181850" y="14819996"/>
          <a:chExt cx="19616739" cy="7759019"/>
        </a:xfrm>
      </xdr:grpSpPr>
      <xdr:graphicFrame macro="">
        <xdr:nvGraphicFramePr>
          <xdr:cNvPr id="4" name="Chart 3">
            <a:extLst>
              <a:ext uri="{FF2B5EF4-FFF2-40B4-BE49-F238E27FC236}">
                <a16:creationId xmlns:a16="http://schemas.microsoft.com/office/drawing/2014/main" id="{92F15152-6A64-A96C-D4F8-6DB7C961C525}"/>
              </a:ext>
            </a:extLst>
          </xdr:cNvPr>
          <xdr:cNvGraphicFramePr>
            <a:graphicFrameLocks/>
          </xdr:cNvGraphicFramePr>
        </xdr:nvGraphicFramePr>
        <xdr:xfrm>
          <a:off x="7181850" y="14868526"/>
          <a:ext cx="6548439" cy="771048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4FB5F582-0229-6DB8-7C1D-D077C50349B5}"/>
              </a:ext>
            </a:extLst>
          </xdr:cNvPr>
          <xdr:cNvGraphicFramePr>
            <a:graphicFrameLocks/>
          </xdr:cNvGraphicFramePr>
        </xdr:nvGraphicFramePr>
        <xdr:xfrm>
          <a:off x="13716000" y="14819996"/>
          <a:ext cx="6548439" cy="771048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56BB343-0F60-6860-EF74-CC7CEC782B32}"/>
              </a:ext>
            </a:extLst>
          </xdr:cNvPr>
          <xdr:cNvGraphicFramePr>
            <a:graphicFrameLocks/>
          </xdr:cNvGraphicFramePr>
        </xdr:nvGraphicFramePr>
        <xdr:xfrm>
          <a:off x="20250150" y="14839949"/>
          <a:ext cx="6548439" cy="771048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447675</xdr:colOff>
      <xdr:row>39</xdr:row>
      <xdr:rowOff>19050</xdr:rowOff>
    </xdr:from>
    <xdr:to>
      <xdr:col>33</xdr:col>
      <xdr:colOff>138113</xdr:colOff>
      <xdr:row>79</xdr:row>
      <xdr:rowOff>109539</xdr:rowOff>
    </xdr:to>
    <xdr:graphicFrame macro="">
      <xdr:nvGraphicFramePr>
        <xdr:cNvPr id="2" name="Chart 1">
          <a:extLst>
            <a:ext uri="{FF2B5EF4-FFF2-40B4-BE49-F238E27FC236}">
              <a16:creationId xmlns:a16="http://schemas.microsoft.com/office/drawing/2014/main" id="{3E1265EB-7072-4D5A-B504-F696833C3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ofcontents" displayName="tableofcontents" ref="A4:B35" totalsRowShown="0">
  <tableColumns count="2">
    <tableColumn id="1" xr3:uid="{00000000-0010-0000-0000-000001000000}" name="Worksheet Name"/>
    <tableColumn id="2" xr3:uid="{00000000-0010-0000-0000-000002000000}" name="Worksheet Title"/>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6c" displayName="table6c" ref="A5:O38" totalsRowShown="0">
  <tableColumns count="15">
    <tableColumn id="1" xr3:uid="{00000000-0010-0000-0900-000001000000}" name="Area Name"/>
    <tableColumn id="2" xr3:uid="{00000000-0010-0000-0900-000002000000}" name="Area code"/>
    <tableColumn id="3" xr3:uid="{00000000-0010-0000-0900-000003000000}" name="Area type"/>
    <tableColumn id="4" xr3:uid="{00000000-0010-0000-0900-000004000000}" name="2012"/>
    <tableColumn id="5" xr3:uid="{00000000-0010-0000-0900-000005000000}" name="2013"/>
    <tableColumn id="6" xr3:uid="{00000000-0010-0000-0900-000006000000}" name="2014"/>
    <tableColumn id="7" xr3:uid="{00000000-0010-0000-0900-000007000000}" name="2015"/>
    <tableColumn id="8" xr3:uid="{00000000-0010-0000-0900-000008000000}" name="2016"/>
    <tableColumn id="9" xr3:uid="{00000000-0010-0000-0900-000009000000}" name="2017"/>
    <tableColumn id="10" xr3:uid="{00000000-0010-0000-0900-00000A000000}" name="2018"/>
    <tableColumn id="11" xr3:uid="{00000000-0010-0000-0900-00000B000000}" name="2019"/>
    <tableColumn id="12" xr3:uid="{00000000-0010-0000-0900-00000C000000}" name="2020"/>
    <tableColumn id="13" xr3:uid="{00000000-0010-0000-0900-00000D000000}" name="2021"/>
    <tableColumn id="14" xr3:uid="{00000000-0010-0000-0900-00000E000000}" name="2022"/>
    <tableColumn id="15" xr3:uid="{00000000-0010-0000-0900-00000F000000}" name="Proportion of total dwellings in 2022 _x000a_ %"/>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7" displayName="table7" ref="A5:V16" totalsRowShown="0">
  <tableColumns count="22">
    <tableColumn id="1" xr3:uid="{00000000-0010-0000-0A00-000001000000}" name="Number of households (thousands)"/>
    <tableColumn id="2" xr3:uid="{00000000-0010-0000-0A00-000002000000}" name="2001"/>
    <tableColumn id="3" xr3:uid="{00000000-0010-0000-0A00-000003000000}" name="2002"/>
    <tableColumn id="4" xr3:uid="{00000000-0010-0000-0A00-000004000000}" name="2003"/>
    <tableColumn id="5" xr3:uid="{00000000-0010-0000-0A00-000005000000}" name="2004"/>
    <tableColumn id="6" xr3:uid="{00000000-0010-0000-0A00-000006000000}" name="2005"/>
    <tableColumn id="7" xr3:uid="{00000000-0010-0000-0A00-000007000000}" name="2006"/>
    <tableColumn id="8" xr3:uid="{00000000-0010-0000-0A00-000008000000}" name="2007"/>
    <tableColumn id="9" xr3:uid="{00000000-0010-0000-0A00-000009000000}" name="2008"/>
    <tableColumn id="10" xr3:uid="{00000000-0010-0000-0A00-00000A000000}" name="2009"/>
    <tableColumn id="11" xr3:uid="{00000000-0010-0000-0A00-00000B000000}" name="2010"/>
    <tableColumn id="12" xr3:uid="{00000000-0010-0000-0A00-00000C000000}" name="2011"/>
    <tableColumn id="13" xr3:uid="{00000000-0010-0000-0A00-00000D000000}" name="2012"/>
    <tableColumn id="14" xr3:uid="{00000000-0010-0000-0A00-00000E000000}" name="2013"/>
    <tableColumn id="15" xr3:uid="{00000000-0010-0000-0A00-00000F000000}" name="2014"/>
    <tableColumn id="16" xr3:uid="{00000000-0010-0000-0A00-000010000000}" name="2015"/>
    <tableColumn id="17" xr3:uid="{00000000-0010-0000-0A00-000011000000}" name="2016"/>
    <tableColumn id="18" xr3:uid="{00000000-0010-0000-0A00-000012000000}" name="2017"/>
    <tableColumn id="19" xr3:uid="{00000000-0010-0000-0A00-000013000000}" name="2018"/>
    <tableColumn id="20" xr3:uid="{00000000-0010-0000-0A00-000014000000}" name="2019"/>
    <tableColumn id="21" xr3:uid="{00000000-0010-0000-0A00-000015000000}" name="2020"/>
    <tableColumn id="22" xr3:uid="{00000000-0010-0000-0A00-000016000000}" name="2021"/>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8" displayName="table8" ref="A5:G38" totalsRowShown="0">
  <tableColumns count="7">
    <tableColumn id="1" xr3:uid="{00000000-0010-0000-0B00-000001000000}" name="Area Name"/>
    <tableColumn id="2" xr3:uid="{00000000-0010-0000-0B00-000002000000}" name="Area code"/>
    <tableColumn id="3" xr3:uid="{00000000-0010-0000-0B00-000003000000}" name="Area type"/>
    <tableColumn id="4" xr3:uid="{00000000-0010-0000-0B00-000004000000}" name="Band A-C dwellings_x000a_%"/>
    <tableColumn id="5" xr3:uid="{00000000-0010-0000-0B00-000005000000}" name="Band D-E dwellings_x000a_%"/>
    <tableColumn id="6" xr3:uid="{00000000-0010-0000-0B00-000006000000}" name="Band F-H dwellings_x000a_%"/>
    <tableColumn id="7" xr3:uid="{00000000-0010-0000-0B00-000007000000}" name="Dwellings per hectare"/>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9" displayName="table9" ref="A4:H11" totalsRowShown="0">
  <tableColumns count="8">
    <tableColumn id="1" xr3:uid="{00000000-0010-0000-0C00-000001000000}" name="Urban Rural 2020 6-fold area"/>
    <tableColumn id="2" xr3:uid="{00000000-0010-0000-0C00-000002000000}" name="Occupied dwellings_x000a_%"/>
    <tableColumn id="3" xr3:uid="{00000000-0010-0000-0C00-000003000000}" name="Vacant dwellings_x000a_%"/>
    <tableColumn id="4" xr3:uid="{00000000-0010-0000-0C00-000004000000}" name="Unoccupied dwellings exempt from paying Council Tax_x000a_%"/>
    <tableColumn id="5" xr3:uid="{00000000-0010-0000-0C00-000005000000}" name="Long-term empty dwellings_x000a_%"/>
    <tableColumn id="6" xr3:uid="{00000000-0010-0000-0C00-000006000000}" name="Second homes_x000a_%"/>
    <tableColumn id="7" xr3:uid="{00000000-0010-0000-0C00-000007000000}" name="Occupied dwellings exempt from paying Council Tax_x000a_%"/>
    <tableColumn id="8" xr3:uid="{00000000-0010-0000-0C00-000008000000}" name="Dwellings with a 'single adult' Council Tax discount_x000a_%"/>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0" displayName="table10" ref="A5:E12" totalsRowShown="0">
  <tableColumns count="5">
    <tableColumn id="1" xr3:uid="{00000000-0010-0000-0D00-000001000000}" name="Urban Rural 2020 6-fold area"/>
    <tableColumn id="2" xr3:uid="{00000000-0010-0000-0D00-000002000000}" name="Band A-C dwellings_x000a_%"/>
    <tableColumn id="3" xr3:uid="{00000000-0010-0000-0D00-000003000000}" name="Band D-E dwellings_x000a_%"/>
    <tableColumn id="4" xr3:uid="{00000000-0010-0000-0D00-000004000000}" name="Band F-H dwellings_x000a_%"/>
    <tableColumn id="5" xr3:uid="{00000000-0010-0000-0D00-000005000000}" name="Dwellings per hectare"/>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1" displayName="table11" ref="A4:H15" totalsRowShown="0">
  <tableColumns count="8">
    <tableColumn id="1" xr3:uid="{00000000-0010-0000-0E00-000001000000}" name="2020 SIMD decile"/>
    <tableColumn id="2" xr3:uid="{00000000-0010-0000-0E00-000002000000}" name="Occupied dwellings_x000a_%"/>
    <tableColumn id="3" xr3:uid="{00000000-0010-0000-0E00-000003000000}" name="Vacant dwellings_x000a_%"/>
    <tableColumn id="4" xr3:uid="{00000000-0010-0000-0E00-000004000000}" name="Unoccupied dwellings exempt from paying Council Tax_x000a_%"/>
    <tableColumn id="5" xr3:uid="{00000000-0010-0000-0E00-000005000000}" name="Long-term empty dwellings_x000a_%"/>
    <tableColumn id="6" xr3:uid="{00000000-0010-0000-0E00-000006000000}" name="Second homes_x000a_%"/>
    <tableColumn id="7" xr3:uid="{00000000-0010-0000-0E00-000007000000}" name="Occupied dwellings exempt from paying Council Tax_x000a_%"/>
    <tableColumn id="8" xr3:uid="{00000000-0010-0000-0E00-000008000000}" name="Dwellings with a 'single adult' Council Tax discount_x000a_%"/>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2" displayName="table12" ref="A5:E16" totalsRowShown="0">
  <tableColumns count="5">
    <tableColumn id="1" xr3:uid="{00000000-0010-0000-0F00-000001000000}" name="2020 SIMD decile"/>
    <tableColumn id="2" xr3:uid="{00000000-0010-0000-0F00-000002000000}" name="Band A-C dwellings_x000a_%"/>
    <tableColumn id="3" xr3:uid="{00000000-0010-0000-0F00-000003000000}" name="Band D-E dwellings_x000a_%"/>
    <tableColumn id="4" xr3:uid="{00000000-0010-0000-0F00-000004000000}" name="Band F-H dwellings_x000a_%"/>
    <tableColumn id="5" xr3:uid="{00000000-0010-0000-0F00-000005000000}" name="Dwellings per hectare"/>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E37860-49E5-4B5E-8201-6367C7A3D732}" name="Figure1Data" displayName="Figure1Data" ref="A6:E28" totalsRowShown="0">
  <autoFilter ref="A6:E28" xr:uid="{84E37860-49E5-4B5E-8201-6367C7A3D732}">
    <filterColumn colId="0" hiddenButton="1"/>
    <filterColumn colId="1" hiddenButton="1"/>
    <filterColumn colId="2" hiddenButton="1"/>
    <filterColumn colId="3" hiddenButton="1"/>
    <filterColumn colId="4" hiddenButton="1"/>
  </autoFilter>
  <tableColumns count="5">
    <tableColumn id="1" xr3:uid="{C04A95BD-38C9-41AE-A795-E2A396FE7EC4}" name="Year" dataDxfId="17" dataCellStyle="Normal 2"/>
    <tableColumn id="2" xr3:uid="{4736AC12-2676-4091-AD53-2821E855069C}" name="Population" dataDxfId="16" dataCellStyle="Comma 2"/>
    <tableColumn id="3" xr3:uid="{F7148470-1613-4345-B72D-42D4247F6DBF}" name="Households" dataDxfId="15" dataCellStyle="Comma 2"/>
    <tableColumn id="4" xr3:uid="{F274DFA7-415E-4837-85AD-75A4B3935D4E}" name="Population_x000a_% change" dataDxfId="14" dataCellStyle="Normal 2"/>
    <tableColumn id="5" xr3:uid="{0A21AFDF-B6A8-4DEB-89FA-17F2072F29A8}" name="Households_x000a_% change" dataDxfId="13" dataCellStyle="Normal 2"/>
  </tableColumns>
  <tableStyleInfo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6BD9DB-2467-4684-8672-71C3F76F5FFF}" name="Figure2Data" displayName="Figure2Data" ref="A6:C38" totalsRowShown="0">
  <autoFilter ref="A6:C38" xr:uid="{F86BD9DB-2467-4684-8672-71C3F76F5FFF}">
    <filterColumn colId="0" hiddenButton="1"/>
    <filterColumn colId="1" hiddenButton="1"/>
    <filterColumn colId="2" hiddenButton="1"/>
  </autoFilter>
  <tableColumns count="3">
    <tableColumn id="1" xr3:uid="{E93268C9-4144-498E-BFF7-6B22B6538F58}" name="Council" dataDxfId="12" dataCellStyle="Normal 2"/>
    <tableColumn id="2" xr3:uid="{9A68484C-B054-4A78-8F4B-01F2D860776D}" name="Households_x000a_% change" dataDxfId="11" dataCellStyle="Normal 2"/>
    <tableColumn id="3" xr3:uid="{3AE86C8C-4DBD-4618-BA07-4AF1510E0EE3}" name="Population_x000a_% change" dataDxfId="10" dataCellStyle="Normal 2"/>
  </tableColumns>
  <tableStyleInfo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90A8F51-151F-408D-BD11-8C1D031B3F36}" name="Figure4Data27" displayName="Figure4Data27" ref="A4:C37" totalsRowShown="0" headerRowDxfId="9" headerRowCellStyle="Normal 2" dataCellStyle="Normal 2">
  <autoFilter ref="A4:C37" xr:uid="{6CC65A8C-4851-4E4A-8AF2-DE6E1DBE2A52}">
    <filterColumn colId="0" hiddenButton="1"/>
    <filterColumn colId="1" hiddenButton="1"/>
    <filterColumn colId="2" hiddenButton="1"/>
  </autoFilter>
  <tableColumns count="3">
    <tableColumn id="1" xr3:uid="{B4CBE6AD-2934-440B-9E75-657020AD44A5}" name="Year" dataDxfId="8" dataCellStyle="Normal 2"/>
    <tableColumn id="2" xr3:uid="{5EDE8C00-C303-45BD-8C13-0817CF22BC72}" name="Dwellings that are:" dataCellStyle="Normal 2"/>
    <tableColumn id="3" xr3:uid="{11D427E3-A171-4575-BD95-BF825CD9B836}" name="Number of dwellings (thousand)" dataDxfId="7" dataCellStyle="Normal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4:D18" totalsRowShown="0">
  <tableColumns count="4">
    <tableColumn id="1" xr3:uid="{00000000-0010-0000-0100-000001000000}" name="Note number"/>
    <tableColumn id="2" xr3:uid="{00000000-0010-0000-0100-000002000000}" name="Note text"/>
    <tableColumn id="3" xr3:uid="{00000000-0010-0000-0100-000003000000}" name="Related tables"/>
    <tableColumn id="4" xr3:uid="{00000000-0010-0000-0100-000004000000}" name="Link for more information"/>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1E4117D-5253-4E73-80E9-11BFE1159EED}" name="Figure5Data" displayName="Figure5Data" ref="A5:C26" totalsRowShown="0">
  <autoFilter ref="A5:C26" xr:uid="{91E4117D-5253-4E73-80E9-11BFE1159EED}">
    <filterColumn colId="0" hiddenButton="1"/>
    <filterColumn colId="1" hiddenButton="1"/>
    <filterColumn colId="2" hiddenButton="1"/>
  </autoFilter>
  <tableColumns count="3">
    <tableColumn id="1" xr3:uid="{EC295112-7659-4E25-A76F-758CE0011514}" name="Year" dataDxfId="6" dataCellStyle="Normal 2"/>
    <tableColumn id="2" xr3:uid="{54A704A6-CF92-4767-8D08-124878245A85}" name="Increase in dwellings" dataDxfId="5" dataCellStyle="Comma 6"/>
    <tableColumn id="3" xr3:uid="{EF013BC0-8A06-4C19-A905-23260AD7D949}" name="New build completions" dataDxfId="4" dataCellStyle="Comma 6"/>
  </tableColumns>
  <tableStyleInfo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9A714A2-8F7C-4002-BBC1-8DDA5B41FDA0}" name="Figure6DataOnVacantDwellings" displayName="Figure6DataOnVacantDwellings" ref="A4:B37" totalsRowShown="0" dataCellStyle="Normal 3">
  <autoFilter ref="A4:B37" xr:uid="{69A714A2-8F7C-4002-BBC1-8DDA5B41FDA0}">
    <filterColumn colId="0" hiddenButton="1"/>
    <filterColumn colId="1" hiddenButton="1"/>
  </autoFilter>
  <tableColumns count="2">
    <tableColumn id="1" xr3:uid="{D1257040-70F0-4A40-B167-0D4DF15959B4}" name="Council" dataCellStyle="Normal 3"/>
    <tableColumn id="2" xr3:uid="{BC8E2AE7-9A16-4767-8225-423EF115332C}" name="Vacant dwellings (%)" dataCellStyle="Normal 3"/>
  </tableColumns>
  <tableStyleInfo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385E4EC-1D68-4367-BE7D-305B2453BCCF}" name="Figure6DataOnLongTermEmpty" displayName="Figure6DataOnLongTermEmpty" ref="D4:E37" totalsRowShown="0" dataCellStyle="Normal 3">
  <autoFilter ref="D4:E37" xr:uid="{2385E4EC-1D68-4367-BE7D-305B2453BCCF}">
    <filterColumn colId="0" hiddenButton="1"/>
    <filterColumn colId="1" hiddenButton="1"/>
  </autoFilter>
  <tableColumns count="2">
    <tableColumn id="1" xr3:uid="{3DFC0D5E-777D-4A54-935A-427CAFDE295A}" name="Council" dataCellStyle="Normal 3"/>
    <tableColumn id="2" xr3:uid="{3B20D5C3-3F70-4666-B632-F215EEDAC045}" name="Long-term empty dwellings (%)" dataCellStyle="Normal 3"/>
  </tableColumns>
  <tableStyleInfo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A1E232-ED35-4E76-8473-88EA2EE88595}" name="Figure6DataOnSecondHomes" displayName="Figure6DataOnSecondHomes" ref="G4:H37" totalsRowShown="0" dataCellStyle="Normal 3">
  <autoFilter ref="G4:H37" xr:uid="{E9A1E232-ED35-4E76-8473-88EA2EE88595}">
    <filterColumn colId="0" hiddenButton="1"/>
    <filterColumn colId="1" hiddenButton="1"/>
  </autoFilter>
  <tableColumns count="2">
    <tableColumn id="1" xr3:uid="{7A80A0FB-5060-4706-B5D4-EFD902435939}" name="Council" dataCellStyle="Normal 3"/>
    <tableColumn id="2" xr3:uid="{1A3EA6E9-BF4B-47A9-A025-077DFE6FAB83}" name="Second homes (%)" dataCellStyle="Normal 3"/>
  </tableColumns>
  <tableStyleInfo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85EC460-92F2-4EDB-9F8C-9C82038CE5A3}" name="Figure9Data" displayName="Figure9Data" ref="A4:D58" totalsRowShown="0" headerRowDxfId="3" headerRowCellStyle="Normal 2">
  <autoFilter ref="A4:D58" xr:uid="{485EC460-92F2-4EDB-9F8C-9C82038CE5A3}">
    <filterColumn colId="0" hiddenButton="1"/>
    <filterColumn colId="1" hiddenButton="1"/>
    <filterColumn colId="2" hiddenButton="1"/>
    <filterColumn colId="3" hiddenButton="1"/>
  </autoFilter>
  <tableColumns count="4">
    <tableColumn id="1" xr3:uid="{FE0538EA-B7F4-47BE-8F76-D5D6143DF765}" name="Year" dataDxfId="2" dataCellStyle="Normal 2"/>
    <tableColumn id="2" xr3:uid="{406BD418-403A-4818-BE1A-02A731181A1E}" name="Area type" dataCellStyle="Normal 2"/>
    <tableColumn id="3" xr3:uid="{295F11DC-9509-4C70-9C08-FDBAC7EBF51B}" name="Number of households" dataDxfId="1" dataCellStyle="Normal 2"/>
    <tableColumn id="4" xr3:uid="{06AF9689-C7ED-484D-942C-8E8B0FEC1A7F}" name="Percentage change since 2014" dataDxfId="0" dataCellStyle="Normal 2"/>
  </tableColumns>
  <tableStyleInfo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2ED5570-F42B-4E64-A87D-B3FB33D2F7B5}" name="Figure11Data" displayName="Figure11Data" ref="A4:C7" totalsRowShown="0">
  <autoFilter ref="A4:C7" xr:uid="{82ED5570-F42B-4E64-A87D-B3FB33D2F7B5}">
    <filterColumn colId="0" hiddenButton="1"/>
    <filterColumn colId="1" hiddenButton="1"/>
    <filterColumn colId="2" hiddenButton="1"/>
  </autoFilter>
  <tableColumns count="3">
    <tableColumn id="1" xr3:uid="{4A19597C-A092-4BED-A339-031EB9A40E0D}" name="Proportion of dwellings:"/>
    <tableColumn id="2" xr3:uid="{C3D1D08A-32A2-4FB2-8F3F-38D48D6E22B1}" name="1 = most deprived SIMD decile" dataCellStyle="Normal 2"/>
    <tableColumn id="3" xr3:uid="{7EDF33EA-5BBA-4543-A907-06EBFB1AB242}" name="10 = least deprived SIMD decile" dataCellStyle="Normal 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1" displayName="table1" ref="A4:AE37" totalsRowShown="0">
  <tableColumns count="31">
    <tableColumn id="1" xr3:uid="{00000000-0010-0000-0200-000001000000}" name="Area Name"/>
    <tableColumn id="2" xr3:uid="{00000000-0010-0000-0200-000002000000}" name="Area code"/>
    <tableColumn id="3" xr3:uid="{00000000-0010-0000-0200-000003000000}" name="Area type"/>
    <tableColumn id="4" xr3:uid="{00000000-0010-0000-0200-000004000000}" name="2001"/>
    <tableColumn id="5" xr3:uid="{00000000-0010-0000-0200-000005000000}" name="2002"/>
    <tableColumn id="6" xr3:uid="{00000000-0010-0000-0200-000006000000}" name="2003"/>
    <tableColumn id="7" xr3:uid="{00000000-0010-0000-0200-000007000000}" name="2004"/>
    <tableColumn id="8" xr3:uid="{00000000-0010-0000-0200-000008000000}" name="2005"/>
    <tableColumn id="9" xr3:uid="{00000000-0010-0000-0200-000009000000}" name="2006"/>
    <tableColumn id="10" xr3:uid="{00000000-0010-0000-0200-00000A000000}" name="2007"/>
    <tableColumn id="11" xr3:uid="{00000000-0010-0000-0200-00000B000000}" name="2008"/>
    <tableColumn id="12" xr3:uid="{00000000-0010-0000-0200-00000C000000}" name="2009"/>
    <tableColumn id="13" xr3:uid="{00000000-0010-0000-0200-00000D000000}" name="2010"/>
    <tableColumn id="14" xr3:uid="{00000000-0010-0000-0200-00000E000000}" name="2011"/>
    <tableColumn id="15" xr3:uid="{00000000-0010-0000-0200-00000F000000}" name="2012"/>
    <tableColumn id="16" xr3:uid="{00000000-0010-0000-0200-000010000000}" name="2013"/>
    <tableColumn id="17" xr3:uid="{00000000-0010-0000-0200-000011000000}" name="2014"/>
    <tableColumn id="18" xr3:uid="{00000000-0010-0000-0200-000012000000}" name="2015"/>
    <tableColumn id="19" xr3:uid="{00000000-0010-0000-0200-000013000000}" name="2016"/>
    <tableColumn id="20" xr3:uid="{00000000-0010-0000-0200-000014000000}" name="2017"/>
    <tableColumn id="21" xr3:uid="{00000000-0010-0000-0200-000015000000}" name="2018"/>
    <tableColumn id="22" xr3:uid="{00000000-0010-0000-0200-000016000000}" name="2019"/>
    <tableColumn id="23" xr3:uid="{00000000-0010-0000-0200-000017000000}" name="2020"/>
    <tableColumn id="24" xr3:uid="{00000000-0010-0000-0200-000018000000}" name="2021"/>
    <tableColumn id="25" xr3:uid="{00000000-0010-0000-0200-000019000000}" name="2022"/>
    <tableColumn id="26" xr3:uid="{00000000-0010-0000-0200-00001A000000}" name="Change 2021-2022_x000a_Number"/>
    <tableColumn id="27" xr3:uid="{00000000-0010-0000-0200-00001B000000}" name="Change 2021-2022_x000a_%"/>
    <tableColumn id="28" xr3:uid="{00000000-0010-0000-0200-00001C000000}" name="Change 2012-2022_x000a_Number"/>
    <tableColumn id="29" xr3:uid="{00000000-0010-0000-0200-00001D000000}" name="Change 2012-2022_x000a_%"/>
    <tableColumn id="30" xr3:uid="{00000000-0010-0000-0200-00001E000000}" name="Change 2002-2022_x000a_Number"/>
    <tableColumn id="31" xr3:uid="{00000000-0010-0000-0200-00001F000000}" name="Change 2002-2022_x000a_%"/>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2" displayName="table2" ref="A4:AE37" totalsRowShown="0">
  <tableColumns count="31">
    <tableColumn id="1" xr3:uid="{00000000-0010-0000-0300-000001000000}" name="Area Name"/>
    <tableColumn id="2" xr3:uid="{00000000-0010-0000-0300-000002000000}" name="Area code"/>
    <tableColumn id="3" xr3:uid="{00000000-0010-0000-0300-000003000000}" name="Area type"/>
    <tableColumn id="4" xr3:uid="{00000000-0010-0000-0300-000004000000}" name="2001"/>
    <tableColumn id="5" xr3:uid="{00000000-0010-0000-0300-000005000000}" name="2002"/>
    <tableColumn id="6" xr3:uid="{00000000-0010-0000-0300-000006000000}" name="2003"/>
    <tableColumn id="7" xr3:uid="{00000000-0010-0000-0300-000007000000}" name="2004"/>
    <tableColumn id="8" xr3:uid="{00000000-0010-0000-0300-000008000000}" name="2005"/>
    <tableColumn id="9" xr3:uid="{00000000-0010-0000-0300-000009000000}" name="2006"/>
    <tableColumn id="10" xr3:uid="{00000000-0010-0000-0300-00000A000000}" name="2007"/>
    <tableColumn id="11" xr3:uid="{00000000-0010-0000-0300-00000B000000}" name="2008"/>
    <tableColumn id="12" xr3:uid="{00000000-0010-0000-0300-00000C000000}" name="2009"/>
    <tableColumn id="13" xr3:uid="{00000000-0010-0000-0300-00000D000000}" name="2010"/>
    <tableColumn id="14" xr3:uid="{00000000-0010-0000-0300-00000E000000}" name="2011"/>
    <tableColumn id="15" xr3:uid="{00000000-0010-0000-0300-00000F000000}" name="2012"/>
    <tableColumn id="16" xr3:uid="{00000000-0010-0000-0300-000010000000}" name="2013"/>
    <tableColumn id="17" xr3:uid="{00000000-0010-0000-0300-000011000000}" name="2014"/>
    <tableColumn id="18" xr3:uid="{00000000-0010-0000-0300-000012000000}" name="2015"/>
    <tableColumn id="19" xr3:uid="{00000000-0010-0000-0300-000013000000}" name="2016"/>
    <tableColumn id="20" xr3:uid="{00000000-0010-0000-0300-000014000000}" name="2017"/>
    <tableColumn id="21" xr3:uid="{00000000-0010-0000-0300-000015000000}" name="2018"/>
    <tableColumn id="22" xr3:uid="{00000000-0010-0000-0300-000016000000}" name="2019"/>
    <tableColumn id="23" xr3:uid="{00000000-0010-0000-0300-000017000000}" name="2020"/>
    <tableColumn id="24" xr3:uid="{00000000-0010-0000-0300-000018000000}" name="2021"/>
    <tableColumn id="25" xr3:uid="{00000000-0010-0000-0300-000019000000}" name="2022"/>
    <tableColumn id="26" xr3:uid="{00000000-0010-0000-0300-00001A000000}" name="Change 2021-2022_x000a_Number"/>
    <tableColumn id="27" xr3:uid="{00000000-0010-0000-0300-00001B000000}" name="Change 2021-2022_x000a_%"/>
    <tableColumn id="28" xr3:uid="{00000000-0010-0000-0300-00001C000000}" name="Change 2012-2022_x000a_Number"/>
    <tableColumn id="29" xr3:uid="{00000000-0010-0000-0300-00001D000000}" name="Change 2012-2022_x000a_%"/>
    <tableColumn id="30" xr3:uid="{00000000-0010-0000-0300-00001E000000}" name="Change 2002-2022_x000a_Number"/>
    <tableColumn id="31" xr3:uid="{00000000-0010-0000-0300-00001F000000}" name="Change 2002-2022_x000a_%"/>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 displayName="table3" ref="A5:AB38" totalsRowShown="0">
  <tableColumns count="28">
    <tableColumn id="1" xr3:uid="{00000000-0010-0000-0400-000001000000}" name="Area Name"/>
    <tableColumn id="2" xr3:uid="{00000000-0010-0000-0400-000002000000}" name="Area code"/>
    <tableColumn id="3" xr3:uid="{00000000-0010-0000-0400-000003000000}" name="Area type"/>
    <tableColumn id="4" xr3:uid="{00000000-0010-0000-0400-000004000000}" name="2001"/>
    <tableColumn id="5" xr3:uid="{00000000-0010-0000-0400-000005000000}" name="2002"/>
    <tableColumn id="6" xr3:uid="{00000000-0010-0000-0400-000006000000}" name="2003"/>
    <tableColumn id="7" xr3:uid="{00000000-0010-0000-0400-000007000000}" name="2004"/>
    <tableColumn id="8" xr3:uid="{00000000-0010-0000-0400-000008000000}" name="2005"/>
    <tableColumn id="9" xr3:uid="{00000000-0010-0000-0400-000009000000}" name="2006"/>
    <tableColumn id="10" xr3:uid="{00000000-0010-0000-0400-00000A000000}" name="2007"/>
    <tableColumn id="11" xr3:uid="{00000000-0010-0000-0400-00000B000000}" name="2008"/>
    <tableColumn id="12" xr3:uid="{00000000-0010-0000-0400-00000C000000}" name="2009"/>
    <tableColumn id="13" xr3:uid="{00000000-0010-0000-0400-00000D000000}" name="2010"/>
    <tableColumn id="14" xr3:uid="{00000000-0010-0000-0400-00000E000000}" name="2011"/>
    <tableColumn id="15" xr3:uid="{00000000-0010-0000-0400-00000F000000}" name="2012"/>
    <tableColumn id="16" xr3:uid="{00000000-0010-0000-0400-000010000000}" name="2013"/>
    <tableColumn id="17" xr3:uid="{00000000-0010-0000-0400-000011000000}" name="2014"/>
    <tableColumn id="18" xr3:uid="{00000000-0010-0000-0400-000012000000}" name="2015"/>
    <tableColumn id="19" xr3:uid="{00000000-0010-0000-0400-000013000000}" name="2016"/>
    <tableColumn id="20" xr3:uid="{00000000-0010-0000-0400-000014000000}" name="2017"/>
    <tableColumn id="21" xr3:uid="{00000000-0010-0000-0400-000015000000}" name="2018"/>
    <tableColumn id="22" xr3:uid="{00000000-0010-0000-0400-000016000000}" name="2019"/>
    <tableColumn id="23" xr3:uid="{00000000-0010-0000-0400-000017000000}" name="2020"/>
    <tableColumn id="24" xr3:uid="{00000000-0010-0000-0400-000018000000}" name="2021"/>
    <tableColumn id="25" xr3:uid="{00000000-0010-0000-0400-000019000000}" name="2022"/>
    <tableColumn id="26" xr3:uid="{00000000-0010-0000-0400-00001A000000}" name="Change 2021-2022_x000a_%"/>
    <tableColumn id="27" xr3:uid="{00000000-0010-0000-0400-00001B000000}" name="Change 2012-2022_x000a_%"/>
    <tableColumn id="28" xr3:uid="{00000000-0010-0000-0400-00001C000000}" name="Change 2002-2022_x000a_%"/>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4" displayName="table4" ref="A4:R37" totalsRowShown="0">
  <tableColumns count="18">
    <tableColumn id="1" xr3:uid="{00000000-0010-0000-0500-000001000000}" name="Area Name"/>
    <tableColumn id="2" xr3:uid="{00000000-0010-0000-0500-000002000000}" name="Area code"/>
    <tableColumn id="3" xr3:uid="{00000000-0010-0000-0500-000003000000}" name="Area type"/>
    <tableColumn id="4" xr3:uid="{00000000-0010-0000-0500-000004000000}" name="Total number of dwellings"/>
    <tableColumn id="5" xr3:uid="{00000000-0010-0000-0500-000005000000}" name="Occupied dwellings"/>
    <tableColumn id="6" xr3:uid="{00000000-0010-0000-0500-000006000000}" name="Vacant dwellings"/>
    <tableColumn id="7" xr3:uid="{00000000-0010-0000-0500-000007000000}" name="Dwellings with 'unoccupied exemptions'"/>
    <tableColumn id="8" xr3:uid="{00000000-0010-0000-0500-000008000000}" name="Long-term empty dwellings"/>
    <tableColumn id="9" xr3:uid="{00000000-0010-0000-0500-000009000000}" name="Second homes"/>
    <tableColumn id="10" xr3:uid="{00000000-0010-0000-0500-00000A000000}" name="Dwellings with a single adult discount"/>
    <tableColumn id="11" xr3:uid="{00000000-0010-0000-0500-00000B000000}" name="Dwellings with 'occupied exemptions'"/>
    <tableColumn id="12" xr3:uid="{00000000-0010-0000-0500-00000C000000}" name="Occupied dwellings_x000a_%"/>
    <tableColumn id="13" xr3:uid="{00000000-0010-0000-0500-00000D000000}" name="Vacant dwellings_x000a_%"/>
    <tableColumn id="14" xr3:uid="{00000000-0010-0000-0500-00000E000000}" name="Dwellings with 'unoccupied exemptions'_x000a_%"/>
    <tableColumn id="15" xr3:uid="{00000000-0010-0000-0500-00000F000000}" name="Long-term empty dwellings_x000a_%"/>
    <tableColumn id="16" xr3:uid="{00000000-0010-0000-0500-000010000000}" name="Second homes_x000a_%"/>
    <tableColumn id="17" xr3:uid="{00000000-0010-0000-0500-000011000000}" name="Dwellings with a single adult discount_x000a_%"/>
    <tableColumn id="18" xr3:uid="{00000000-0010-0000-0500-000012000000}" name="Dwellings with 'occupied exemptions'_x000a_%"/>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5" displayName="table5" ref="A4:O37" totalsRowShown="0">
  <tableColumns count="15">
    <tableColumn id="1" xr3:uid="{00000000-0010-0000-0600-000001000000}" name="Area Name"/>
    <tableColumn id="2" xr3:uid="{00000000-0010-0000-0600-000002000000}" name="Area code"/>
    <tableColumn id="3" xr3:uid="{00000000-0010-0000-0600-000003000000}" name="Area type"/>
    <tableColumn id="4" xr3:uid="{00000000-0010-0000-0600-000004000000}" name="2012"/>
    <tableColumn id="5" xr3:uid="{00000000-0010-0000-0600-000005000000}" name="2013"/>
    <tableColumn id="6" xr3:uid="{00000000-0010-0000-0600-000006000000}" name="2014"/>
    <tableColumn id="7" xr3:uid="{00000000-0010-0000-0600-000007000000}" name="2015"/>
    <tableColumn id="8" xr3:uid="{00000000-0010-0000-0600-000008000000}" name="2016"/>
    <tableColumn id="9" xr3:uid="{00000000-0010-0000-0600-000009000000}" name="2017"/>
    <tableColumn id="10" xr3:uid="{00000000-0010-0000-0600-00000A000000}" name="2018"/>
    <tableColumn id="11" xr3:uid="{00000000-0010-0000-0600-00000B000000}" name="2019"/>
    <tableColumn id="12" xr3:uid="{00000000-0010-0000-0600-00000C000000}" name="2020"/>
    <tableColumn id="13" xr3:uid="{00000000-0010-0000-0600-00000D000000}" name="2021"/>
    <tableColumn id="14" xr3:uid="{00000000-0010-0000-0600-00000E000000}" name="2022"/>
    <tableColumn id="15" xr3:uid="{00000000-0010-0000-0600-00000F000000}" name="Proportion of total dwellings in 2022 _x000a_ %"/>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6a" displayName="table6a" ref="A5:O38" totalsRowShown="0">
  <tableColumns count="15">
    <tableColumn id="1" xr3:uid="{00000000-0010-0000-0700-000001000000}" name="Area Name"/>
    <tableColumn id="2" xr3:uid="{00000000-0010-0000-0700-000002000000}" name="Area code"/>
    <tableColumn id="3" xr3:uid="{00000000-0010-0000-0700-000003000000}" name="Area type"/>
    <tableColumn id="4" xr3:uid="{00000000-0010-0000-0700-000004000000}" name="2012"/>
    <tableColumn id="5" xr3:uid="{00000000-0010-0000-0700-000005000000}" name="2013"/>
    <tableColumn id="6" xr3:uid="{00000000-0010-0000-0700-000006000000}" name="2014"/>
    <tableColumn id="7" xr3:uid="{00000000-0010-0000-0700-000007000000}" name="2015"/>
    <tableColumn id="8" xr3:uid="{00000000-0010-0000-0700-000008000000}" name="2016"/>
    <tableColumn id="9" xr3:uid="{00000000-0010-0000-0700-000009000000}" name="2017"/>
    <tableColumn id="10" xr3:uid="{00000000-0010-0000-0700-00000A000000}" name="2018"/>
    <tableColumn id="11" xr3:uid="{00000000-0010-0000-0700-00000B000000}" name="2019"/>
    <tableColumn id="12" xr3:uid="{00000000-0010-0000-0700-00000C000000}" name="2020"/>
    <tableColumn id="13" xr3:uid="{00000000-0010-0000-0700-00000D000000}" name="2021"/>
    <tableColumn id="14" xr3:uid="{00000000-0010-0000-0700-00000E000000}" name="2022"/>
    <tableColumn id="15" xr3:uid="{00000000-0010-0000-0700-00000F000000}" name="Proportion of total dwellings in 2022 _x000a_ %"/>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6b" displayName="table6b" ref="A5:O38" totalsRowShown="0">
  <tableColumns count="15">
    <tableColumn id="1" xr3:uid="{00000000-0010-0000-0800-000001000000}" name="Area Name"/>
    <tableColumn id="2" xr3:uid="{00000000-0010-0000-0800-000002000000}" name="Area code"/>
    <tableColumn id="3" xr3:uid="{00000000-0010-0000-0800-000003000000}" name="Area type"/>
    <tableColumn id="4" xr3:uid="{00000000-0010-0000-0800-000004000000}" name="2012"/>
    <tableColumn id="5" xr3:uid="{00000000-0010-0000-0800-000005000000}" name="2013"/>
    <tableColumn id="6" xr3:uid="{00000000-0010-0000-0800-000006000000}" name="2014"/>
    <tableColumn id="7" xr3:uid="{00000000-0010-0000-0800-000007000000}" name="2015"/>
    <tableColumn id="8" xr3:uid="{00000000-0010-0000-0800-000008000000}" name="2016"/>
    <tableColumn id="9" xr3:uid="{00000000-0010-0000-0800-000009000000}" name="2017"/>
    <tableColumn id="10" xr3:uid="{00000000-0010-0000-0800-00000A000000}" name="2018"/>
    <tableColumn id="11" xr3:uid="{00000000-0010-0000-0800-00000B000000}" name="2019"/>
    <tableColumn id="12" xr3:uid="{00000000-0010-0000-0800-00000C000000}" name="2020"/>
    <tableColumn id="13" xr3:uid="{00000000-0010-0000-0800-00000D000000}" name="2021"/>
    <tableColumn id="14" xr3:uid="{00000000-0010-0000-0800-00000E000000}" name="2022"/>
    <tableColumn id="15" xr3:uid="{00000000-0010-0000-0800-00000F000000}" name="Proportion of total dwellings in 2022 _x000a_ %"/>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mailto:statisticscustomerservices@nrscotland.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s://www.nrscotland.gov.uk/statistics-and-data/statistics/statistics-by-theme/households/household-estimates/2022" TargetMode="External"/><Relationship Id="rId5" Type="http://schemas.openxmlformats.org/officeDocument/2006/relationships/hyperlink" Target="https://www.nrscotland.gov.uk/files/statistics/household-estimates/2022/house-est-22-methodology.pdf" TargetMode="External"/><Relationship Id="rId4" Type="http://schemas.openxmlformats.org/officeDocument/2006/relationships/hyperlink" Target="mailto:communications@nrscotland.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drawing" Target="../drawings/drawing9.xml"/><Relationship Id="rId4" Type="http://schemas.openxmlformats.org/officeDocument/2006/relationships/table" Target="../tables/table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6"/>
  <sheetViews>
    <sheetView tabSelected="1" workbookViewId="0"/>
  </sheetViews>
  <sheetFormatPr defaultColWidth="11.54296875" defaultRowHeight="15" x14ac:dyDescent="0.25"/>
  <cols>
    <col min="1" max="1" width="150.6328125" customWidth="1"/>
  </cols>
  <sheetData>
    <row r="1" spans="1:1" ht="33.75" customHeight="1" x14ac:dyDescent="0.4">
      <c r="A1" s="1" t="s">
        <v>333</v>
      </c>
    </row>
    <row r="2" spans="1:1" x14ac:dyDescent="0.25">
      <c r="A2" t="s">
        <v>0</v>
      </c>
    </row>
    <row r="3" spans="1:1" ht="19.5" customHeight="1" x14ac:dyDescent="0.25">
      <c r="A3" s="4" t="s">
        <v>16</v>
      </c>
    </row>
    <row r="4" spans="1:1" ht="33.9" customHeight="1" x14ac:dyDescent="0.3">
      <c r="A4" s="2" t="s">
        <v>1</v>
      </c>
    </row>
    <row r="5" spans="1:1" x14ac:dyDescent="0.25">
      <c r="A5" t="s">
        <v>2</v>
      </c>
    </row>
    <row r="6" spans="1:1" ht="33.9" customHeight="1" x14ac:dyDescent="0.3">
      <c r="A6" s="2" t="s">
        <v>3</v>
      </c>
    </row>
    <row r="7" spans="1:1" x14ac:dyDescent="0.25">
      <c r="A7" s="3" t="s">
        <v>4</v>
      </c>
    </row>
    <row r="8" spans="1:1" ht="33.9" customHeight="1" x14ac:dyDescent="0.3">
      <c r="A8" s="2" t="s">
        <v>5</v>
      </c>
    </row>
    <row r="9" spans="1:1" x14ac:dyDescent="0.25">
      <c r="A9" s="3" t="s">
        <v>6</v>
      </c>
    </row>
    <row r="10" spans="1:1" ht="33.9" customHeight="1" x14ac:dyDescent="0.3">
      <c r="A10" s="2" t="s">
        <v>7</v>
      </c>
    </row>
    <row r="11" spans="1:1" ht="35.25" customHeight="1" x14ac:dyDescent="0.25">
      <c r="A11" s="3" t="s">
        <v>8</v>
      </c>
    </row>
    <row r="12" spans="1:1" ht="19.5" customHeight="1" x14ac:dyDescent="0.25">
      <c r="A12" s="3" t="s">
        <v>9</v>
      </c>
    </row>
    <row r="13" spans="1:1" ht="33.9" customHeight="1" x14ac:dyDescent="0.3">
      <c r="A13" s="2" t="s">
        <v>10</v>
      </c>
    </row>
    <row r="14" spans="1:1" ht="60" x14ac:dyDescent="0.25">
      <c r="A14" s="3" t="s">
        <v>331</v>
      </c>
    </row>
    <row r="15" spans="1:1" x14ac:dyDescent="0.25">
      <c r="A15" s="70" t="s">
        <v>313</v>
      </c>
    </row>
    <row r="16" spans="1:1" ht="30" x14ac:dyDescent="0.25">
      <c r="A16" s="3" t="s">
        <v>332</v>
      </c>
    </row>
    <row r="17" spans="1:1" ht="75" x14ac:dyDescent="0.25">
      <c r="A17" s="3" t="s">
        <v>11</v>
      </c>
    </row>
    <row r="18" spans="1:1" ht="33.9" customHeight="1" x14ac:dyDescent="0.3">
      <c r="A18" s="2" t="s">
        <v>12</v>
      </c>
    </row>
    <row r="19" spans="1:1" ht="30" x14ac:dyDescent="0.25">
      <c r="A19" s="3" t="s">
        <v>13</v>
      </c>
    </row>
    <row r="20" spans="1:1" x14ac:dyDescent="0.25">
      <c r="A20" s="5" t="s">
        <v>17</v>
      </c>
    </row>
    <row r="21" spans="1:1" ht="33.9" customHeight="1" x14ac:dyDescent="0.3">
      <c r="A21" s="2" t="s">
        <v>14</v>
      </c>
    </row>
    <row r="22" spans="1:1" x14ac:dyDescent="0.25">
      <c r="A22" s="3" t="s">
        <v>15</v>
      </c>
    </row>
    <row r="23" spans="1:1" x14ac:dyDescent="0.25">
      <c r="A23" s="5" t="s">
        <v>18</v>
      </c>
    </row>
    <row r="24" spans="1:1" x14ac:dyDescent="0.25">
      <c r="A24" s="5" t="s">
        <v>19</v>
      </c>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sheetData>
  <hyperlinks>
    <hyperlink ref="A3" r:id="rId1" xr:uid="{00000000-0004-0000-0000-000000000000}"/>
    <hyperlink ref="A20" r:id="rId2" xr:uid="{00000000-0004-0000-0000-000001000000}"/>
    <hyperlink ref="A23" r:id="rId3" xr:uid="{00000000-0004-0000-0000-000002000000}"/>
    <hyperlink ref="A24" r:id="rId4" xr:uid="{00000000-0004-0000-0000-000003000000}"/>
    <hyperlink ref="A15" r:id="rId5" display="Household estimates methodology (UPDATE the link)" xr:uid="{CCBF7A62-AE3A-4D14-AFB7-A0192DE21C2A}"/>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9"/>
  <sheetViews>
    <sheetView workbookViewId="0"/>
  </sheetViews>
  <sheetFormatPr defaultColWidth="11.54296875" defaultRowHeight="15" x14ac:dyDescent="0.25"/>
  <cols>
    <col min="1" max="1" width="21.6328125" customWidth="1"/>
    <col min="2" max="2" width="10.6328125" customWidth="1"/>
    <col min="3" max="3" width="12.6328125" customWidth="1"/>
    <col min="4" max="14" width="10.6328125" customWidth="1"/>
    <col min="15" max="15" width="13.6328125" customWidth="1"/>
  </cols>
  <sheetData>
    <row r="1" spans="1:15" ht="21" x14ac:dyDescent="0.4">
      <c r="A1" s="25" t="s">
        <v>30</v>
      </c>
    </row>
    <row r="2" spans="1:15" x14ac:dyDescent="0.25">
      <c r="A2" t="s">
        <v>22</v>
      </c>
    </row>
    <row r="3" spans="1:15" x14ac:dyDescent="0.25">
      <c r="A3" t="s">
        <v>206</v>
      </c>
    </row>
    <row r="4" spans="1:15" x14ac:dyDescent="0.25">
      <c r="A4" s="4" t="str">
        <f>HYPERLINK("#'Table of Contents'!A1", "Back to contents")</f>
        <v>Back to contents</v>
      </c>
    </row>
    <row r="5" spans="1:15" ht="62.4" x14ac:dyDescent="0.25">
      <c r="A5" s="11" t="s">
        <v>81</v>
      </c>
      <c r="B5" s="11" t="s">
        <v>82</v>
      </c>
      <c r="C5" s="11" t="s">
        <v>83</v>
      </c>
      <c r="D5" s="12" t="s">
        <v>95</v>
      </c>
      <c r="E5" s="12" t="s">
        <v>96</v>
      </c>
      <c r="F5" s="12" t="s">
        <v>97</v>
      </c>
      <c r="G5" s="12" t="s">
        <v>98</v>
      </c>
      <c r="H5" s="12" t="s">
        <v>99</v>
      </c>
      <c r="I5" s="12" t="s">
        <v>100</v>
      </c>
      <c r="J5" s="12" t="s">
        <v>101</v>
      </c>
      <c r="K5" s="12" t="s">
        <v>102</v>
      </c>
      <c r="L5" s="12" t="s">
        <v>103</v>
      </c>
      <c r="M5" s="12" t="s">
        <v>104</v>
      </c>
      <c r="N5" s="12" t="s">
        <v>105</v>
      </c>
      <c r="O5" s="12" t="s">
        <v>198</v>
      </c>
    </row>
    <row r="6" spans="1:15" ht="24.9" customHeight="1" x14ac:dyDescent="0.25">
      <c r="A6" s="17" t="s">
        <v>112</v>
      </c>
      <c r="B6" s="15" t="s">
        <v>113</v>
      </c>
      <c r="C6" s="15" t="s">
        <v>114</v>
      </c>
      <c r="D6" s="15">
        <v>45049</v>
      </c>
      <c r="E6" s="15">
        <v>44287</v>
      </c>
      <c r="F6" s="15">
        <v>41690</v>
      </c>
      <c r="G6" s="15">
        <v>42663</v>
      </c>
      <c r="H6" s="15">
        <v>42629</v>
      </c>
      <c r="I6" s="15">
        <v>41978</v>
      </c>
      <c r="J6" s="15">
        <v>44132</v>
      </c>
      <c r="K6" s="15">
        <v>43570</v>
      </c>
      <c r="L6" s="15">
        <v>43166</v>
      </c>
      <c r="M6" s="15">
        <v>44569</v>
      </c>
      <c r="N6" s="15">
        <v>46072</v>
      </c>
      <c r="O6" s="16">
        <v>1.7</v>
      </c>
    </row>
    <row r="7" spans="1:15" x14ac:dyDescent="0.25">
      <c r="A7" t="s">
        <v>180</v>
      </c>
      <c r="B7" s="13" t="s">
        <v>116</v>
      </c>
      <c r="C7" s="13" t="s">
        <v>117</v>
      </c>
      <c r="D7" s="13">
        <v>1455</v>
      </c>
      <c r="E7" s="13">
        <v>1380</v>
      </c>
      <c r="F7" s="13">
        <v>1353</v>
      </c>
      <c r="G7" s="13">
        <v>1593</v>
      </c>
      <c r="H7" s="13">
        <v>1588</v>
      </c>
      <c r="I7" s="13">
        <v>1935</v>
      </c>
      <c r="J7" s="13">
        <v>2096</v>
      </c>
      <c r="K7" s="13">
        <v>1907</v>
      </c>
      <c r="L7" s="13">
        <v>2203</v>
      </c>
      <c r="M7" s="13">
        <v>2179</v>
      </c>
      <c r="N7" s="13">
        <v>2338</v>
      </c>
      <c r="O7" s="14">
        <v>1.9</v>
      </c>
    </row>
    <row r="8" spans="1:15" x14ac:dyDescent="0.25">
      <c r="A8" t="s">
        <v>118</v>
      </c>
      <c r="B8" s="13" t="s">
        <v>119</v>
      </c>
      <c r="C8" s="13" t="s">
        <v>117</v>
      </c>
      <c r="D8" s="13">
        <v>1691</v>
      </c>
      <c r="E8" s="13">
        <v>1740</v>
      </c>
      <c r="F8" s="13">
        <v>2056</v>
      </c>
      <c r="G8" s="13">
        <v>2212</v>
      </c>
      <c r="H8" s="13">
        <v>2606</v>
      </c>
      <c r="I8" s="13">
        <v>2369</v>
      </c>
      <c r="J8" s="13">
        <v>2718</v>
      </c>
      <c r="K8" s="13">
        <v>2403</v>
      </c>
      <c r="L8" s="13">
        <v>2463</v>
      </c>
      <c r="M8" s="13">
        <v>2536</v>
      </c>
      <c r="N8" s="13">
        <v>2532</v>
      </c>
      <c r="O8" s="14">
        <v>2.1</v>
      </c>
    </row>
    <row r="9" spans="1:15" x14ac:dyDescent="0.25">
      <c r="A9" t="s">
        <v>120</v>
      </c>
      <c r="B9" s="13" t="s">
        <v>121</v>
      </c>
      <c r="C9" s="13" t="s">
        <v>117</v>
      </c>
      <c r="D9" s="13">
        <v>1036</v>
      </c>
      <c r="E9" s="13">
        <v>1198</v>
      </c>
      <c r="F9" s="13">
        <v>1228</v>
      </c>
      <c r="G9" s="13">
        <v>1179</v>
      </c>
      <c r="H9" s="13">
        <v>1187</v>
      </c>
      <c r="I9" s="13">
        <v>1254</v>
      </c>
      <c r="J9" s="13">
        <v>1258</v>
      </c>
      <c r="K9" s="13">
        <v>1312</v>
      </c>
      <c r="L9" s="13">
        <v>1219</v>
      </c>
      <c r="M9" s="13">
        <v>1459</v>
      </c>
      <c r="N9" s="13">
        <v>1384</v>
      </c>
      <c r="O9" s="14">
        <v>2.4</v>
      </c>
    </row>
    <row r="10" spans="1:15" x14ac:dyDescent="0.25">
      <c r="A10" t="s">
        <v>122</v>
      </c>
      <c r="B10" s="13" t="s">
        <v>123</v>
      </c>
      <c r="C10" s="13" t="s">
        <v>117</v>
      </c>
      <c r="D10" s="13">
        <v>960</v>
      </c>
      <c r="E10" s="13">
        <v>963</v>
      </c>
      <c r="F10" s="13">
        <v>1002</v>
      </c>
      <c r="G10" s="13">
        <v>974</v>
      </c>
      <c r="H10" s="13">
        <v>908</v>
      </c>
      <c r="I10" s="13">
        <v>913</v>
      </c>
      <c r="J10" s="13">
        <v>905</v>
      </c>
      <c r="K10" s="13">
        <v>876</v>
      </c>
      <c r="L10" s="13">
        <v>925</v>
      </c>
      <c r="M10" s="13">
        <v>865</v>
      </c>
      <c r="N10" s="13">
        <v>879</v>
      </c>
      <c r="O10" s="14">
        <v>1.8</v>
      </c>
    </row>
    <row r="11" spans="1:15" x14ac:dyDescent="0.25">
      <c r="A11" t="s">
        <v>181</v>
      </c>
      <c r="B11" s="13" t="s">
        <v>125</v>
      </c>
      <c r="C11" s="13" t="s">
        <v>117</v>
      </c>
      <c r="D11" s="13">
        <v>2159</v>
      </c>
      <c r="E11" s="13">
        <v>2198</v>
      </c>
      <c r="F11" s="13">
        <v>1999</v>
      </c>
      <c r="G11" s="13">
        <v>2491</v>
      </c>
      <c r="H11" s="13">
        <v>2665</v>
      </c>
      <c r="I11" s="13">
        <v>2810</v>
      </c>
      <c r="J11" s="13">
        <v>3009</v>
      </c>
      <c r="K11" s="13">
        <v>2854</v>
      </c>
      <c r="L11" s="13">
        <v>3168</v>
      </c>
      <c r="M11" s="13">
        <v>3490</v>
      </c>
      <c r="N11" s="13">
        <v>3144</v>
      </c>
      <c r="O11" s="14">
        <v>1.2</v>
      </c>
    </row>
    <row r="12" spans="1:15" x14ac:dyDescent="0.25">
      <c r="A12" t="s">
        <v>126</v>
      </c>
      <c r="B12" s="13" t="s">
        <v>127</v>
      </c>
      <c r="C12" s="13" t="s">
        <v>117</v>
      </c>
      <c r="D12" s="13">
        <v>362</v>
      </c>
      <c r="E12" s="13">
        <v>421</v>
      </c>
      <c r="F12" s="13">
        <v>250</v>
      </c>
      <c r="G12" s="13">
        <v>398</v>
      </c>
      <c r="H12" s="13">
        <v>474</v>
      </c>
      <c r="I12" s="13">
        <v>461</v>
      </c>
      <c r="J12" s="13">
        <v>460</v>
      </c>
      <c r="K12" s="13">
        <v>423</v>
      </c>
      <c r="L12" s="13">
        <v>347</v>
      </c>
      <c r="M12" s="13">
        <v>368</v>
      </c>
      <c r="N12" s="13">
        <v>443</v>
      </c>
      <c r="O12" s="14">
        <v>1.8</v>
      </c>
    </row>
    <row r="13" spans="1:15" x14ac:dyDescent="0.25">
      <c r="A13" t="s">
        <v>128</v>
      </c>
      <c r="B13" s="13" t="s">
        <v>129</v>
      </c>
      <c r="C13" s="13" t="s">
        <v>117</v>
      </c>
      <c r="D13" s="13">
        <v>1489</v>
      </c>
      <c r="E13" s="13">
        <v>1411</v>
      </c>
      <c r="F13" s="13">
        <v>1413</v>
      </c>
      <c r="G13" s="13">
        <v>1447</v>
      </c>
      <c r="H13" s="13">
        <v>1462</v>
      </c>
      <c r="I13" s="13">
        <v>1371</v>
      </c>
      <c r="J13" s="13">
        <v>1455</v>
      </c>
      <c r="K13" s="13">
        <v>1533</v>
      </c>
      <c r="L13" s="13">
        <v>1358</v>
      </c>
      <c r="M13" s="13">
        <v>1295</v>
      </c>
      <c r="N13" s="13">
        <v>1378</v>
      </c>
      <c r="O13" s="14">
        <v>1.8</v>
      </c>
    </row>
    <row r="14" spans="1:15" x14ac:dyDescent="0.25">
      <c r="A14" t="s">
        <v>130</v>
      </c>
      <c r="B14" s="13" t="s">
        <v>131</v>
      </c>
      <c r="C14" s="13" t="s">
        <v>117</v>
      </c>
      <c r="D14" s="13">
        <v>2247</v>
      </c>
      <c r="E14" s="13">
        <v>1758</v>
      </c>
      <c r="F14" s="13">
        <v>1653</v>
      </c>
      <c r="G14" s="13">
        <v>1646</v>
      </c>
      <c r="H14" s="13">
        <v>1813</v>
      </c>
      <c r="I14" s="13">
        <v>1750</v>
      </c>
      <c r="J14" s="13">
        <v>1764</v>
      </c>
      <c r="K14" s="13">
        <v>1822</v>
      </c>
      <c r="L14" s="13">
        <v>1658</v>
      </c>
      <c r="M14" s="13">
        <v>1769</v>
      </c>
      <c r="N14" s="13">
        <v>1649</v>
      </c>
      <c r="O14" s="14">
        <v>2.2000000000000002</v>
      </c>
    </row>
    <row r="15" spans="1:15" x14ac:dyDescent="0.25">
      <c r="A15" t="s">
        <v>132</v>
      </c>
      <c r="B15" s="13" t="s">
        <v>133</v>
      </c>
      <c r="C15" s="13" t="s">
        <v>117</v>
      </c>
      <c r="D15" s="13">
        <v>902</v>
      </c>
      <c r="E15" s="13">
        <v>864</v>
      </c>
      <c r="F15" s="13">
        <v>1070</v>
      </c>
      <c r="G15" s="13">
        <v>1030</v>
      </c>
      <c r="H15" s="13">
        <v>972</v>
      </c>
      <c r="I15" s="13">
        <v>1235</v>
      </c>
      <c r="J15" s="13">
        <v>1375</v>
      </c>
      <c r="K15" s="13">
        <v>1253</v>
      </c>
      <c r="L15" s="13">
        <v>1218</v>
      </c>
      <c r="M15" s="13">
        <v>905</v>
      </c>
      <c r="N15" s="13">
        <v>909</v>
      </c>
      <c r="O15" s="14">
        <v>1.5</v>
      </c>
    </row>
    <row r="16" spans="1:15" x14ac:dyDescent="0.25">
      <c r="A16" t="s">
        <v>134</v>
      </c>
      <c r="B16" s="13" t="s">
        <v>135</v>
      </c>
      <c r="C16" s="13" t="s">
        <v>117</v>
      </c>
      <c r="D16" s="13">
        <v>461</v>
      </c>
      <c r="E16" s="13">
        <v>445</v>
      </c>
      <c r="F16" s="13">
        <v>444</v>
      </c>
      <c r="G16" s="13">
        <v>350</v>
      </c>
      <c r="H16" s="13">
        <v>384</v>
      </c>
      <c r="I16" s="13">
        <v>420</v>
      </c>
      <c r="J16" s="13">
        <v>420</v>
      </c>
      <c r="K16" s="13">
        <v>498</v>
      </c>
      <c r="L16" s="13">
        <v>486</v>
      </c>
      <c r="M16" s="13">
        <v>457</v>
      </c>
      <c r="N16" s="13">
        <v>504</v>
      </c>
      <c r="O16" s="14">
        <v>1.1000000000000001</v>
      </c>
    </row>
    <row r="17" spans="1:15" x14ac:dyDescent="0.25">
      <c r="A17" t="s">
        <v>136</v>
      </c>
      <c r="B17" s="13" t="s">
        <v>137</v>
      </c>
      <c r="C17" s="13" t="s">
        <v>117</v>
      </c>
      <c r="D17" s="13">
        <v>587</v>
      </c>
      <c r="E17" s="13">
        <v>490</v>
      </c>
      <c r="F17" s="13">
        <v>541</v>
      </c>
      <c r="G17" s="13">
        <v>511</v>
      </c>
      <c r="H17" s="13">
        <v>506</v>
      </c>
      <c r="I17" s="13">
        <v>626</v>
      </c>
      <c r="J17" s="13">
        <v>575</v>
      </c>
      <c r="K17" s="13">
        <v>549</v>
      </c>
      <c r="L17" s="13">
        <v>550</v>
      </c>
      <c r="M17" s="13">
        <v>583</v>
      </c>
      <c r="N17" s="13">
        <v>619</v>
      </c>
      <c r="O17" s="14">
        <v>1.2</v>
      </c>
    </row>
    <row r="18" spans="1:15" x14ac:dyDescent="0.25">
      <c r="A18" t="s">
        <v>138</v>
      </c>
      <c r="B18" s="13" t="s">
        <v>139</v>
      </c>
      <c r="C18" s="13" t="s">
        <v>117</v>
      </c>
      <c r="D18" s="13">
        <v>361</v>
      </c>
      <c r="E18" s="13">
        <v>374</v>
      </c>
      <c r="F18" s="13">
        <v>334</v>
      </c>
      <c r="G18" s="13">
        <v>308</v>
      </c>
      <c r="H18" s="13">
        <v>346</v>
      </c>
      <c r="I18" s="13">
        <v>347</v>
      </c>
      <c r="J18" s="13">
        <v>385</v>
      </c>
      <c r="K18" s="13">
        <v>400</v>
      </c>
      <c r="L18" s="13">
        <v>421</v>
      </c>
      <c r="M18" s="13">
        <v>386</v>
      </c>
      <c r="N18" s="13">
        <v>354</v>
      </c>
      <c r="O18" s="14">
        <v>0.9</v>
      </c>
    </row>
    <row r="19" spans="1:15" x14ac:dyDescent="0.25">
      <c r="A19" t="s">
        <v>140</v>
      </c>
      <c r="B19" s="13" t="s">
        <v>141</v>
      </c>
      <c r="C19" s="13" t="s">
        <v>117</v>
      </c>
      <c r="D19" s="13">
        <v>840</v>
      </c>
      <c r="E19" s="13">
        <v>990</v>
      </c>
      <c r="F19" s="13">
        <v>1157</v>
      </c>
      <c r="G19" s="13">
        <v>1025</v>
      </c>
      <c r="H19" s="13">
        <v>992</v>
      </c>
      <c r="I19" s="13">
        <v>918</v>
      </c>
      <c r="J19" s="13">
        <v>1006</v>
      </c>
      <c r="K19" s="13">
        <v>1009</v>
      </c>
      <c r="L19" s="13">
        <v>962</v>
      </c>
      <c r="M19" s="13">
        <v>1027</v>
      </c>
      <c r="N19" s="13">
        <v>1151</v>
      </c>
      <c r="O19" s="14">
        <v>1.5</v>
      </c>
    </row>
    <row r="20" spans="1:15" x14ac:dyDescent="0.25">
      <c r="A20" t="s">
        <v>142</v>
      </c>
      <c r="B20" s="13" t="s">
        <v>143</v>
      </c>
      <c r="C20" s="13" t="s">
        <v>117</v>
      </c>
      <c r="D20" s="13">
        <v>2563</v>
      </c>
      <c r="E20" s="13">
        <v>2689</v>
      </c>
      <c r="F20" s="13">
        <v>2655</v>
      </c>
      <c r="G20" s="13">
        <v>2705</v>
      </c>
      <c r="H20" s="13">
        <v>2696</v>
      </c>
      <c r="I20" s="13">
        <v>2899</v>
      </c>
      <c r="J20" s="13">
        <v>2950</v>
      </c>
      <c r="K20" s="13">
        <v>2863</v>
      </c>
      <c r="L20" s="13">
        <v>3164</v>
      </c>
      <c r="M20" s="13">
        <v>3327</v>
      </c>
      <c r="N20" s="13">
        <v>3356</v>
      </c>
      <c r="O20" s="14">
        <v>1.9</v>
      </c>
    </row>
    <row r="21" spans="1:15" x14ac:dyDescent="0.25">
      <c r="A21" t="s">
        <v>182</v>
      </c>
      <c r="B21" s="13" t="s">
        <v>145</v>
      </c>
      <c r="C21" s="13" t="s">
        <v>117</v>
      </c>
      <c r="D21" s="13">
        <v>8471</v>
      </c>
      <c r="E21" s="13">
        <v>8264</v>
      </c>
      <c r="F21" s="13">
        <v>7119</v>
      </c>
      <c r="G21" s="13">
        <v>6986</v>
      </c>
      <c r="H21" s="13">
        <v>5788</v>
      </c>
      <c r="I21" s="13">
        <v>4694</v>
      </c>
      <c r="J21" s="13">
        <v>4173</v>
      </c>
      <c r="K21" s="13">
        <v>4077</v>
      </c>
      <c r="L21" s="13">
        <v>3887</v>
      </c>
      <c r="M21" s="13">
        <v>3744</v>
      </c>
      <c r="N21" s="13">
        <v>4149</v>
      </c>
      <c r="O21" s="14">
        <v>1.3</v>
      </c>
    </row>
    <row r="22" spans="1:15" x14ac:dyDescent="0.25">
      <c r="A22" t="s">
        <v>146</v>
      </c>
      <c r="B22" s="13" t="s">
        <v>147</v>
      </c>
      <c r="C22" s="13" t="s">
        <v>117</v>
      </c>
      <c r="D22" s="13">
        <v>1953</v>
      </c>
      <c r="E22" s="13">
        <v>1940</v>
      </c>
      <c r="F22" s="13">
        <v>1845</v>
      </c>
      <c r="G22" s="13">
        <v>1904</v>
      </c>
      <c r="H22" s="13">
        <v>1928</v>
      </c>
      <c r="I22" s="13">
        <v>1908</v>
      </c>
      <c r="J22" s="13">
        <v>2001</v>
      </c>
      <c r="K22" s="13">
        <v>2079</v>
      </c>
      <c r="L22" s="13">
        <v>1937</v>
      </c>
      <c r="M22" s="13">
        <v>1980</v>
      </c>
      <c r="N22" s="13">
        <v>2045</v>
      </c>
      <c r="O22" s="14">
        <v>1.7</v>
      </c>
    </row>
    <row r="23" spans="1:15" x14ac:dyDescent="0.25">
      <c r="A23" t="s">
        <v>148</v>
      </c>
      <c r="B23" s="13" t="s">
        <v>149</v>
      </c>
      <c r="C23" s="13" t="s">
        <v>117</v>
      </c>
      <c r="D23" s="13">
        <v>1992</v>
      </c>
      <c r="E23" s="13">
        <v>1224</v>
      </c>
      <c r="F23" s="13">
        <v>1107</v>
      </c>
      <c r="G23" s="13">
        <v>1102</v>
      </c>
      <c r="H23" s="13">
        <v>984</v>
      </c>
      <c r="I23" s="13">
        <v>1003</v>
      </c>
      <c r="J23" s="13">
        <v>1188</v>
      </c>
      <c r="K23" s="13">
        <v>1148</v>
      </c>
      <c r="L23" s="13">
        <v>1245</v>
      </c>
      <c r="M23" s="13">
        <v>1325</v>
      </c>
      <c r="N23" s="13">
        <v>1394</v>
      </c>
      <c r="O23" s="14">
        <v>3.5</v>
      </c>
    </row>
    <row r="24" spans="1:15" x14ac:dyDescent="0.25">
      <c r="A24" t="s">
        <v>150</v>
      </c>
      <c r="B24" s="13" t="s">
        <v>151</v>
      </c>
      <c r="C24" s="13" t="s">
        <v>117</v>
      </c>
      <c r="D24" s="13">
        <v>517</v>
      </c>
      <c r="E24" s="13">
        <v>444</v>
      </c>
      <c r="F24" s="13">
        <v>472</v>
      </c>
      <c r="G24" s="13">
        <v>522</v>
      </c>
      <c r="H24" s="13">
        <v>452</v>
      </c>
      <c r="I24" s="13">
        <v>340</v>
      </c>
      <c r="J24" s="13">
        <v>488</v>
      </c>
      <c r="K24" s="13">
        <v>442</v>
      </c>
      <c r="L24" s="13">
        <v>446</v>
      </c>
      <c r="M24" s="13">
        <v>443</v>
      </c>
      <c r="N24" s="13">
        <v>391</v>
      </c>
      <c r="O24" s="14">
        <v>0.9</v>
      </c>
    </row>
    <row r="25" spans="1:15" x14ac:dyDescent="0.25">
      <c r="A25" t="s">
        <v>152</v>
      </c>
      <c r="B25" s="13" t="s">
        <v>153</v>
      </c>
      <c r="C25" s="13" t="s">
        <v>117</v>
      </c>
      <c r="D25" s="13">
        <v>878</v>
      </c>
      <c r="E25" s="13">
        <v>961</v>
      </c>
      <c r="F25" s="13">
        <v>862</v>
      </c>
      <c r="G25" s="13">
        <v>872</v>
      </c>
      <c r="H25" s="13">
        <v>869</v>
      </c>
      <c r="I25" s="13">
        <v>884</v>
      </c>
      <c r="J25" s="13">
        <v>940</v>
      </c>
      <c r="K25" s="13">
        <v>916</v>
      </c>
      <c r="L25" s="13">
        <v>855</v>
      </c>
      <c r="M25" s="13">
        <v>920</v>
      </c>
      <c r="N25" s="13">
        <v>909</v>
      </c>
      <c r="O25" s="14">
        <v>2</v>
      </c>
    </row>
    <row r="26" spans="1:15" x14ac:dyDescent="0.25">
      <c r="A26" t="s">
        <v>154</v>
      </c>
      <c r="B26" s="13" t="s">
        <v>155</v>
      </c>
      <c r="C26" s="13" t="s">
        <v>117</v>
      </c>
      <c r="D26" s="13">
        <v>600</v>
      </c>
      <c r="E26" s="13">
        <v>600</v>
      </c>
      <c r="F26" s="13">
        <v>641</v>
      </c>
      <c r="G26" s="13">
        <v>626</v>
      </c>
      <c r="H26" s="13">
        <v>681</v>
      </c>
      <c r="I26" s="13">
        <v>696</v>
      </c>
      <c r="J26" s="13">
        <v>664</v>
      </c>
      <c r="K26" s="13">
        <v>569</v>
      </c>
      <c r="L26" s="13">
        <v>563</v>
      </c>
      <c r="M26" s="13">
        <v>542</v>
      </c>
      <c r="N26" s="13">
        <v>529</v>
      </c>
      <c r="O26" s="14">
        <v>3.5</v>
      </c>
    </row>
    <row r="27" spans="1:15" x14ac:dyDescent="0.25">
      <c r="A27" t="s">
        <v>156</v>
      </c>
      <c r="B27" s="13" t="s">
        <v>157</v>
      </c>
      <c r="C27" s="13" t="s">
        <v>117</v>
      </c>
      <c r="D27" s="13">
        <v>1090</v>
      </c>
      <c r="E27" s="13">
        <v>1103</v>
      </c>
      <c r="F27" s="13">
        <v>982</v>
      </c>
      <c r="G27" s="13">
        <v>953</v>
      </c>
      <c r="H27" s="13">
        <v>1000</v>
      </c>
      <c r="I27" s="13">
        <v>994</v>
      </c>
      <c r="J27" s="13">
        <v>1188</v>
      </c>
      <c r="K27" s="13">
        <v>1279</v>
      </c>
      <c r="L27" s="13">
        <v>1182</v>
      </c>
      <c r="M27" s="13">
        <v>1251</v>
      </c>
      <c r="N27" s="13">
        <v>1531</v>
      </c>
      <c r="O27" s="14">
        <v>2.2000000000000002</v>
      </c>
    </row>
    <row r="28" spans="1:15" x14ac:dyDescent="0.25">
      <c r="A28" t="s">
        <v>158</v>
      </c>
      <c r="B28" s="13" t="s">
        <v>159</v>
      </c>
      <c r="C28" s="13" t="s">
        <v>117</v>
      </c>
      <c r="D28" s="13">
        <v>1559</v>
      </c>
      <c r="E28" s="13">
        <v>1632</v>
      </c>
      <c r="F28" s="13">
        <v>1579</v>
      </c>
      <c r="G28" s="13">
        <v>1634</v>
      </c>
      <c r="H28" s="13">
        <v>1499</v>
      </c>
      <c r="I28" s="13">
        <v>1655</v>
      </c>
      <c r="J28" s="13">
        <v>1599</v>
      </c>
      <c r="K28" s="13">
        <v>2101</v>
      </c>
      <c r="L28" s="13">
        <v>2483</v>
      </c>
      <c r="M28" s="13">
        <v>2563</v>
      </c>
      <c r="N28" s="13">
        <v>2850</v>
      </c>
      <c r="O28" s="14">
        <v>1.8</v>
      </c>
    </row>
    <row r="29" spans="1:15" x14ac:dyDescent="0.25">
      <c r="A29" t="s">
        <v>160</v>
      </c>
      <c r="B29" s="13" t="s">
        <v>161</v>
      </c>
      <c r="C29" s="13" t="s">
        <v>117</v>
      </c>
      <c r="D29" s="13">
        <v>426</v>
      </c>
      <c r="E29" s="13">
        <v>422</v>
      </c>
      <c r="F29" s="13">
        <v>416</v>
      </c>
      <c r="G29" s="13">
        <v>419</v>
      </c>
      <c r="H29" s="13">
        <v>430</v>
      </c>
      <c r="I29" s="13">
        <v>442</v>
      </c>
      <c r="J29" s="13">
        <v>397</v>
      </c>
      <c r="K29" s="13">
        <v>414</v>
      </c>
      <c r="L29" s="13">
        <v>440</v>
      </c>
      <c r="M29" s="13">
        <v>458</v>
      </c>
      <c r="N29" s="13">
        <v>427</v>
      </c>
      <c r="O29" s="14">
        <v>3.7</v>
      </c>
    </row>
    <row r="30" spans="1:15" x14ac:dyDescent="0.25">
      <c r="A30" t="s">
        <v>162</v>
      </c>
      <c r="B30" s="13" t="s">
        <v>163</v>
      </c>
      <c r="C30" s="13" t="s">
        <v>117</v>
      </c>
      <c r="D30" s="13">
        <v>1256</v>
      </c>
      <c r="E30" s="13">
        <v>1233</v>
      </c>
      <c r="F30" s="13">
        <v>1185</v>
      </c>
      <c r="G30" s="13">
        <v>1396</v>
      </c>
      <c r="H30" s="13">
        <v>1416</v>
      </c>
      <c r="I30" s="13">
        <v>1408</v>
      </c>
      <c r="J30" s="13">
        <v>1463</v>
      </c>
      <c r="K30" s="13">
        <v>1541</v>
      </c>
      <c r="L30" s="13">
        <v>1292</v>
      </c>
      <c r="M30" s="13">
        <v>1392</v>
      </c>
      <c r="N30" s="13">
        <v>1419</v>
      </c>
      <c r="O30" s="14">
        <v>1.9</v>
      </c>
    </row>
    <row r="31" spans="1:15" x14ac:dyDescent="0.25">
      <c r="A31" t="s">
        <v>164</v>
      </c>
      <c r="B31" s="13" t="s">
        <v>165</v>
      </c>
      <c r="C31" s="13" t="s">
        <v>117</v>
      </c>
      <c r="D31" s="13">
        <v>1385</v>
      </c>
      <c r="E31" s="13">
        <v>1543</v>
      </c>
      <c r="F31" s="13">
        <v>1459</v>
      </c>
      <c r="G31" s="13">
        <v>1327</v>
      </c>
      <c r="H31" s="13">
        <v>1507</v>
      </c>
      <c r="I31" s="13">
        <v>1525</v>
      </c>
      <c r="J31" s="13">
        <v>1725</v>
      </c>
      <c r="K31" s="13">
        <v>1633</v>
      </c>
      <c r="L31" s="13">
        <v>1630</v>
      </c>
      <c r="M31" s="13">
        <v>1866</v>
      </c>
      <c r="N31" s="13">
        <v>1871</v>
      </c>
      <c r="O31" s="14">
        <v>2.1</v>
      </c>
    </row>
    <row r="32" spans="1:15" x14ac:dyDescent="0.25">
      <c r="A32" t="s">
        <v>166</v>
      </c>
      <c r="B32" s="13" t="s">
        <v>167</v>
      </c>
      <c r="C32" s="13" t="s">
        <v>117</v>
      </c>
      <c r="D32" s="13">
        <v>1409</v>
      </c>
      <c r="E32" s="13">
        <v>1447</v>
      </c>
      <c r="F32" s="13">
        <v>1337</v>
      </c>
      <c r="G32" s="13">
        <v>1470</v>
      </c>
      <c r="H32" s="13">
        <v>1505</v>
      </c>
      <c r="I32" s="13">
        <v>1243</v>
      </c>
      <c r="J32" s="13">
        <v>1463</v>
      </c>
      <c r="K32" s="13">
        <v>1334</v>
      </c>
      <c r="L32" s="13">
        <v>1286</v>
      </c>
      <c r="M32" s="13">
        <v>1231</v>
      </c>
      <c r="N32" s="13">
        <v>1237</v>
      </c>
      <c r="O32" s="14">
        <v>2.1</v>
      </c>
    </row>
    <row r="33" spans="1:15" x14ac:dyDescent="0.25">
      <c r="A33" t="s">
        <v>168</v>
      </c>
      <c r="B33" s="13" t="s">
        <v>169</v>
      </c>
      <c r="C33" s="13" t="s">
        <v>117</v>
      </c>
      <c r="D33" s="13">
        <v>223</v>
      </c>
      <c r="E33" s="13">
        <v>239</v>
      </c>
      <c r="F33" s="13">
        <v>250</v>
      </c>
      <c r="G33" s="13">
        <v>198</v>
      </c>
      <c r="H33" s="13">
        <v>212</v>
      </c>
      <c r="I33" s="13">
        <v>213</v>
      </c>
      <c r="J33" s="13">
        <v>246</v>
      </c>
      <c r="K33" s="13">
        <v>227</v>
      </c>
      <c r="L33" s="13">
        <v>208</v>
      </c>
      <c r="M33" s="13">
        <v>211</v>
      </c>
      <c r="N33" s="13">
        <v>238</v>
      </c>
      <c r="O33" s="14">
        <v>2.1</v>
      </c>
    </row>
    <row r="34" spans="1:15" x14ac:dyDescent="0.25">
      <c r="A34" t="s">
        <v>170</v>
      </c>
      <c r="B34" s="13" t="s">
        <v>171</v>
      </c>
      <c r="C34" s="13" t="s">
        <v>117</v>
      </c>
      <c r="D34" s="13">
        <v>731</v>
      </c>
      <c r="E34" s="13">
        <v>826</v>
      </c>
      <c r="F34" s="13">
        <v>678</v>
      </c>
      <c r="G34" s="13">
        <v>793</v>
      </c>
      <c r="H34" s="13">
        <v>907</v>
      </c>
      <c r="I34" s="13">
        <v>925</v>
      </c>
      <c r="J34" s="13">
        <v>968</v>
      </c>
      <c r="K34" s="13">
        <v>856</v>
      </c>
      <c r="L34" s="13">
        <v>894</v>
      </c>
      <c r="M34" s="13">
        <v>1034</v>
      </c>
      <c r="N34" s="13">
        <v>1273</v>
      </c>
      <c r="O34" s="14">
        <v>2.2999999999999998</v>
      </c>
    </row>
    <row r="35" spans="1:15" x14ac:dyDescent="0.25">
      <c r="A35" t="s">
        <v>172</v>
      </c>
      <c r="B35" s="13" t="s">
        <v>173</v>
      </c>
      <c r="C35" s="13" t="s">
        <v>117</v>
      </c>
      <c r="D35" s="13">
        <v>2567</v>
      </c>
      <c r="E35" s="13">
        <v>2578</v>
      </c>
      <c r="F35" s="13">
        <v>2257</v>
      </c>
      <c r="G35" s="13">
        <v>2252</v>
      </c>
      <c r="H35" s="13">
        <v>2326</v>
      </c>
      <c r="I35" s="13">
        <v>2390</v>
      </c>
      <c r="J35" s="13">
        <v>2707</v>
      </c>
      <c r="K35" s="13">
        <v>2713</v>
      </c>
      <c r="L35" s="13">
        <v>2321</v>
      </c>
      <c r="M35" s="13">
        <v>2494</v>
      </c>
      <c r="N35" s="13">
        <v>2477</v>
      </c>
      <c r="O35" s="14">
        <v>1.6</v>
      </c>
    </row>
    <row r="36" spans="1:15" x14ac:dyDescent="0.25">
      <c r="A36" t="s">
        <v>174</v>
      </c>
      <c r="B36" s="13" t="s">
        <v>175</v>
      </c>
      <c r="C36" s="13" t="s">
        <v>117</v>
      </c>
      <c r="D36" s="13">
        <v>697</v>
      </c>
      <c r="E36" s="13">
        <v>690</v>
      </c>
      <c r="F36" s="13">
        <v>647</v>
      </c>
      <c r="G36" s="13">
        <v>632</v>
      </c>
      <c r="H36" s="13">
        <v>723</v>
      </c>
      <c r="I36" s="13">
        <v>659</v>
      </c>
      <c r="J36" s="13">
        <v>710</v>
      </c>
      <c r="K36" s="13">
        <v>733</v>
      </c>
      <c r="L36" s="13">
        <v>801</v>
      </c>
      <c r="M36" s="13">
        <v>760</v>
      </c>
      <c r="N36" s="13">
        <v>791</v>
      </c>
      <c r="O36" s="14">
        <v>1.9</v>
      </c>
    </row>
    <row r="37" spans="1:15" x14ac:dyDescent="0.25">
      <c r="A37" t="s">
        <v>176</v>
      </c>
      <c r="B37" s="13" t="s">
        <v>177</v>
      </c>
      <c r="C37" s="13" t="s">
        <v>117</v>
      </c>
      <c r="D37" s="13">
        <v>1165</v>
      </c>
      <c r="E37" s="13">
        <v>1236</v>
      </c>
      <c r="F37" s="13">
        <v>716</v>
      </c>
      <c r="G37" s="13">
        <v>796</v>
      </c>
      <c r="H37" s="13">
        <v>927</v>
      </c>
      <c r="I37" s="13">
        <v>850</v>
      </c>
      <c r="J37" s="13">
        <v>803</v>
      </c>
      <c r="K37" s="13">
        <v>795</v>
      </c>
      <c r="L37" s="13">
        <v>608</v>
      </c>
      <c r="M37" s="13">
        <v>827</v>
      </c>
      <c r="N37" s="13">
        <v>780</v>
      </c>
      <c r="O37" s="14">
        <v>1.7</v>
      </c>
    </row>
    <row r="38" spans="1:15" x14ac:dyDescent="0.25">
      <c r="A38" t="s">
        <v>178</v>
      </c>
      <c r="B38" s="13" t="s">
        <v>179</v>
      </c>
      <c r="C38" s="13" t="s">
        <v>117</v>
      </c>
      <c r="D38" s="13">
        <v>1017</v>
      </c>
      <c r="E38" s="13">
        <v>984</v>
      </c>
      <c r="F38" s="13">
        <v>983</v>
      </c>
      <c r="G38" s="13">
        <v>912</v>
      </c>
      <c r="H38" s="13">
        <v>876</v>
      </c>
      <c r="I38" s="13">
        <v>841</v>
      </c>
      <c r="J38" s="13">
        <v>1033</v>
      </c>
      <c r="K38" s="13">
        <v>1011</v>
      </c>
      <c r="L38" s="13">
        <v>946</v>
      </c>
      <c r="M38" s="13">
        <v>882</v>
      </c>
      <c r="N38" s="13">
        <v>1121</v>
      </c>
      <c r="O38" s="14">
        <v>1.3</v>
      </c>
    </row>
    <row r="39" spans="1:15" x14ac:dyDescent="0.25">
      <c r="B39" s="13"/>
      <c r="C39" s="13"/>
      <c r="D39" s="13"/>
      <c r="E39" s="13"/>
      <c r="F39" s="13"/>
      <c r="G39" s="13"/>
      <c r="H39" s="13"/>
      <c r="I39" s="13"/>
      <c r="J39" s="13"/>
      <c r="K39" s="13"/>
      <c r="L39" s="13"/>
      <c r="M39" s="13"/>
      <c r="N39" s="13"/>
      <c r="O39" s="14"/>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9"/>
  <sheetViews>
    <sheetView workbookViewId="0"/>
  </sheetViews>
  <sheetFormatPr defaultColWidth="11.54296875" defaultRowHeight="15" x14ac:dyDescent="0.25"/>
  <cols>
    <col min="1" max="1" width="26.6328125" customWidth="1"/>
    <col min="2" max="2" width="10.6328125" customWidth="1"/>
    <col min="3" max="3" width="12.6328125" customWidth="1"/>
    <col min="4" max="14" width="10.6328125" customWidth="1"/>
    <col min="15" max="15" width="13.6328125" customWidth="1"/>
  </cols>
  <sheetData>
    <row r="1" spans="1:15" ht="21" x14ac:dyDescent="0.4">
      <c r="A1" s="25" t="s">
        <v>31</v>
      </c>
    </row>
    <row r="2" spans="1:15" x14ac:dyDescent="0.25">
      <c r="A2" t="s">
        <v>80</v>
      </c>
    </row>
    <row r="3" spans="1:15" x14ac:dyDescent="0.25">
      <c r="A3" t="s">
        <v>207</v>
      </c>
    </row>
    <row r="4" spans="1:15" x14ac:dyDescent="0.25">
      <c r="A4" s="4" t="str">
        <f>HYPERLINK("#'Table of Contents'!A1", "Back to contents")</f>
        <v>Back to contents</v>
      </c>
    </row>
    <row r="5" spans="1:15" ht="62.4" x14ac:dyDescent="0.25">
      <c r="A5" s="11" t="s">
        <v>81</v>
      </c>
      <c r="B5" s="11" t="s">
        <v>82</v>
      </c>
      <c r="C5" s="11" t="s">
        <v>83</v>
      </c>
      <c r="D5" s="12" t="s">
        <v>95</v>
      </c>
      <c r="E5" s="12" t="s">
        <v>96</v>
      </c>
      <c r="F5" s="12" t="s">
        <v>97</v>
      </c>
      <c r="G5" s="12" t="s">
        <v>98</v>
      </c>
      <c r="H5" s="12" t="s">
        <v>99</v>
      </c>
      <c r="I5" s="12" t="s">
        <v>100</v>
      </c>
      <c r="J5" s="12" t="s">
        <v>101</v>
      </c>
      <c r="K5" s="12" t="s">
        <v>102</v>
      </c>
      <c r="L5" s="12" t="s">
        <v>103</v>
      </c>
      <c r="M5" s="12" t="s">
        <v>104</v>
      </c>
      <c r="N5" s="12" t="s">
        <v>105</v>
      </c>
      <c r="O5" s="12" t="s">
        <v>198</v>
      </c>
    </row>
    <row r="6" spans="1:15" ht="24.9" customHeight="1" x14ac:dyDescent="0.25">
      <c r="A6" s="17" t="s">
        <v>112</v>
      </c>
      <c r="B6" s="15" t="s">
        <v>113</v>
      </c>
      <c r="C6" s="15" t="s">
        <v>114</v>
      </c>
      <c r="D6" s="15">
        <v>27804</v>
      </c>
      <c r="E6" s="15">
        <v>27659</v>
      </c>
      <c r="F6" s="15">
        <v>34002</v>
      </c>
      <c r="G6" s="15">
        <v>35812</v>
      </c>
      <c r="H6" s="15">
        <v>36423</v>
      </c>
      <c r="I6" s="15">
        <v>37268</v>
      </c>
      <c r="J6" s="15">
        <v>39303</v>
      </c>
      <c r="K6" s="15">
        <v>41062</v>
      </c>
      <c r="L6" s="15">
        <v>47333</v>
      </c>
      <c r="M6" s="15">
        <v>43766</v>
      </c>
      <c r="N6" s="15">
        <v>44601</v>
      </c>
      <c r="O6" s="16">
        <v>1.7</v>
      </c>
    </row>
    <row r="7" spans="1:15" x14ac:dyDescent="0.25">
      <c r="A7" t="s">
        <v>180</v>
      </c>
      <c r="B7" s="13" t="s">
        <v>116</v>
      </c>
      <c r="C7" s="13" t="s">
        <v>117</v>
      </c>
      <c r="D7" s="13">
        <v>849</v>
      </c>
      <c r="E7" s="13">
        <v>369</v>
      </c>
      <c r="F7" s="13">
        <v>2374</v>
      </c>
      <c r="G7" s="13">
        <v>2914</v>
      </c>
      <c r="H7" s="13">
        <v>1896</v>
      </c>
      <c r="I7" s="13">
        <v>2609</v>
      </c>
      <c r="J7" s="13">
        <v>2989</v>
      </c>
      <c r="K7" s="13">
        <v>3790</v>
      </c>
      <c r="L7" s="13">
        <v>4537</v>
      </c>
      <c r="M7" s="13">
        <v>6006</v>
      </c>
      <c r="N7" s="13">
        <v>5765</v>
      </c>
      <c r="O7" s="14">
        <v>4.7</v>
      </c>
    </row>
    <row r="8" spans="1:15" x14ac:dyDescent="0.25">
      <c r="A8" t="s">
        <v>118</v>
      </c>
      <c r="B8" s="13" t="s">
        <v>119</v>
      </c>
      <c r="C8" s="13" t="s">
        <v>117</v>
      </c>
      <c r="D8" s="13">
        <v>2364</v>
      </c>
      <c r="E8" s="13">
        <v>2392</v>
      </c>
      <c r="F8" s="13">
        <v>2012</v>
      </c>
      <c r="G8" s="13">
        <v>1597</v>
      </c>
      <c r="H8" s="13">
        <v>1992</v>
      </c>
      <c r="I8" s="13">
        <v>2427</v>
      </c>
      <c r="J8" s="13">
        <v>2856</v>
      </c>
      <c r="K8" s="13">
        <v>2975</v>
      </c>
      <c r="L8" s="13">
        <v>3167</v>
      </c>
      <c r="M8" s="13">
        <v>2583</v>
      </c>
      <c r="N8" s="13">
        <v>2543</v>
      </c>
      <c r="O8" s="14">
        <v>2.1</v>
      </c>
    </row>
    <row r="9" spans="1:15" x14ac:dyDescent="0.25">
      <c r="A9" t="s">
        <v>120</v>
      </c>
      <c r="B9" s="13" t="s">
        <v>121</v>
      </c>
      <c r="C9" s="13" t="s">
        <v>117</v>
      </c>
      <c r="D9" s="13">
        <v>1035</v>
      </c>
      <c r="E9" s="13">
        <v>847</v>
      </c>
      <c r="F9" s="13">
        <v>972</v>
      </c>
      <c r="G9" s="13">
        <v>1113</v>
      </c>
      <c r="H9" s="13">
        <v>1253</v>
      </c>
      <c r="I9" s="13">
        <v>1184</v>
      </c>
      <c r="J9" s="13">
        <v>1309</v>
      </c>
      <c r="K9" s="13">
        <v>1351</v>
      </c>
      <c r="L9" s="13">
        <v>1501</v>
      </c>
      <c r="M9" s="13">
        <v>1191</v>
      </c>
      <c r="N9" s="13">
        <v>1261</v>
      </c>
      <c r="O9" s="14">
        <v>2.2000000000000002</v>
      </c>
    </row>
    <row r="10" spans="1:15" x14ac:dyDescent="0.25">
      <c r="A10" t="s">
        <v>122</v>
      </c>
      <c r="B10" s="13" t="s">
        <v>123</v>
      </c>
      <c r="C10" s="13" t="s">
        <v>117</v>
      </c>
      <c r="D10" s="13">
        <v>759</v>
      </c>
      <c r="E10" s="13">
        <v>1422</v>
      </c>
      <c r="F10" s="13">
        <v>1358</v>
      </c>
      <c r="G10" s="13">
        <v>1385</v>
      </c>
      <c r="H10" s="13">
        <v>1466</v>
      </c>
      <c r="I10" s="13">
        <v>1195</v>
      </c>
      <c r="J10" s="13">
        <v>1277</v>
      </c>
      <c r="K10" s="13">
        <v>1330</v>
      </c>
      <c r="L10" s="13">
        <v>1330</v>
      </c>
      <c r="M10" s="13">
        <v>1086</v>
      </c>
      <c r="N10" s="13">
        <v>1169</v>
      </c>
      <c r="O10" s="14">
        <v>2.4</v>
      </c>
    </row>
    <row r="11" spans="1:15" x14ac:dyDescent="0.25">
      <c r="A11" t="s">
        <v>181</v>
      </c>
      <c r="B11" s="13" t="s">
        <v>125</v>
      </c>
      <c r="C11" s="13" t="s">
        <v>117</v>
      </c>
      <c r="D11" s="13">
        <v>2141</v>
      </c>
      <c r="E11" s="13">
        <v>2471</v>
      </c>
      <c r="F11" s="13">
        <v>4140</v>
      </c>
      <c r="G11" s="13">
        <v>4922</v>
      </c>
      <c r="H11" s="13">
        <v>4997</v>
      </c>
      <c r="I11" s="13">
        <v>5046</v>
      </c>
      <c r="J11" s="13">
        <v>5332</v>
      </c>
      <c r="K11" s="13">
        <v>5608</v>
      </c>
      <c r="L11" s="13">
        <v>7152</v>
      </c>
      <c r="M11" s="13">
        <v>6840</v>
      </c>
      <c r="N11" s="13">
        <v>6904</v>
      </c>
      <c r="O11" s="14">
        <v>2.6</v>
      </c>
    </row>
    <row r="12" spans="1:15" x14ac:dyDescent="0.25">
      <c r="A12" t="s">
        <v>201</v>
      </c>
      <c r="B12" s="13" t="s">
        <v>127</v>
      </c>
      <c r="C12" s="13" t="s">
        <v>117</v>
      </c>
      <c r="D12" s="13">
        <v>364</v>
      </c>
      <c r="E12" s="13">
        <v>332</v>
      </c>
      <c r="F12" s="13">
        <v>294</v>
      </c>
      <c r="G12" s="13">
        <v>159</v>
      </c>
      <c r="H12" s="13">
        <v>127</v>
      </c>
      <c r="I12" s="13">
        <v>111</v>
      </c>
      <c r="J12" s="13">
        <v>167</v>
      </c>
      <c r="K12" s="13">
        <v>153</v>
      </c>
      <c r="L12" s="13">
        <v>198</v>
      </c>
      <c r="M12" s="13">
        <v>255</v>
      </c>
      <c r="N12" s="13">
        <v>250</v>
      </c>
      <c r="O12" s="14">
        <v>1</v>
      </c>
    </row>
    <row r="13" spans="1:15" x14ac:dyDescent="0.25">
      <c r="A13" t="s">
        <v>128</v>
      </c>
      <c r="B13" s="13" t="s">
        <v>129</v>
      </c>
      <c r="C13" s="13" t="s">
        <v>117</v>
      </c>
      <c r="D13" s="13">
        <v>904</v>
      </c>
      <c r="E13" s="13">
        <v>1009</v>
      </c>
      <c r="F13" s="13">
        <v>1166</v>
      </c>
      <c r="G13" s="13">
        <v>899</v>
      </c>
      <c r="H13" s="13">
        <v>1649</v>
      </c>
      <c r="I13" s="13">
        <v>1643</v>
      </c>
      <c r="J13" s="13">
        <v>1702</v>
      </c>
      <c r="K13" s="13">
        <v>1773</v>
      </c>
      <c r="L13" s="13">
        <v>1909</v>
      </c>
      <c r="M13" s="13">
        <v>1725</v>
      </c>
      <c r="N13" s="13">
        <v>1418</v>
      </c>
      <c r="O13" s="14">
        <v>1.9</v>
      </c>
    </row>
    <row r="14" spans="1:15" x14ac:dyDescent="0.25">
      <c r="A14" t="s">
        <v>130</v>
      </c>
      <c r="B14" s="13" t="s">
        <v>131</v>
      </c>
      <c r="C14" s="13" t="s">
        <v>117</v>
      </c>
      <c r="D14" s="13">
        <v>568</v>
      </c>
      <c r="E14" s="13">
        <v>520</v>
      </c>
      <c r="F14" s="13">
        <v>599</v>
      </c>
      <c r="G14" s="13">
        <v>1546</v>
      </c>
      <c r="H14" s="13">
        <v>1503</v>
      </c>
      <c r="I14" s="13">
        <v>1389</v>
      </c>
      <c r="J14" s="13">
        <v>1305</v>
      </c>
      <c r="K14" s="13">
        <v>1209</v>
      </c>
      <c r="L14" s="13">
        <v>1439</v>
      </c>
      <c r="M14" s="13">
        <v>1017</v>
      </c>
      <c r="N14" s="13">
        <v>1134</v>
      </c>
      <c r="O14" s="14">
        <v>1.5</v>
      </c>
    </row>
    <row r="15" spans="1:15" x14ac:dyDescent="0.25">
      <c r="A15" t="s">
        <v>132</v>
      </c>
      <c r="B15" s="13" t="s">
        <v>133</v>
      </c>
      <c r="C15" s="13" t="s">
        <v>117</v>
      </c>
      <c r="D15" s="13">
        <v>640</v>
      </c>
      <c r="E15" s="13">
        <v>618</v>
      </c>
      <c r="F15" s="13">
        <v>735</v>
      </c>
      <c r="G15" s="13">
        <v>862</v>
      </c>
      <c r="H15" s="13">
        <v>973</v>
      </c>
      <c r="I15" s="13">
        <v>861</v>
      </c>
      <c r="J15" s="13">
        <v>765</v>
      </c>
      <c r="K15" s="13">
        <v>768</v>
      </c>
      <c r="L15" s="13">
        <v>838</v>
      </c>
      <c r="M15" s="13">
        <v>614</v>
      </c>
      <c r="N15" s="13">
        <v>527</v>
      </c>
      <c r="O15" s="14">
        <v>0.9</v>
      </c>
    </row>
    <row r="16" spans="1:15" x14ac:dyDescent="0.25">
      <c r="A16" t="s">
        <v>134</v>
      </c>
      <c r="B16" s="13" t="s">
        <v>135</v>
      </c>
      <c r="C16" s="13" t="s">
        <v>117</v>
      </c>
      <c r="D16" s="13">
        <v>119</v>
      </c>
      <c r="E16" s="13">
        <v>118</v>
      </c>
      <c r="F16" s="13">
        <v>120</v>
      </c>
      <c r="G16" s="13">
        <v>164</v>
      </c>
      <c r="H16" s="13">
        <v>164</v>
      </c>
      <c r="I16" s="13">
        <v>175</v>
      </c>
      <c r="J16" s="13">
        <v>213</v>
      </c>
      <c r="K16" s="13">
        <v>225</v>
      </c>
      <c r="L16" s="13">
        <v>129</v>
      </c>
      <c r="M16" s="13">
        <v>197</v>
      </c>
      <c r="N16" s="13">
        <v>250</v>
      </c>
      <c r="O16" s="14">
        <v>0.5</v>
      </c>
    </row>
    <row r="17" spans="1:15" x14ac:dyDescent="0.25">
      <c r="A17" t="s">
        <v>136</v>
      </c>
      <c r="B17" s="13" t="s">
        <v>137</v>
      </c>
      <c r="C17" s="13" t="s">
        <v>117</v>
      </c>
      <c r="D17" s="13">
        <v>286</v>
      </c>
      <c r="E17" s="13">
        <v>413</v>
      </c>
      <c r="F17" s="13">
        <v>384</v>
      </c>
      <c r="G17" s="13">
        <v>357</v>
      </c>
      <c r="H17" s="13">
        <v>364</v>
      </c>
      <c r="I17" s="13">
        <v>375</v>
      </c>
      <c r="J17" s="13">
        <v>386</v>
      </c>
      <c r="K17" s="13">
        <v>376</v>
      </c>
      <c r="L17" s="13">
        <v>489</v>
      </c>
      <c r="M17" s="13">
        <v>419</v>
      </c>
      <c r="N17" s="13">
        <v>444</v>
      </c>
      <c r="O17" s="14">
        <v>0.9</v>
      </c>
    </row>
    <row r="18" spans="1:15" x14ac:dyDescent="0.25">
      <c r="A18" t="s">
        <v>202</v>
      </c>
      <c r="B18" s="13" t="s">
        <v>139</v>
      </c>
      <c r="C18" s="13" t="s">
        <v>117</v>
      </c>
      <c r="D18" s="13">
        <v>72</v>
      </c>
      <c r="E18" s="13">
        <v>44</v>
      </c>
      <c r="F18" s="13">
        <v>72</v>
      </c>
      <c r="G18" s="13">
        <v>129</v>
      </c>
      <c r="H18" s="13">
        <v>110</v>
      </c>
      <c r="I18" s="13">
        <v>125</v>
      </c>
      <c r="J18" s="13">
        <v>136</v>
      </c>
      <c r="K18" s="13">
        <v>120</v>
      </c>
      <c r="L18" s="13">
        <v>170</v>
      </c>
      <c r="M18" s="13">
        <v>128</v>
      </c>
      <c r="N18" s="13">
        <v>151</v>
      </c>
      <c r="O18" s="14">
        <v>0.4</v>
      </c>
    </row>
    <row r="19" spans="1:15" x14ac:dyDescent="0.25">
      <c r="A19" t="s">
        <v>140</v>
      </c>
      <c r="B19" s="13" t="s">
        <v>141</v>
      </c>
      <c r="C19" s="13" t="s">
        <v>117</v>
      </c>
      <c r="D19" s="13">
        <v>384</v>
      </c>
      <c r="E19" s="13">
        <v>536</v>
      </c>
      <c r="F19" s="13">
        <v>693</v>
      </c>
      <c r="G19" s="13">
        <v>639</v>
      </c>
      <c r="H19" s="13">
        <v>762</v>
      </c>
      <c r="I19" s="13">
        <v>816</v>
      </c>
      <c r="J19" s="13">
        <v>794</v>
      </c>
      <c r="K19" s="13">
        <v>774</v>
      </c>
      <c r="L19" s="13">
        <v>883</v>
      </c>
      <c r="M19" s="13">
        <v>751</v>
      </c>
      <c r="N19" s="13">
        <v>799</v>
      </c>
      <c r="O19" s="14">
        <v>1</v>
      </c>
    </row>
    <row r="20" spans="1:15" x14ac:dyDescent="0.25">
      <c r="A20" t="s">
        <v>142</v>
      </c>
      <c r="B20" s="13" t="s">
        <v>143</v>
      </c>
      <c r="C20" s="13" t="s">
        <v>117</v>
      </c>
      <c r="D20" s="13">
        <v>1657</v>
      </c>
      <c r="E20" s="13">
        <v>1831</v>
      </c>
      <c r="F20" s="13">
        <v>2585</v>
      </c>
      <c r="G20" s="13">
        <v>2973</v>
      </c>
      <c r="H20" s="13">
        <v>2792</v>
      </c>
      <c r="I20" s="13">
        <v>2837</v>
      </c>
      <c r="J20" s="13">
        <v>2914</v>
      </c>
      <c r="K20" s="13">
        <v>2690</v>
      </c>
      <c r="L20" s="13">
        <v>2943</v>
      </c>
      <c r="M20" s="13">
        <v>2508</v>
      </c>
      <c r="N20" s="13">
        <v>2421</v>
      </c>
      <c r="O20" s="14">
        <v>1.3</v>
      </c>
    </row>
    <row r="21" spans="1:15" x14ac:dyDescent="0.25">
      <c r="A21" t="s">
        <v>182</v>
      </c>
      <c r="B21" s="13" t="s">
        <v>145</v>
      </c>
      <c r="C21" s="13" t="s">
        <v>117</v>
      </c>
      <c r="D21" s="13">
        <v>2535</v>
      </c>
      <c r="E21" s="13">
        <v>2702</v>
      </c>
      <c r="F21" s="13">
        <v>2685</v>
      </c>
      <c r="G21" s="13">
        <v>2437</v>
      </c>
      <c r="H21" s="13">
        <v>2669</v>
      </c>
      <c r="I21" s="13">
        <v>2844</v>
      </c>
      <c r="J21" s="13">
        <v>2630</v>
      </c>
      <c r="K21" s="13">
        <v>2751</v>
      </c>
      <c r="L21" s="13">
        <v>3536</v>
      </c>
      <c r="M21" s="13">
        <v>2958</v>
      </c>
      <c r="N21" s="13">
        <v>3023</v>
      </c>
      <c r="O21" s="14">
        <v>0.9</v>
      </c>
    </row>
    <row r="22" spans="1:15" x14ac:dyDescent="0.25">
      <c r="A22" t="s">
        <v>146</v>
      </c>
      <c r="B22" s="13" t="s">
        <v>147</v>
      </c>
      <c r="C22" s="13" t="s">
        <v>117</v>
      </c>
      <c r="D22" s="13">
        <v>1512</v>
      </c>
      <c r="E22" s="13">
        <v>1322</v>
      </c>
      <c r="F22" s="13">
        <v>1159</v>
      </c>
      <c r="G22" s="13">
        <v>1030</v>
      </c>
      <c r="H22" s="13">
        <v>1317</v>
      </c>
      <c r="I22" s="13">
        <v>1539</v>
      </c>
      <c r="J22" s="13">
        <v>1857</v>
      </c>
      <c r="K22" s="13">
        <v>2107</v>
      </c>
      <c r="L22" s="13">
        <v>2595</v>
      </c>
      <c r="M22" s="13">
        <v>2775</v>
      </c>
      <c r="N22" s="13">
        <v>3224</v>
      </c>
      <c r="O22" s="14">
        <v>2.6</v>
      </c>
    </row>
    <row r="23" spans="1:15" x14ac:dyDescent="0.25">
      <c r="A23" t="s">
        <v>148</v>
      </c>
      <c r="B23" s="13" t="s">
        <v>149</v>
      </c>
      <c r="C23" s="13" t="s">
        <v>117</v>
      </c>
      <c r="D23" s="13">
        <v>597</v>
      </c>
      <c r="E23" s="13">
        <v>592</v>
      </c>
      <c r="F23" s="13">
        <v>566</v>
      </c>
      <c r="G23" s="13">
        <v>613</v>
      </c>
      <c r="H23" s="13">
        <v>692</v>
      </c>
      <c r="I23" s="13">
        <v>647</v>
      </c>
      <c r="J23" s="13">
        <v>623</v>
      </c>
      <c r="K23" s="13">
        <v>674</v>
      </c>
      <c r="L23" s="13">
        <v>649</v>
      </c>
      <c r="M23" s="13">
        <v>541</v>
      </c>
      <c r="N23" s="13">
        <v>582</v>
      </c>
      <c r="O23" s="14">
        <v>1.5</v>
      </c>
    </row>
    <row r="24" spans="1:15" x14ac:dyDescent="0.25">
      <c r="A24" t="s">
        <v>150</v>
      </c>
      <c r="B24" s="13" t="s">
        <v>151</v>
      </c>
      <c r="C24" s="13" t="s">
        <v>117</v>
      </c>
      <c r="D24" s="13">
        <v>361</v>
      </c>
      <c r="E24" s="13">
        <v>413</v>
      </c>
      <c r="F24" s="13">
        <v>406</v>
      </c>
      <c r="G24" s="13">
        <v>441</v>
      </c>
      <c r="H24" s="13">
        <v>358</v>
      </c>
      <c r="I24" s="13">
        <v>285</v>
      </c>
      <c r="J24" s="13">
        <v>297</v>
      </c>
      <c r="K24" s="13">
        <v>306</v>
      </c>
      <c r="L24" s="13">
        <v>388</v>
      </c>
      <c r="M24" s="13">
        <v>379</v>
      </c>
      <c r="N24" s="13">
        <v>359</v>
      </c>
      <c r="O24" s="14">
        <v>0.8</v>
      </c>
    </row>
    <row r="25" spans="1:15" x14ac:dyDescent="0.25">
      <c r="A25" t="s">
        <v>152</v>
      </c>
      <c r="B25" s="13" t="s">
        <v>153</v>
      </c>
      <c r="C25" s="13" t="s">
        <v>117</v>
      </c>
      <c r="D25" s="13">
        <v>1141</v>
      </c>
      <c r="E25" s="13">
        <v>1035</v>
      </c>
      <c r="F25" s="13">
        <v>911</v>
      </c>
      <c r="G25" s="13">
        <v>831</v>
      </c>
      <c r="H25" s="13">
        <v>830</v>
      </c>
      <c r="I25" s="13">
        <v>867</v>
      </c>
      <c r="J25" s="13">
        <v>911</v>
      </c>
      <c r="K25" s="13">
        <v>921</v>
      </c>
      <c r="L25" s="13">
        <v>1009</v>
      </c>
      <c r="M25" s="13">
        <v>824</v>
      </c>
      <c r="N25" s="13">
        <v>834</v>
      </c>
      <c r="O25" s="14">
        <v>1.8</v>
      </c>
    </row>
    <row r="26" spans="1:15" x14ac:dyDescent="0.25">
      <c r="A26" t="s">
        <v>154</v>
      </c>
      <c r="B26" s="13" t="s">
        <v>155</v>
      </c>
      <c r="C26" s="13" t="s">
        <v>117</v>
      </c>
      <c r="D26" s="13">
        <v>258</v>
      </c>
      <c r="E26" s="13">
        <v>88</v>
      </c>
      <c r="F26" s="13">
        <v>259</v>
      </c>
      <c r="G26" s="13">
        <v>291</v>
      </c>
      <c r="H26" s="13">
        <v>273</v>
      </c>
      <c r="I26" s="13">
        <v>522</v>
      </c>
      <c r="J26" s="13">
        <v>507</v>
      </c>
      <c r="K26" s="13">
        <v>553</v>
      </c>
      <c r="L26" s="13">
        <v>629</v>
      </c>
      <c r="M26" s="13">
        <v>596</v>
      </c>
      <c r="N26" s="13">
        <v>631</v>
      </c>
      <c r="O26" s="14">
        <v>4.2</v>
      </c>
    </row>
    <row r="27" spans="1:15" x14ac:dyDescent="0.25">
      <c r="A27" t="s">
        <v>156</v>
      </c>
      <c r="B27" s="13" t="s">
        <v>157</v>
      </c>
      <c r="C27" s="13" t="s">
        <v>117</v>
      </c>
      <c r="D27" s="13">
        <v>1285</v>
      </c>
      <c r="E27" s="13">
        <v>1379</v>
      </c>
      <c r="F27" s="13">
        <v>1412</v>
      </c>
      <c r="G27" s="13">
        <v>1349</v>
      </c>
      <c r="H27" s="13">
        <v>1157</v>
      </c>
      <c r="I27" s="13">
        <v>1049</v>
      </c>
      <c r="J27" s="13">
        <v>956</v>
      </c>
      <c r="K27" s="13">
        <v>1010</v>
      </c>
      <c r="L27" s="13">
        <v>1162</v>
      </c>
      <c r="M27" s="13">
        <v>934</v>
      </c>
      <c r="N27" s="13">
        <v>897</v>
      </c>
      <c r="O27" s="14">
        <v>1.3</v>
      </c>
    </row>
    <row r="28" spans="1:15" x14ac:dyDescent="0.25">
      <c r="A28" t="s">
        <v>158</v>
      </c>
      <c r="B28" s="13" t="s">
        <v>159</v>
      </c>
      <c r="C28" s="13" t="s">
        <v>117</v>
      </c>
      <c r="D28" s="13">
        <v>543</v>
      </c>
      <c r="E28" s="13">
        <v>914</v>
      </c>
      <c r="F28" s="13">
        <v>647</v>
      </c>
      <c r="G28" s="13">
        <v>902</v>
      </c>
      <c r="H28" s="13">
        <v>929</v>
      </c>
      <c r="I28" s="13">
        <v>979</v>
      </c>
      <c r="J28" s="13">
        <v>1545</v>
      </c>
      <c r="K28" s="13">
        <v>1637</v>
      </c>
      <c r="L28" s="13">
        <v>1791</v>
      </c>
      <c r="M28" s="13">
        <v>1723</v>
      </c>
      <c r="N28" s="13">
        <v>1846</v>
      </c>
      <c r="O28" s="14">
        <v>1.2</v>
      </c>
    </row>
    <row r="29" spans="1:15" x14ac:dyDescent="0.25">
      <c r="A29" t="s">
        <v>160</v>
      </c>
      <c r="B29" s="13" t="s">
        <v>161</v>
      </c>
      <c r="C29" s="13" t="s">
        <v>117</v>
      </c>
      <c r="D29" s="13">
        <v>162</v>
      </c>
      <c r="E29" s="13">
        <v>186</v>
      </c>
      <c r="F29" s="13">
        <v>316</v>
      </c>
      <c r="G29" s="13">
        <v>306</v>
      </c>
      <c r="H29" s="13">
        <v>329</v>
      </c>
      <c r="I29" s="13">
        <v>303</v>
      </c>
      <c r="J29" s="13">
        <v>301</v>
      </c>
      <c r="K29" s="13">
        <v>287</v>
      </c>
      <c r="L29" s="13">
        <v>200</v>
      </c>
      <c r="M29" s="13">
        <v>188</v>
      </c>
      <c r="N29" s="13">
        <v>211</v>
      </c>
      <c r="O29" s="14">
        <v>1.8</v>
      </c>
    </row>
    <row r="30" spans="1:15" x14ac:dyDescent="0.25">
      <c r="A30" t="s">
        <v>162</v>
      </c>
      <c r="B30" s="13" t="s">
        <v>163</v>
      </c>
      <c r="C30" s="13" t="s">
        <v>117</v>
      </c>
      <c r="D30" s="13">
        <v>898</v>
      </c>
      <c r="E30" s="13">
        <v>845</v>
      </c>
      <c r="F30" s="13">
        <v>1631</v>
      </c>
      <c r="G30" s="13">
        <v>1405</v>
      </c>
      <c r="H30" s="13">
        <v>1343</v>
      </c>
      <c r="I30" s="13">
        <v>1277</v>
      </c>
      <c r="J30" s="13">
        <v>1308</v>
      </c>
      <c r="K30" s="13">
        <v>1308</v>
      </c>
      <c r="L30" s="13">
        <v>1653</v>
      </c>
      <c r="M30" s="13">
        <v>1310</v>
      </c>
      <c r="N30" s="13">
        <v>1263</v>
      </c>
      <c r="O30" s="14">
        <v>1.7</v>
      </c>
    </row>
    <row r="31" spans="1:15" x14ac:dyDescent="0.25">
      <c r="A31" t="s">
        <v>203</v>
      </c>
      <c r="B31" s="13" t="s">
        <v>165</v>
      </c>
      <c r="C31" s="13" t="s">
        <v>117</v>
      </c>
      <c r="D31" s="13">
        <v>1986</v>
      </c>
      <c r="E31" s="13">
        <v>1150</v>
      </c>
      <c r="F31" s="13">
        <v>1172</v>
      </c>
      <c r="G31" s="13">
        <v>1148</v>
      </c>
      <c r="H31" s="13">
        <v>1040</v>
      </c>
      <c r="I31" s="13">
        <v>813</v>
      </c>
      <c r="J31" s="13">
        <v>676</v>
      </c>
      <c r="K31" s="13">
        <v>625</v>
      </c>
      <c r="L31" s="13">
        <v>719</v>
      </c>
      <c r="M31" s="13">
        <v>723</v>
      </c>
      <c r="N31" s="13">
        <v>782</v>
      </c>
      <c r="O31" s="14">
        <v>0.9</v>
      </c>
    </row>
    <row r="32" spans="1:15" x14ac:dyDescent="0.25">
      <c r="A32" t="s">
        <v>166</v>
      </c>
      <c r="B32" s="13" t="s">
        <v>167</v>
      </c>
      <c r="C32" s="13" t="s">
        <v>117</v>
      </c>
      <c r="D32" s="13">
        <v>1488</v>
      </c>
      <c r="E32" s="13">
        <v>1379</v>
      </c>
      <c r="F32" s="13">
        <v>1421</v>
      </c>
      <c r="G32" s="13">
        <v>1362</v>
      </c>
      <c r="H32" s="13">
        <v>1379</v>
      </c>
      <c r="I32" s="13">
        <v>1419</v>
      </c>
      <c r="J32" s="13">
        <v>1469</v>
      </c>
      <c r="K32" s="13">
        <v>1443</v>
      </c>
      <c r="L32" s="13">
        <v>1614</v>
      </c>
      <c r="M32" s="13">
        <v>1339</v>
      </c>
      <c r="N32" s="13">
        <v>1431</v>
      </c>
      <c r="O32" s="14">
        <v>2.4</v>
      </c>
    </row>
    <row r="33" spans="1:15" x14ac:dyDescent="0.25">
      <c r="A33" t="s">
        <v>168</v>
      </c>
      <c r="B33" s="13" t="s">
        <v>169</v>
      </c>
      <c r="C33" s="13" t="s">
        <v>117</v>
      </c>
      <c r="D33" s="13">
        <v>385</v>
      </c>
      <c r="E33" s="13">
        <v>378</v>
      </c>
      <c r="F33" s="13">
        <v>425</v>
      </c>
      <c r="G33" s="13">
        <v>476</v>
      </c>
      <c r="H33" s="13">
        <v>504</v>
      </c>
      <c r="I33" s="13">
        <v>507</v>
      </c>
      <c r="J33" s="13">
        <v>526</v>
      </c>
      <c r="K33" s="13">
        <v>524</v>
      </c>
      <c r="L33" s="13">
        <v>592</v>
      </c>
      <c r="M33" s="13">
        <v>559</v>
      </c>
      <c r="N33" s="13">
        <v>552</v>
      </c>
      <c r="O33" s="14">
        <v>4.8</v>
      </c>
    </row>
    <row r="34" spans="1:15" x14ac:dyDescent="0.25">
      <c r="A34" t="s">
        <v>170</v>
      </c>
      <c r="B34" s="13" t="s">
        <v>171</v>
      </c>
      <c r="C34" s="13" t="s">
        <v>117</v>
      </c>
      <c r="D34" s="13">
        <v>562</v>
      </c>
      <c r="E34" s="13">
        <v>492</v>
      </c>
      <c r="F34" s="13">
        <v>509</v>
      </c>
      <c r="G34" s="13">
        <v>545</v>
      </c>
      <c r="H34" s="13">
        <v>710</v>
      </c>
      <c r="I34" s="13">
        <v>776</v>
      </c>
      <c r="J34" s="13">
        <v>762</v>
      </c>
      <c r="K34" s="13">
        <v>749</v>
      </c>
      <c r="L34" s="13">
        <v>928</v>
      </c>
      <c r="M34" s="13">
        <v>737</v>
      </c>
      <c r="N34" s="13">
        <v>762</v>
      </c>
      <c r="O34" s="14">
        <v>1.3</v>
      </c>
    </row>
    <row r="35" spans="1:15" x14ac:dyDescent="0.25">
      <c r="A35" t="s">
        <v>172</v>
      </c>
      <c r="B35" s="13" t="s">
        <v>173</v>
      </c>
      <c r="C35" s="13" t="s">
        <v>117</v>
      </c>
      <c r="D35" s="13">
        <v>755</v>
      </c>
      <c r="E35" s="13">
        <v>666</v>
      </c>
      <c r="F35" s="13">
        <v>941</v>
      </c>
      <c r="G35" s="13">
        <v>845</v>
      </c>
      <c r="H35" s="13">
        <v>858</v>
      </c>
      <c r="I35" s="13">
        <v>853</v>
      </c>
      <c r="J35" s="13">
        <v>928</v>
      </c>
      <c r="K35" s="13">
        <v>1266</v>
      </c>
      <c r="L35" s="13">
        <v>1536</v>
      </c>
      <c r="M35" s="13">
        <v>1383</v>
      </c>
      <c r="N35" s="13">
        <v>1531</v>
      </c>
      <c r="O35" s="14">
        <v>1</v>
      </c>
    </row>
    <row r="36" spans="1:15" x14ac:dyDescent="0.25">
      <c r="A36" t="s">
        <v>174</v>
      </c>
      <c r="B36" s="13" t="s">
        <v>175</v>
      </c>
      <c r="C36" s="13" t="s">
        <v>117</v>
      </c>
      <c r="D36" s="13">
        <v>550</v>
      </c>
      <c r="E36" s="13">
        <v>401</v>
      </c>
      <c r="F36" s="13">
        <v>633</v>
      </c>
      <c r="G36" s="13">
        <v>593</v>
      </c>
      <c r="H36" s="13">
        <v>589</v>
      </c>
      <c r="I36" s="13">
        <v>588</v>
      </c>
      <c r="J36" s="13">
        <v>600</v>
      </c>
      <c r="K36" s="13">
        <v>589</v>
      </c>
      <c r="L36" s="13">
        <v>595</v>
      </c>
      <c r="M36" s="13">
        <v>545</v>
      </c>
      <c r="N36" s="13">
        <v>546</v>
      </c>
      <c r="O36" s="14">
        <v>1.3</v>
      </c>
    </row>
    <row r="37" spans="1:15" x14ac:dyDescent="0.25">
      <c r="A37" t="s">
        <v>176</v>
      </c>
      <c r="B37" s="13" t="s">
        <v>177</v>
      </c>
      <c r="C37" s="13" t="s">
        <v>117</v>
      </c>
      <c r="D37" s="13">
        <v>363</v>
      </c>
      <c r="E37" s="13">
        <v>361</v>
      </c>
      <c r="F37" s="13">
        <v>651</v>
      </c>
      <c r="G37" s="13">
        <v>683</v>
      </c>
      <c r="H37" s="13">
        <v>557</v>
      </c>
      <c r="I37" s="13">
        <v>524</v>
      </c>
      <c r="J37" s="13">
        <v>576</v>
      </c>
      <c r="K37" s="13">
        <v>538</v>
      </c>
      <c r="L37" s="13">
        <v>422</v>
      </c>
      <c r="M37" s="13">
        <v>448</v>
      </c>
      <c r="N37" s="13">
        <v>598</v>
      </c>
      <c r="O37" s="14">
        <v>1.3</v>
      </c>
    </row>
    <row r="38" spans="1:15" x14ac:dyDescent="0.25">
      <c r="A38" t="s">
        <v>178</v>
      </c>
      <c r="B38" s="13" t="s">
        <v>179</v>
      </c>
      <c r="C38" s="13" t="s">
        <v>117</v>
      </c>
      <c r="D38" s="13">
        <v>281</v>
      </c>
      <c r="E38" s="13">
        <v>434</v>
      </c>
      <c r="F38" s="13">
        <v>754</v>
      </c>
      <c r="G38" s="13">
        <v>896</v>
      </c>
      <c r="H38" s="13">
        <v>841</v>
      </c>
      <c r="I38" s="13">
        <v>683</v>
      </c>
      <c r="J38" s="13">
        <v>686</v>
      </c>
      <c r="K38" s="13">
        <v>632</v>
      </c>
      <c r="L38" s="13">
        <v>630</v>
      </c>
      <c r="M38" s="13">
        <v>484</v>
      </c>
      <c r="N38" s="13">
        <v>493</v>
      </c>
      <c r="O38" s="14">
        <v>0.6</v>
      </c>
    </row>
    <row r="39" spans="1:15" x14ac:dyDescent="0.25">
      <c r="B39" s="13"/>
      <c r="C39" s="13"/>
      <c r="D39" s="13"/>
      <c r="E39" s="13"/>
      <c r="F39" s="13"/>
      <c r="G39" s="13"/>
      <c r="H39" s="13"/>
      <c r="I39" s="13"/>
      <c r="J39" s="13"/>
      <c r="K39" s="13"/>
      <c r="L39" s="13"/>
      <c r="M39" s="13"/>
      <c r="N39" s="13"/>
      <c r="O39" s="14"/>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7"/>
  <sheetViews>
    <sheetView workbookViewId="0"/>
  </sheetViews>
  <sheetFormatPr defaultColWidth="11.54296875" defaultRowHeight="15" x14ac:dyDescent="0.25"/>
  <cols>
    <col min="1" max="1" width="35.6328125" customWidth="1"/>
    <col min="2" max="22" width="10.6328125" customWidth="1"/>
  </cols>
  <sheetData>
    <row r="1" spans="1:22" ht="21" x14ac:dyDescent="0.4">
      <c r="A1" s="25" t="s">
        <v>32</v>
      </c>
    </row>
    <row r="2" spans="1:22" x14ac:dyDescent="0.25">
      <c r="A2" t="s">
        <v>80</v>
      </c>
    </row>
    <row r="3" spans="1:22" x14ac:dyDescent="0.25">
      <c r="A3" t="s">
        <v>208</v>
      </c>
    </row>
    <row r="4" spans="1:22" x14ac:dyDescent="0.25">
      <c r="A4" s="4" t="str">
        <f>HYPERLINK("#'Table of Contents'!A1", "Back to contents")</f>
        <v>Back to contents</v>
      </c>
    </row>
    <row r="5" spans="1:22" ht="15.6" x14ac:dyDescent="0.25">
      <c r="A5" s="20" t="s">
        <v>209</v>
      </c>
      <c r="B5" s="21" t="s">
        <v>84</v>
      </c>
      <c r="C5" s="21" t="s">
        <v>85</v>
      </c>
      <c r="D5" s="21" t="s">
        <v>86</v>
      </c>
      <c r="E5" s="21" t="s">
        <v>87</v>
      </c>
      <c r="F5" s="21" t="s">
        <v>88</v>
      </c>
      <c r="G5" s="21" t="s">
        <v>89</v>
      </c>
      <c r="H5" s="21" t="s">
        <v>90</v>
      </c>
      <c r="I5" s="21" t="s">
        <v>91</v>
      </c>
      <c r="J5" s="21" t="s">
        <v>92</v>
      </c>
      <c r="K5" s="21" t="s">
        <v>93</v>
      </c>
      <c r="L5" s="21" t="s">
        <v>94</v>
      </c>
      <c r="M5" s="21" t="s">
        <v>95</v>
      </c>
      <c r="N5" s="21" t="s">
        <v>96</v>
      </c>
      <c r="O5" s="21" t="s">
        <v>97</v>
      </c>
      <c r="P5" s="21" t="s">
        <v>98</v>
      </c>
      <c r="Q5" s="21" t="s">
        <v>99</v>
      </c>
      <c r="R5" s="21" t="s">
        <v>100</v>
      </c>
      <c r="S5" s="21" t="s">
        <v>101</v>
      </c>
      <c r="T5" s="21" t="s">
        <v>102</v>
      </c>
      <c r="U5" s="21" t="s">
        <v>103</v>
      </c>
      <c r="V5" s="21" t="s">
        <v>104</v>
      </c>
    </row>
    <row r="6" spans="1:22" ht="24.9" customHeight="1" x14ac:dyDescent="0.25">
      <c r="A6" s="13" t="s">
        <v>210</v>
      </c>
      <c r="B6" s="13">
        <v>722</v>
      </c>
      <c r="C6" s="13">
        <v>731</v>
      </c>
      <c r="D6" s="13">
        <v>743</v>
      </c>
      <c r="E6" s="13">
        <v>771</v>
      </c>
      <c r="F6" s="13">
        <v>767</v>
      </c>
      <c r="G6" s="13">
        <v>787</v>
      </c>
      <c r="H6" s="13">
        <v>790</v>
      </c>
      <c r="I6" s="13">
        <v>816</v>
      </c>
      <c r="J6" s="13">
        <v>810</v>
      </c>
      <c r="K6" s="13">
        <v>825</v>
      </c>
      <c r="L6" s="13">
        <v>825</v>
      </c>
      <c r="M6" s="13">
        <v>848</v>
      </c>
      <c r="N6" s="13">
        <v>870</v>
      </c>
      <c r="O6" s="13">
        <v>880</v>
      </c>
      <c r="P6" s="13">
        <v>887</v>
      </c>
      <c r="Q6" s="13">
        <v>903</v>
      </c>
      <c r="R6" s="13">
        <v>885</v>
      </c>
      <c r="S6" s="13">
        <v>906</v>
      </c>
      <c r="T6" s="13">
        <v>900</v>
      </c>
      <c r="U6" s="13">
        <v>764</v>
      </c>
      <c r="V6" s="13">
        <v>860</v>
      </c>
    </row>
    <row r="7" spans="1:22" ht="24.9" customHeight="1" x14ac:dyDescent="0.25">
      <c r="A7" s="24" t="s">
        <v>211</v>
      </c>
      <c r="B7" s="13">
        <v>306</v>
      </c>
      <c r="C7" s="13">
        <v>315</v>
      </c>
      <c r="D7" s="13">
        <v>326</v>
      </c>
      <c r="E7" s="13">
        <v>343</v>
      </c>
      <c r="F7" s="13">
        <v>334</v>
      </c>
      <c r="G7" s="13">
        <v>358</v>
      </c>
      <c r="H7" s="13">
        <v>351</v>
      </c>
      <c r="I7" s="13">
        <v>357</v>
      </c>
      <c r="J7" s="13">
        <v>368</v>
      </c>
      <c r="K7" s="13">
        <v>377</v>
      </c>
      <c r="L7" s="13">
        <v>382</v>
      </c>
      <c r="M7" s="13">
        <v>397</v>
      </c>
      <c r="N7" s="13">
        <v>404</v>
      </c>
      <c r="O7" s="13">
        <v>417</v>
      </c>
      <c r="P7" s="13">
        <v>412</v>
      </c>
      <c r="Q7" s="13">
        <v>443</v>
      </c>
      <c r="R7" s="13">
        <v>413</v>
      </c>
      <c r="S7" s="13">
        <v>439</v>
      </c>
      <c r="T7" s="13">
        <v>426</v>
      </c>
      <c r="U7" s="13">
        <v>352</v>
      </c>
      <c r="V7" s="13">
        <v>402</v>
      </c>
    </row>
    <row r="8" spans="1:22" x14ac:dyDescent="0.25">
      <c r="A8" s="24" t="s">
        <v>212</v>
      </c>
      <c r="B8" s="13">
        <v>416</v>
      </c>
      <c r="C8" s="13">
        <v>416</v>
      </c>
      <c r="D8" s="13">
        <v>417</v>
      </c>
      <c r="E8" s="13">
        <v>428</v>
      </c>
      <c r="F8" s="13">
        <v>433</v>
      </c>
      <c r="G8" s="13">
        <v>429</v>
      </c>
      <c r="H8" s="13">
        <v>439</v>
      </c>
      <c r="I8" s="13">
        <v>459</v>
      </c>
      <c r="J8" s="13">
        <v>442</v>
      </c>
      <c r="K8" s="13">
        <v>448</v>
      </c>
      <c r="L8" s="13">
        <v>443</v>
      </c>
      <c r="M8" s="13">
        <v>451</v>
      </c>
      <c r="N8" s="13">
        <v>466</v>
      </c>
      <c r="O8" s="13">
        <v>464</v>
      </c>
      <c r="P8" s="13">
        <v>475</v>
      </c>
      <c r="Q8" s="13">
        <v>460</v>
      </c>
      <c r="R8" s="13">
        <v>472</v>
      </c>
      <c r="S8" s="13">
        <v>467</v>
      </c>
      <c r="T8" s="13">
        <v>474</v>
      </c>
      <c r="U8" s="13">
        <v>412</v>
      </c>
      <c r="V8" s="13">
        <v>458</v>
      </c>
    </row>
    <row r="9" spans="1:22" ht="24.9" customHeight="1" x14ac:dyDescent="0.25">
      <c r="A9" s="13" t="s">
        <v>213</v>
      </c>
      <c r="B9" s="13">
        <v>726</v>
      </c>
      <c r="C9" s="13">
        <v>736</v>
      </c>
      <c r="D9" s="13">
        <v>743</v>
      </c>
      <c r="E9" s="13">
        <v>745</v>
      </c>
      <c r="F9" s="13">
        <v>767</v>
      </c>
      <c r="G9" s="13">
        <v>776</v>
      </c>
      <c r="H9" s="13">
        <v>802</v>
      </c>
      <c r="I9" s="13">
        <v>788</v>
      </c>
      <c r="J9" s="13">
        <v>820</v>
      </c>
      <c r="K9" s="13">
        <v>809</v>
      </c>
      <c r="L9" s="13">
        <v>810</v>
      </c>
      <c r="M9" s="13">
        <v>822</v>
      </c>
      <c r="N9" s="13">
        <v>813</v>
      </c>
      <c r="O9" s="13">
        <v>821</v>
      </c>
      <c r="P9" s="13">
        <v>845</v>
      </c>
      <c r="Q9" s="13">
        <v>848</v>
      </c>
      <c r="R9" s="13">
        <v>851</v>
      </c>
      <c r="S9" s="13">
        <v>867</v>
      </c>
      <c r="T9" s="13">
        <v>880</v>
      </c>
      <c r="U9" s="13">
        <v>878</v>
      </c>
      <c r="V9" s="13">
        <v>904</v>
      </c>
    </row>
    <row r="10" spans="1:22" ht="24.9" customHeight="1" x14ac:dyDescent="0.25">
      <c r="A10" s="24" t="s">
        <v>214</v>
      </c>
      <c r="B10" s="13">
        <v>650</v>
      </c>
      <c r="C10" s="13">
        <v>658</v>
      </c>
      <c r="D10" s="13">
        <v>666</v>
      </c>
      <c r="E10" s="13">
        <v>661</v>
      </c>
      <c r="F10" s="13">
        <v>681</v>
      </c>
      <c r="G10" s="13">
        <v>693</v>
      </c>
      <c r="H10" s="13">
        <v>723</v>
      </c>
      <c r="I10" s="13">
        <v>711</v>
      </c>
      <c r="J10" s="13">
        <v>732</v>
      </c>
      <c r="K10" s="13">
        <v>733</v>
      </c>
      <c r="L10" s="13">
        <v>724</v>
      </c>
      <c r="M10" s="13">
        <v>732</v>
      </c>
      <c r="N10" s="13">
        <v>728</v>
      </c>
      <c r="O10" s="13">
        <v>738</v>
      </c>
      <c r="P10" s="13">
        <v>759</v>
      </c>
      <c r="Q10" s="13">
        <v>764</v>
      </c>
      <c r="R10" s="13">
        <v>770</v>
      </c>
      <c r="S10" s="13">
        <v>797</v>
      </c>
      <c r="T10" s="13">
        <v>808</v>
      </c>
      <c r="U10" s="13">
        <v>809</v>
      </c>
      <c r="V10" s="13">
        <v>822</v>
      </c>
    </row>
    <row r="11" spans="1:22" x14ac:dyDescent="0.25">
      <c r="A11" s="24" t="s">
        <v>215</v>
      </c>
      <c r="B11" s="13">
        <v>76</v>
      </c>
      <c r="C11" s="13">
        <v>79</v>
      </c>
      <c r="D11" s="13">
        <v>78</v>
      </c>
      <c r="E11" s="13">
        <v>84</v>
      </c>
      <c r="F11" s="13">
        <v>85</v>
      </c>
      <c r="G11" s="13">
        <v>84</v>
      </c>
      <c r="H11" s="13">
        <v>79</v>
      </c>
      <c r="I11" s="13">
        <v>76</v>
      </c>
      <c r="J11" s="13">
        <v>88</v>
      </c>
      <c r="K11" s="13">
        <v>76</v>
      </c>
      <c r="L11" s="13">
        <v>85</v>
      </c>
      <c r="M11" s="13">
        <v>89</v>
      </c>
      <c r="N11" s="13">
        <v>85</v>
      </c>
      <c r="O11" s="13">
        <v>84</v>
      </c>
      <c r="P11" s="13">
        <v>86</v>
      </c>
      <c r="Q11" s="13">
        <v>84</v>
      </c>
      <c r="R11" s="13">
        <v>81</v>
      </c>
      <c r="S11" s="13">
        <v>70</v>
      </c>
      <c r="T11" s="13">
        <v>72</v>
      </c>
      <c r="U11" s="13">
        <v>69</v>
      </c>
      <c r="V11" s="13">
        <v>81</v>
      </c>
    </row>
    <row r="12" spans="1:22" ht="24.9" customHeight="1" x14ac:dyDescent="0.25">
      <c r="A12" s="13" t="s">
        <v>216</v>
      </c>
      <c r="B12" s="13">
        <v>747</v>
      </c>
      <c r="C12" s="13">
        <v>744</v>
      </c>
      <c r="D12" s="13">
        <v>745</v>
      </c>
      <c r="E12" s="13">
        <v>735</v>
      </c>
      <c r="F12" s="13">
        <v>741</v>
      </c>
      <c r="G12" s="13">
        <v>732</v>
      </c>
      <c r="H12" s="13">
        <v>726</v>
      </c>
      <c r="I12" s="13">
        <v>734</v>
      </c>
      <c r="J12" s="13">
        <v>721</v>
      </c>
      <c r="K12" s="13">
        <v>730</v>
      </c>
      <c r="L12" s="13">
        <v>742</v>
      </c>
      <c r="M12" s="13">
        <v>717</v>
      </c>
      <c r="N12" s="13">
        <v>717</v>
      </c>
      <c r="O12" s="13">
        <v>714</v>
      </c>
      <c r="P12" s="13">
        <v>698</v>
      </c>
      <c r="Q12" s="13">
        <v>695</v>
      </c>
      <c r="R12" s="13">
        <v>727</v>
      </c>
      <c r="S12" s="13">
        <v>704</v>
      </c>
      <c r="T12" s="13">
        <v>715</v>
      </c>
      <c r="U12" s="13">
        <v>866</v>
      </c>
      <c r="V12" s="13">
        <v>761</v>
      </c>
    </row>
    <row r="13" spans="1:22" ht="24.9" customHeight="1" x14ac:dyDescent="0.25">
      <c r="A13" s="24" t="s">
        <v>217</v>
      </c>
      <c r="B13" s="13">
        <v>62</v>
      </c>
      <c r="C13" s="13">
        <v>64</v>
      </c>
      <c r="D13" s="13">
        <v>65</v>
      </c>
      <c r="E13" s="13">
        <v>62</v>
      </c>
      <c r="F13" s="13">
        <v>65</v>
      </c>
      <c r="G13" s="13">
        <v>61</v>
      </c>
      <c r="H13" s="13">
        <v>62</v>
      </c>
      <c r="I13" s="13">
        <v>58</v>
      </c>
      <c r="J13" s="13">
        <v>60</v>
      </c>
      <c r="K13" s="13">
        <v>62</v>
      </c>
      <c r="L13" s="13">
        <v>64</v>
      </c>
      <c r="M13" s="13">
        <v>69</v>
      </c>
      <c r="N13" s="13">
        <v>63</v>
      </c>
      <c r="O13" s="13">
        <v>61</v>
      </c>
      <c r="P13" s="13">
        <v>60</v>
      </c>
      <c r="Q13" s="13">
        <v>69</v>
      </c>
      <c r="R13" s="13">
        <v>54</v>
      </c>
      <c r="S13" s="13">
        <v>66</v>
      </c>
      <c r="T13" s="13">
        <v>61</v>
      </c>
      <c r="U13" s="13">
        <v>57</v>
      </c>
      <c r="V13" s="13">
        <v>61</v>
      </c>
    </row>
    <row r="14" spans="1:22" x14ac:dyDescent="0.25">
      <c r="A14" s="24" t="s">
        <v>218</v>
      </c>
      <c r="B14" s="13">
        <v>479</v>
      </c>
      <c r="C14" s="13">
        <v>468</v>
      </c>
      <c r="D14" s="13">
        <v>474</v>
      </c>
      <c r="E14" s="13">
        <v>470</v>
      </c>
      <c r="F14" s="13">
        <v>479</v>
      </c>
      <c r="G14" s="13">
        <v>472</v>
      </c>
      <c r="H14" s="13">
        <v>459</v>
      </c>
      <c r="I14" s="13">
        <v>459</v>
      </c>
      <c r="J14" s="13">
        <v>463</v>
      </c>
      <c r="K14" s="13">
        <v>467</v>
      </c>
      <c r="L14" s="13">
        <v>466</v>
      </c>
      <c r="M14" s="13">
        <v>447</v>
      </c>
      <c r="N14" s="13">
        <v>455</v>
      </c>
      <c r="O14" s="13">
        <v>448</v>
      </c>
      <c r="P14" s="13">
        <v>444</v>
      </c>
      <c r="Q14" s="13">
        <v>434</v>
      </c>
      <c r="R14" s="13">
        <v>469</v>
      </c>
      <c r="S14" s="13">
        <v>449</v>
      </c>
      <c r="T14" s="13">
        <v>463</v>
      </c>
      <c r="U14" s="13">
        <v>559</v>
      </c>
      <c r="V14" s="13">
        <v>492</v>
      </c>
    </row>
    <row r="15" spans="1:22" x14ac:dyDescent="0.25">
      <c r="A15" s="24" t="s">
        <v>219</v>
      </c>
      <c r="B15" s="13">
        <v>205</v>
      </c>
      <c r="C15" s="13">
        <v>212</v>
      </c>
      <c r="D15" s="13">
        <v>206</v>
      </c>
      <c r="E15" s="13">
        <v>203</v>
      </c>
      <c r="F15" s="13">
        <v>197</v>
      </c>
      <c r="G15" s="13">
        <v>198</v>
      </c>
      <c r="H15" s="13">
        <v>205</v>
      </c>
      <c r="I15" s="13">
        <v>217</v>
      </c>
      <c r="J15" s="13">
        <v>198</v>
      </c>
      <c r="K15" s="13">
        <v>202</v>
      </c>
      <c r="L15" s="13">
        <v>211</v>
      </c>
      <c r="M15" s="13">
        <v>201</v>
      </c>
      <c r="N15" s="13">
        <v>199</v>
      </c>
      <c r="O15" s="13">
        <v>204</v>
      </c>
      <c r="P15" s="13">
        <v>194</v>
      </c>
      <c r="Q15" s="13">
        <v>192</v>
      </c>
      <c r="R15" s="13">
        <v>204</v>
      </c>
      <c r="S15" s="13">
        <v>190</v>
      </c>
      <c r="T15" s="13">
        <v>190</v>
      </c>
      <c r="U15" s="13">
        <v>250</v>
      </c>
      <c r="V15" s="13">
        <v>208</v>
      </c>
    </row>
    <row r="16" spans="1:22" ht="24.9" customHeight="1" x14ac:dyDescent="0.3">
      <c r="A16" s="23" t="s">
        <v>220</v>
      </c>
      <c r="B16" s="22">
        <v>2195</v>
      </c>
      <c r="C16" s="22">
        <v>2211</v>
      </c>
      <c r="D16" s="22">
        <v>2231</v>
      </c>
      <c r="E16" s="22">
        <v>2251</v>
      </c>
      <c r="F16" s="22">
        <v>2274</v>
      </c>
      <c r="G16" s="22">
        <v>2295</v>
      </c>
      <c r="H16" s="22">
        <v>2319</v>
      </c>
      <c r="I16" s="22">
        <v>2338</v>
      </c>
      <c r="J16" s="22">
        <v>2352</v>
      </c>
      <c r="K16" s="22">
        <v>2365</v>
      </c>
      <c r="L16" s="22">
        <v>2376</v>
      </c>
      <c r="M16" s="22">
        <v>2387</v>
      </c>
      <c r="N16" s="22">
        <v>2400</v>
      </c>
      <c r="O16" s="22">
        <v>2416</v>
      </c>
      <c r="P16" s="22">
        <v>2430</v>
      </c>
      <c r="Q16" s="22">
        <v>2446</v>
      </c>
      <c r="R16" s="22">
        <v>2463</v>
      </c>
      <c r="S16" s="22">
        <v>2477</v>
      </c>
      <c r="T16" s="22">
        <v>2496</v>
      </c>
      <c r="U16" s="22">
        <v>2508</v>
      </c>
      <c r="V16" s="22">
        <v>2529</v>
      </c>
    </row>
    <row r="17" spans="2:22" x14ac:dyDescent="0.25">
      <c r="B17" s="13"/>
      <c r="C17" s="13"/>
      <c r="D17" s="13"/>
      <c r="E17" s="13"/>
      <c r="F17" s="13"/>
      <c r="G17" s="13"/>
      <c r="H17" s="13"/>
      <c r="I17" s="13"/>
      <c r="J17" s="13"/>
      <c r="K17" s="13"/>
      <c r="L17" s="13"/>
      <c r="M17" s="13"/>
      <c r="N17" s="13"/>
      <c r="O17" s="13"/>
      <c r="P17" s="13"/>
      <c r="Q17" s="13"/>
      <c r="R17" s="13"/>
      <c r="S17" s="13"/>
      <c r="T17" s="13"/>
      <c r="U17" s="13"/>
      <c r="V17" s="13"/>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9"/>
  <sheetViews>
    <sheetView workbookViewId="0"/>
  </sheetViews>
  <sheetFormatPr defaultColWidth="11.54296875" defaultRowHeight="15" x14ac:dyDescent="0.25"/>
  <cols>
    <col min="1" max="1" width="21.6328125" customWidth="1"/>
    <col min="2" max="2" width="10.6328125" customWidth="1"/>
    <col min="3" max="3" width="12.6328125" customWidth="1"/>
    <col min="4" max="6" width="13.6328125" customWidth="1"/>
    <col min="7" max="7" width="10.6328125" customWidth="1"/>
  </cols>
  <sheetData>
    <row r="1" spans="1:7" ht="21" x14ac:dyDescent="0.4">
      <c r="A1" s="25" t="s">
        <v>33</v>
      </c>
    </row>
    <row r="2" spans="1:7" x14ac:dyDescent="0.25">
      <c r="A2" t="s">
        <v>80</v>
      </c>
    </row>
    <row r="3" spans="1:7" x14ac:dyDescent="0.25">
      <c r="A3" t="s">
        <v>221</v>
      </c>
    </row>
    <row r="4" spans="1:7" x14ac:dyDescent="0.25">
      <c r="A4" s="4" t="str">
        <f>HYPERLINK("#'Table of Contents'!A1", "Back to contents")</f>
        <v>Back to contents</v>
      </c>
    </row>
    <row r="5" spans="1:7" ht="46.8" x14ac:dyDescent="0.25">
      <c r="A5" s="11" t="s">
        <v>81</v>
      </c>
      <c r="B5" s="11" t="s">
        <v>82</v>
      </c>
      <c r="C5" s="11" t="s">
        <v>83</v>
      </c>
      <c r="D5" s="12" t="s">
        <v>222</v>
      </c>
      <c r="E5" s="12" t="s">
        <v>223</v>
      </c>
      <c r="F5" s="12" t="s">
        <v>224</v>
      </c>
      <c r="G5" s="12" t="s">
        <v>225</v>
      </c>
    </row>
    <row r="6" spans="1:7" ht="24.9" customHeight="1" x14ac:dyDescent="0.25">
      <c r="A6" s="17" t="s">
        <v>112</v>
      </c>
      <c r="B6" s="15" t="s">
        <v>113</v>
      </c>
      <c r="C6" s="15" t="s">
        <v>114</v>
      </c>
      <c r="D6" s="16">
        <v>58.9</v>
      </c>
      <c r="E6" s="16">
        <v>27.3</v>
      </c>
      <c r="F6" s="16">
        <v>13.7</v>
      </c>
      <c r="G6" s="19">
        <v>0.35</v>
      </c>
    </row>
    <row r="7" spans="1:7" x14ac:dyDescent="0.25">
      <c r="A7" t="s">
        <v>180</v>
      </c>
      <c r="B7" s="13" t="s">
        <v>116</v>
      </c>
      <c r="C7" s="13" t="s">
        <v>117</v>
      </c>
      <c r="D7" s="14">
        <v>59.1</v>
      </c>
      <c r="E7" s="14">
        <v>26.1</v>
      </c>
      <c r="F7" s="14">
        <v>14.8</v>
      </c>
      <c r="G7" s="18">
        <v>6.66</v>
      </c>
    </row>
    <row r="8" spans="1:7" x14ac:dyDescent="0.25">
      <c r="A8" t="s">
        <v>118</v>
      </c>
      <c r="B8" s="13" t="s">
        <v>119</v>
      </c>
      <c r="C8" s="13" t="s">
        <v>117</v>
      </c>
      <c r="D8" s="14">
        <v>42.3</v>
      </c>
      <c r="E8" s="14">
        <v>33.700000000000003</v>
      </c>
      <c r="F8" s="14">
        <v>24</v>
      </c>
      <c r="G8" s="18">
        <v>0.19</v>
      </c>
    </row>
    <row r="9" spans="1:7" x14ac:dyDescent="0.25">
      <c r="A9" t="s">
        <v>120</v>
      </c>
      <c r="B9" s="13" t="s">
        <v>121</v>
      </c>
      <c r="C9" s="13" t="s">
        <v>117</v>
      </c>
      <c r="D9" s="14">
        <v>61.4</v>
      </c>
      <c r="E9" s="14">
        <v>29.7</v>
      </c>
      <c r="F9" s="14">
        <v>9</v>
      </c>
      <c r="G9" s="18">
        <v>0.27</v>
      </c>
    </row>
    <row r="10" spans="1:7" x14ac:dyDescent="0.25">
      <c r="A10" t="s">
        <v>122</v>
      </c>
      <c r="B10" s="13" t="s">
        <v>123</v>
      </c>
      <c r="C10" s="13" t="s">
        <v>117</v>
      </c>
      <c r="D10" s="14">
        <v>55.4</v>
      </c>
      <c r="E10" s="14">
        <v>28.8</v>
      </c>
      <c r="F10" s="14">
        <v>15.8</v>
      </c>
      <c r="G10" s="18">
        <v>7.0000000000000007E-2</v>
      </c>
    </row>
    <row r="11" spans="1:7" x14ac:dyDescent="0.25">
      <c r="A11" t="s">
        <v>181</v>
      </c>
      <c r="B11" s="13" t="s">
        <v>125</v>
      </c>
      <c r="C11" s="13" t="s">
        <v>117</v>
      </c>
      <c r="D11" s="14">
        <v>45.8</v>
      </c>
      <c r="E11" s="14">
        <v>33.299999999999997</v>
      </c>
      <c r="F11" s="14">
        <v>20.9</v>
      </c>
      <c r="G11" s="18">
        <v>9.9499999999999993</v>
      </c>
    </row>
    <row r="12" spans="1:7" x14ac:dyDescent="0.25">
      <c r="A12" t="s">
        <v>126</v>
      </c>
      <c r="B12" s="13" t="s">
        <v>127</v>
      </c>
      <c r="C12" s="13" t="s">
        <v>117</v>
      </c>
      <c r="D12" s="14">
        <v>62.7</v>
      </c>
      <c r="E12" s="14">
        <v>25</v>
      </c>
      <c r="F12" s="14">
        <v>12.2</v>
      </c>
      <c r="G12" s="18">
        <v>1.59</v>
      </c>
    </row>
    <row r="13" spans="1:7" x14ac:dyDescent="0.25">
      <c r="A13" t="s">
        <v>128</v>
      </c>
      <c r="B13" s="13" t="s">
        <v>129</v>
      </c>
      <c r="C13" s="13" t="s">
        <v>117</v>
      </c>
      <c r="D13" s="14">
        <v>61</v>
      </c>
      <c r="E13" s="14">
        <v>28.1</v>
      </c>
      <c r="F13" s="14">
        <v>11</v>
      </c>
      <c r="G13" s="18">
        <v>0.12</v>
      </c>
    </row>
    <row r="14" spans="1:7" x14ac:dyDescent="0.25">
      <c r="A14" t="s">
        <v>130</v>
      </c>
      <c r="B14" s="13" t="s">
        <v>131</v>
      </c>
      <c r="C14" s="13" t="s">
        <v>117</v>
      </c>
      <c r="D14" s="14">
        <v>72.400000000000006</v>
      </c>
      <c r="E14" s="14">
        <v>22.7</v>
      </c>
      <c r="F14" s="14">
        <v>4.9000000000000004</v>
      </c>
      <c r="G14" s="18">
        <v>12.72</v>
      </c>
    </row>
    <row r="15" spans="1:7" x14ac:dyDescent="0.25">
      <c r="A15" t="s">
        <v>132</v>
      </c>
      <c r="B15" s="13" t="s">
        <v>133</v>
      </c>
      <c r="C15" s="13" t="s">
        <v>117</v>
      </c>
      <c r="D15" s="14">
        <v>68.5</v>
      </c>
      <c r="E15" s="14">
        <v>23.4</v>
      </c>
      <c r="F15" s="14">
        <v>8.1999999999999993</v>
      </c>
      <c r="G15" s="18">
        <v>0.47</v>
      </c>
    </row>
    <row r="16" spans="1:7" x14ac:dyDescent="0.25">
      <c r="A16" t="s">
        <v>134</v>
      </c>
      <c r="B16" s="13" t="s">
        <v>135</v>
      </c>
      <c r="C16" s="13" t="s">
        <v>117</v>
      </c>
      <c r="D16" s="14">
        <v>27.7</v>
      </c>
      <c r="E16" s="14">
        <v>40.6</v>
      </c>
      <c r="F16" s="14">
        <v>31.7</v>
      </c>
      <c r="G16" s="18">
        <v>2.75</v>
      </c>
    </row>
    <row r="17" spans="1:7" x14ac:dyDescent="0.25">
      <c r="A17" t="s">
        <v>136</v>
      </c>
      <c r="B17" s="13" t="s">
        <v>137</v>
      </c>
      <c r="C17" s="13" t="s">
        <v>117</v>
      </c>
      <c r="D17" s="14">
        <v>50.4</v>
      </c>
      <c r="E17" s="14">
        <v>26.9</v>
      </c>
      <c r="F17" s="14">
        <v>22.7</v>
      </c>
      <c r="G17" s="18">
        <v>0.76</v>
      </c>
    </row>
    <row r="18" spans="1:7" x14ac:dyDescent="0.25">
      <c r="A18" t="s">
        <v>138</v>
      </c>
      <c r="B18" s="13" t="s">
        <v>139</v>
      </c>
      <c r="C18" s="13" t="s">
        <v>117</v>
      </c>
      <c r="D18" s="14">
        <v>26.4</v>
      </c>
      <c r="E18" s="14">
        <v>38</v>
      </c>
      <c r="F18" s="14">
        <v>35.6</v>
      </c>
      <c r="G18" s="18">
        <v>2.34</v>
      </c>
    </row>
    <row r="19" spans="1:7" x14ac:dyDescent="0.25">
      <c r="A19" t="s">
        <v>140</v>
      </c>
      <c r="B19" s="13" t="s">
        <v>141</v>
      </c>
      <c r="C19" s="13" t="s">
        <v>117</v>
      </c>
      <c r="D19" s="14">
        <v>63.8</v>
      </c>
      <c r="E19" s="14">
        <v>24.3</v>
      </c>
      <c r="F19" s="14">
        <v>11.9</v>
      </c>
      <c r="G19" s="18">
        <v>2.57</v>
      </c>
    </row>
    <row r="20" spans="1:7" x14ac:dyDescent="0.25">
      <c r="A20" t="s">
        <v>142</v>
      </c>
      <c r="B20" s="13" t="s">
        <v>143</v>
      </c>
      <c r="C20" s="13" t="s">
        <v>117</v>
      </c>
      <c r="D20" s="14">
        <v>62.3</v>
      </c>
      <c r="E20" s="14">
        <v>25.6</v>
      </c>
      <c r="F20" s="14">
        <v>12.1</v>
      </c>
      <c r="G20" s="18">
        <v>1.37</v>
      </c>
    </row>
    <row r="21" spans="1:7" x14ac:dyDescent="0.25">
      <c r="A21" t="s">
        <v>182</v>
      </c>
      <c r="B21" s="13" t="s">
        <v>145</v>
      </c>
      <c r="C21" s="13" t="s">
        <v>117</v>
      </c>
      <c r="D21" s="14">
        <v>69.2</v>
      </c>
      <c r="E21" s="14">
        <v>23.9</v>
      </c>
      <c r="F21" s="14">
        <v>6.9</v>
      </c>
      <c r="G21" s="18">
        <v>18.54</v>
      </c>
    </row>
    <row r="22" spans="1:7" x14ac:dyDescent="0.25">
      <c r="A22" t="s">
        <v>146</v>
      </c>
      <c r="B22" s="13" t="s">
        <v>147</v>
      </c>
      <c r="C22" s="13" t="s">
        <v>117</v>
      </c>
      <c r="D22" s="14">
        <v>55.2</v>
      </c>
      <c r="E22" s="14">
        <v>32.6</v>
      </c>
      <c r="F22" s="14">
        <v>12.2</v>
      </c>
      <c r="G22" s="18">
        <v>0.05</v>
      </c>
    </row>
    <row r="23" spans="1:7" x14ac:dyDescent="0.25">
      <c r="A23" t="s">
        <v>148</v>
      </c>
      <c r="B23" s="13" t="s">
        <v>149</v>
      </c>
      <c r="C23" s="13" t="s">
        <v>117</v>
      </c>
      <c r="D23" s="14">
        <v>73</v>
      </c>
      <c r="E23" s="14">
        <v>18</v>
      </c>
      <c r="F23" s="14">
        <v>9</v>
      </c>
      <c r="G23" s="18">
        <v>2.48</v>
      </c>
    </row>
    <row r="24" spans="1:7" x14ac:dyDescent="0.25">
      <c r="A24" t="s">
        <v>150</v>
      </c>
      <c r="B24" s="13" t="s">
        <v>151</v>
      </c>
      <c r="C24" s="13" t="s">
        <v>117</v>
      </c>
      <c r="D24" s="14">
        <v>57</v>
      </c>
      <c r="E24" s="14">
        <v>26</v>
      </c>
      <c r="F24" s="14">
        <v>17</v>
      </c>
      <c r="G24" s="18">
        <v>1.23</v>
      </c>
    </row>
    <row r="25" spans="1:7" x14ac:dyDescent="0.25">
      <c r="A25" t="s">
        <v>152</v>
      </c>
      <c r="B25" s="13" t="s">
        <v>153</v>
      </c>
      <c r="C25" s="13" t="s">
        <v>117</v>
      </c>
      <c r="D25" s="14">
        <v>64</v>
      </c>
      <c r="E25" s="14">
        <v>28.8</v>
      </c>
      <c r="F25" s="14">
        <v>7.2</v>
      </c>
      <c r="G25" s="18">
        <v>0.21</v>
      </c>
    </row>
    <row r="26" spans="1:7" x14ac:dyDescent="0.25">
      <c r="A26" t="s">
        <v>154</v>
      </c>
      <c r="B26" s="13" t="s">
        <v>155</v>
      </c>
      <c r="C26" s="13" t="s">
        <v>117</v>
      </c>
      <c r="D26" s="14">
        <v>77.099999999999994</v>
      </c>
      <c r="E26" s="14">
        <v>21.4</v>
      </c>
      <c r="F26" s="14">
        <v>1.5</v>
      </c>
      <c r="G26" s="18">
        <v>0.05</v>
      </c>
    </row>
    <row r="27" spans="1:7" x14ac:dyDescent="0.25">
      <c r="A27" t="s">
        <v>156</v>
      </c>
      <c r="B27" s="13" t="s">
        <v>157</v>
      </c>
      <c r="C27" s="13" t="s">
        <v>117</v>
      </c>
      <c r="D27" s="14">
        <v>68.599999999999994</v>
      </c>
      <c r="E27" s="14">
        <v>23.5</v>
      </c>
      <c r="F27" s="14">
        <v>7.9</v>
      </c>
      <c r="G27" s="18">
        <v>0.79</v>
      </c>
    </row>
    <row r="28" spans="1:7" x14ac:dyDescent="0.25">
      <c r="A28" t="s">
        <v>158</v>
      </c>
      <c r="B28" s="13" t="s">
        <v>159</v>
      </c>
      <c r="C28" s="13" t="s">
        <v>117</v>
      </c>
      <c r="D28" s="14">
        <v>69.599999999999994</v>
      </c>
      <c r="E28" s="14">
        <v>22.1</v>
      </c>
      <c r="F28" s="14">
        <v>8.4</v>
      </c>
      <c r="G28" s="18">
        <v>3.4</v>
      </c>
    </row>
    <row r="29" spans="1:7" x14ac:dyDescent="0.25">
      <c r="A29" t="s">
        <v>160</v>
      </c>
      <c r="B29" s="13" t="s">
        <v>161</v>
      </c>
      <c r="C29" s="13" t="s">
        <v>117</v>
      </c>
      <c r="D29" s="14">
        <v>67</v>
      </c>
      <c r="E29" s="14">
        <v>29.6</v>
      </c>
      <c r="F29" s="14">
        <v>3.4</v>
      </c>
      <c r="G29" s="18">
        <v>0.12</v>
      </c>
    </row>
    <row r="30" spans="1:7" x14ac:dyDescent="0.25">
      <c r="A30" t="s">
        <v>162</v>
      </c>
      <c r="B30" s="13" t="s">
        <v>163</v>
      </c>
      <c r="C30" s="13" t="s">
        <v>117</v>
      </c>
      <c r="D30" s="14">
        <v>48.3</v>
      </c>
      <c r="E30" s="14">
        <v>31.3</v>
      </c>
      <c r="F30" s="14">
        <v>20.399999999999999</v>
      </c>
      <c r="G30" s="18">
        <v>0.14000000000000001</v>
      </c>
    </row>
    <row r="31" spans="1:7" x14ac:dyDescent="0.25">
      <c r="A31" t="s">
        <v>164</v>
      </c>
      <c r="B31" s="13" t="s">
        <v>165</v>
      </c>
      <c r="C31" s="13" t="s">
        <v>117</v>
      </c>
      <c r="D31" s="14">
        <v>60.2</v>
      </c>
      <c r="E31" s="14">
        <v>27.3</v>
      </c>
      <c r="F31" s="14">
        <v>12.5</v>
      </c>
      <c r="G31" s="18">
        <v>3.46</v>
      </c>
    </row>
    <row r="32" spans="1:7" x14ac:dyDescent="0.25">
      <c r="A32" t="s">
        <v>166</v>
      </c>
      <c r="B32" s="13" t="s">
        <v>167</v>
      </c>
      <c r="C32" s="13" t="s">
        <v>117</v>
      </c>
      <c r="D32" s="14">
        <v>61.3</v>
      </c>
      <c r="E32" s="14">
        <v>21.6</v>
      </c>
      <c r="F32" s="14">
        <v>17.100000000000001</v>
      </c>
      <c r="G32" s="18">
        <v>0.13</v>
      </c>
    </row>
    <row r="33" spans="1:7" x14ac:dyDescent="0.25">
      <c r="A33" t="s">
        <v>168</v>
      </c>
      <c r="B33" s="13" t="s">
        <v>169</v>
      </c>
      <c r="C33" s="13" t="s">
        <v>117</v>
      </c>
      <c r="D33" s="14">
        <v>68.7</v>
      </c>
      <c r="E33" s="14">
        <v>28.2</v>
      </c>
      <c r="F33" s="14">
        <v>3.2</v>
      </c>
      <c r="G33" s="18">
        <v>0.08</v>
      </c>
    </row>
    <row r="34" spans="1:7" x14ac:dyDescent="0.25">
      <c r="A34" t="s">
        <v>170</v>
      </c>
      <c r="B34" s="13" t="s">
        <v>171</v>
      </c>
      <c r="C34" s="13" t="s">
        <v>117</v>
      </c>
      <c r="D34" s="14">
        <v>51.4</v>
      </c>
      <c r="E34" s="14">
        <v>32.5</v>
      </c>
      <c r="F34" s="14">
        <v>16.100000000000001</v>
      </c>
      <c r="G34" s="18">
        <v>0.46</v>
      </c>
    </row>
    <row r="35" spans="1:7" x14ac:dyDescent="0.25">
      <c r="A35" t="s">
        <v>172</v>
      </c>
      <c r="B35" s="13" t="s">
        <v>173</v>
      </c>
      <c r="C35" s="13" t="s">
        <v>117</v>
      </c>
      <c r="D35" s="14">
        <v>59.5</v>
      </c>
      <c r="E35" s="14">
        <v>27.1</v>
      </c>
      <c r="F35" s="14">
        <v>13.4</v>
      </c>
      <c r="G35" s="18">
        <v>0.89</v>
      </c>
    </row>
    <row r="36" spans="1:7" x14ac:dyDescent="0.25">
      <c r="A36" t="s">
        <v>174</v>
      </c>
      <c r="B36" s="13" t="s">
        <v>175</v>
      </c>
      <c r="C36" s="13" t="s">
        <v>117</v>
      </c>
      <c r="D36" s="14">
        <v>45.5</v>
      </c>
      <c r="E36" s="14">
        <v>27.3</v>
      </c>
      <c r="F36" s="14">
        <v>27.3</v>
      </c>
      <c r="G36" s="18">
        <v>0.2</v>
      </c>
    </row>
    <row r="37" spans="1:7" x14ac:dyDescent="0.25">
      <c r="A37" t="s">
        <v>176</v>
      </c>
      <c r="B37" s="13" t="s">
        <v>177</v>
      </c>
      <c r="C37" s="13" t="s">
        <v>117</v>
      </c>
      <c r="D37" s="14">
        <v>70.3</v>
      </c>
      <c r="E37" s="14">
        <v>23.9</v>
      </c>
      <c r="F37" s="14">
        <v>5.8</v>
      </c>
      <c r="G37" s="18">
        <v>2.9</v>
      </c>
    </row>
    <row r="38" spans="1:7" x14ac:dyDescent="0.25">
      <c r="A38" t="s">
        <v>178</v>
      </c>
      <c r="B38" s="13" t="s">
        <v>179</v>
      </c>
      <c r="C38" s="13" t="s">
        <v>117</v>
      </c>
      <c r="D38" s="14">
        <v>63.8</v>
      </c>
      <c r="E38" s="14">
        <v>23.5</v>
      </c>
      <c r="F38" s="14">
        <v>12.7</v>
      </c>
      <c r="G38" s="18">
        <v>1.96</v>
      </c>
    </row>
    <row r="39" spans="1:7" x14ac:dyDescent="0.25">
      <c r="B39" s="13"/>
      <c r="C39" s="13"/>
      <c r="D39" s="14"/>
      <c r="E39" s="14"/>
      <c r="F39" s="14"/>
      <c r="G39" s="18"/>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2"/>
  <sheetViews>
    <sheetView workbookViewId="0"/>
  </sheetViews>
  <sheetFormatPr defaultColWidth="11.54296875" defaultRowHeight="15" x14ac:dyDescent="0.25"/>
  <cols>
    <col min="1" max="1" width="22.6328125" customWidth="1"/>
    <col min="2" max="8" width="13.6328125" customWidth="1"/>
  </cols>
  <sheetData>
    <row r="1" spans="1:8" ht="21" x14ac:dyDescent="0.4">
      <c r="A1" s="25" t="s">
        <v>34</v>
      </c>
    </row>
    <row r="2" spans="1:8" x14ac:dyDescent="0.25">
      <c r="A2" t="s">
        <v>80</v>
      </c>
    </row>
    <row r="3" spans="1:8" x14ac:dyDescent="0.25">
      <c r="A3" s="4" t="str">
        <f>HYPERLINK("#'Table of Contents'!A1", "Back to contents")</f>
        <v>Back to contents</v>
      </c>
    </row>
    <row r="4" spans="1:8" ht="93.6" x14ac:dyDescent="0.25">
      <c r="A4" s="11" t="s">
        <v>226</v>
      </c>
      <c r="B4" s="12" t="s">
        <v>191</v>
      </c>
      <c r="C4" s="12" t="s">
        <v>192</v>
      </c>
      <c r="D4" s="12" t="s">
        <v>227</v>
      </c>
      <c r="E4" s="12" t="s">
        <v>194</v>
      </c>
      <c r="F4" s="12" t="s">
        <v>195</v>
      </c>
      <c r="G4" s="12" t="s">
        <v>228</v>
      </c>
      <c r="H4" s="12" t="s">
        <v>229</v>
      </c>
    </row>
    <row r="5" spans="1:8" x14ac:dyDescent="0.25">
      <c r="A5" t="s">
        <v>230</v>
      </c>
      <c r="B5" s="14">
        <v>96.3</v>
      </c>
      <c r="C5" s="14">
        <v>3.3</v>
      </c>
      <c r="D5" s="14">
        <v>1.5</v>
      </c>
      <c r="E5" s="14">
        <v>1.8</v>
      </c>
      <c r="F5" s="14">
        <v>0.4</v>
      </c>
      <c r="G5" s="14">
        <v>6.2</v>
      </c>
      <c r="H5" s="14">
        <v>41.1</v>
      </c>
    </row>
    <row r="6" spans="1:8" x14ac:dyDescent="0.25">
      <c r="A6" t="s">
        <v>231</v>
      </c>
      <c r="B6" s="14">
        <v>96.6</v>
      </c>
      <c r="C6" s="14">
        <v>3.1</v>
      </c>
      <c r="D6" s="14">
        <v>1.8</v>
      </c>
      <c r="E6" s="14">
        <v>1.3</v>
      </c>
      <c r="F6" s="14">
        <v>0.3</v>
      </c>
      <c r="G6" s="14">
        <v>1.9</v>
      </c>
      <c r="H6" s="14">
        <v>39.6</v>
      </c>
    </row>
    <row r="7" spans="1:8" x14ac:dyDescent="0.25">
      <c r="A7" t="s">
        <v>232</v>
      </c>
      <c r="B7" s="14">
        <v>96.7</v>
      </c>
      <c r="C7" s="14">
        <v>2.7</v>
      </c>
      <c r="D7" s="14">
        <v>1.6</v>
      </c>
      <c r="E7" s="14">
        <v>1.1000000000000001</v>
      </c>
      <c r="F7" s="14">
        <v>0.6</v>
      </c>
      <c r="G7" s="14">
        <v>1.4</v>
      </c>
      <c r="H7" s="14">
        <v>37.4</v>
      </c>
    </row>
    <row r="8" spans="1:8" x14ac:dyDescent="0.25">
      <c r="A8" t="s">
        <v>233</v>
      </c>
      <c r="B8" s="14">
        <v>93.9</v>
      </c>
      <c r="C8" s="14">
        <v>4.3</v>
      </c>
      <c r="D8" s="14">
        <v>2</v>
      </c>
      <c r="E8" s="14">
        <v>2.4</v>
      </c>
      <c r="F8" s="14">
        <v>1.8</v>
      </c>
      <c r="G8" s="14">
        <v>1.7</v>
      </c>
      <c r="H8" s="14">
        <v>41.1</v>
      </c>
    </row>
    <row r="9" spans="1:8" x14ac:dyDescent="0.25">
      <c r="A9" t="s">
        <v>234</v>
      </c>
      <c r="B9" s="14">
        <v>95.1</v>
      </c>
      <c r="C9" s="14">
        <v>3.5</v>
      </c>
      <c r="D9" s="14">
        <v>1.8</v>
      </c>
      <c r="E9" s="14">
        <v>1.6</v>
      </c>
      <c r="F9" s="14">
        <v>1.4</v>
      </c>
      <c r="G9" s="14">
        <v>0.9</v>
      </c>
      <c r="H9" s="14">
        <v>30.4</v>
      </c>
    </row>
    <row r="10" spans="1:8" x14ac:dyDescent="0.25">
      <c r="A10" t="s">
        <v>235</v>
      </c>
      <c r="B10" s="14">
        <v>88</v>
      </c>
      <c r="C10" s="14">
        <v>5.5</v>
      </c>
      <c r="D10" s="14">
        <v>2.4</v>
      </c>
      <c r="E10" s="14">
        <v>3.1</v>
      </c>
      <c r="F10" s="14">
        <v>6.5</v>
      </c>
      <c r="G10" s="14">
        <v>0.7</v>
      </c>
      <c r="H10" s="14">
        <v>30.8</v>
      </c>
    </row>
    <row r="11" spans="1:8" ht="24.9" customHeight="1" x14ac:dyDescent="0.25">
      <c r="A11" s="17" t="s">
        <v>112</v>
      </c>
      <c r="B11" s="16">
        <v>95.7</v>
      </c>
      <c r="C11" s="16">
        <v>3.4</v>
      </c>
      <c r="D11" s="16">
        <v>1.7</v>
      </c>
      <c r="E11" s="16">
        <v>1.7</v>
      </c>
      <c r="F11" s="16">
        <v>0.9</v>
      </c>
      <c r="G11" s="16">
        <v>3.3</v>
      </c>
      <c r="H11" s="16">
        <v>38.5</v>
      </c>
    </row>
    <row r="12" spans="1:8" x14ac:dyDescent="0.25">
      <c r="B12" s="14"/>
      <c r="C12" s="14"/>
      <c r="D12" s="14"/>
      <c r="E12" s="14"/>
      <c r="F12" s="14"/>
      <c r="G12" s="14"/>
      <c r="H12" s="14"/>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3"/>
  <sheetViews>
    <sheetView workbookViewId="0"/>
  </sheetViews>
  <sheetFormatPr defaultColWidth="11.54296875" defaultRowHeight="15" x14ac:dyDescent="0.25"/>
  <cols>
    <col min="1" max="1" width="22.6328125" customWidth="1"/>
    <col min="2" max="4" width="13.6328125" customWidth="1"/>
    <col min="5" max="5" width="10.6328125" customWidth="1"/>
  </cols>
  <sheetData>
    <row r="1" spans="1:5" ht="21" x14ac:dyDescent="0.4">
      <c r="A1" s="25" t="s">
        <v>35</v>
      </c>
    </row>
    <row r="2" spans="1:5" x14ac:dyDescent="0.25">
      <c r="A2" t="s">
        <v>80</v>
      </c>
    </row>
    <row r="3" spans="1:5" x14ac:dyDescent="0.25">
      <c r="A3" t="s">
        <v>221</v>
      </c>
    </row>
    <row r="4" spans="1:5" x14ac:dyDescent="0.25">
      <c r="A4" s="4" t="str">
        <f>HYPERLINK("#'Table of Contents'!A1", "Back to contents")</f>
        <v>Back to contents</v>
      </c>
    </row>
    <row r="5" spans="1:5" ht="46.8" x14ac:dyDescent="0.25">
      <c r="A5" s="11" t="s">
        <v>226</v>
      </c>
      <c r="B5" s="12" t="s">
        <v>222</v>
      </c>
      <c r="C5" s="12" t="s">
        <v>223</v>
      </c>
      <c r="D5" s="12" t="s">
        <v>224</v>
      </c>
      <c r="E5" s="12" t="s">
        <v>225</v>
      </c>
    </row>
    <row r="6" spans="1:5" x14ac:dyDescent="0.25">
      <c r="A6" t="s">
        <v>230</v>
      </c>
      <c r="B6" s="14">
        <v>59.3</v>
      </c>
      <c r="C6" s="14">
        <v>27.6</v>
      </c>
      <c r="D6" s="14">
        <v>13</v>
      </c>
      <c r="E6" s="18">
        <v>11.1</v>
      </c>
    </row>
    <row r="7" spans="1:5" x14ac:dyDescent="0.25">
      <c r="A7" t="s">
        <v>231</v>
      </c>
      <c r="B7" s="14">
        <v>63.8</v>
      </c>
      <c r="C7" s="14">
        <v>24.9</v>
      </c>
      <c r="D7" s="14">
        <v>11.3</v>
      </c>
      <c r="E7" s="18">
        <v>4.68</v>
      </c>
    </row>
    <row r="8" spans="1:5" x14ac:dyDescent="0.25">
      <c r="A8" t="s">
        <v>232</v>
      </c>
      <c r="B8" s="14">
        <v>58</v>
      </c>
      <c r="C8" s="14">
        <v>27</v>
      </c>
      <c r="D8" s="14">
        <v>14.9</v>
      </c>
      <c r="E8" s="18">
        <v>1.67</v>
      </c>
    </row>
    <row r="9" spans="1:5" x14ac:dyDescent="0.25">
      <c r="A9" t="s">
        <v>233</v>
      </c>
      <c r="B9" s="14">
        <v>69.8</v>
      </c>
      <c r="C9" s="14">
        <v>23.9</v>
      </c>
      <c r="D9" s="14">
        <v>6.4</v>
      </c>
      <c r="E9" s="18">
        <v>1.58</v>
      </c>
    </row>
    <row r="10" spans="1:5" x14ac:dyDescent="0.25">
      <c r="A10" t="s">
        <v>234</v>
      </c>
      <c r="B10" s="14">
        <v>43.3</v>
      </c>
      <c r="C10" s="14">
        <v>32.5</v>
      </c>
      <c r="D10" s="14">
        <v>24.2</v>
      </c>
      <c r="E10" s="18">
        <v>0.14000000000000001</v>
      </c>
    </row>
    <row r="11" spans="1:5" x14ac:dyDescent="0.25">
      <c r="A11" t="s">
        <v>235</v>
      </c>
      <c r="B11" s="14">
        <v>55.2</v>
      </c>
      <c r="C11" s="14">
        <v>31.4</v>
      </c>
      <c r="D11" s="14">
        <v>13.4</v>
      </c>
      <c r="E11" s="18">
        <v>0.03</v>
      </c>
    </row>
    <row r="12" spans="1:5" ht="24.9" customHeight="1" x14ac:dyDescent="0.25">
      <c r="A12" s="17" t="s">
        <v>112</v>
      </c>
      <c r="B12" s="16">
        <v>58.9</v>
      </c>
      <c r="C12" s="16">
        <v>27.3</v>
      </c>
      <c r="D12" s="16">
        <v>13.7</v>
      </c>
      <c r="E12" s="19">
        <v>0.35</v>
      </c>
    </row>
    <row r="13" spans="1:5" x14ac:dyDescent="0.25">
      <c r="B13" s="14"/>
      <c r="C13" s="14"/>
      <c r="D13" s="14"/>
      <c r="E13" s="18"/>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6"/>
  <sheetViews>
    <sheetView workbookViewId="0"/>
  </sheetViews>
  <sheetFormatPr defaultColWidth="11.54296875" defaultRowHeight="15" x14ac:dyDescent="0.25"/>
  <cols>
    <col min="1" max="1" width="19.6328125" customWidth="1"/>
    <col min="2" max="8" width="13.6328125" customWidth="1"/>
  </cols>
  <sheetData>
    <row r="1" spans="1:8" ht="21" x14ac:dyDescent="0.4">
      <c r="A1" s="25" t="s">
        <v>36</v>
      </c>
    </row>
    <row r="2" spans="1:8" x14ac:dyDescent="0.25">
      <c r="A2" t="s">
        <v>80</v>
      </c>
    </row>
    <row r="3" spans="1:8" x14ac:dyDescent="0.25">
      <c r="A3" s="4" t="str">
        <f>HYPERLINK("#'Table of Contents'!A1", "Back to contents")</f>
        <v>Back to contents</v>
      </c>
    </row>
    <row r="4" spans="1:8" ht="93.6" x14ac:dyDescent="0.25">
      <c r="A4" s="11" t="s">
        <v>236</v>
      </c>
      <c r="B4" s="12" t="s">
        <v>191</v>
      </c>
      <c r="C4" s="12" t="s">
        <v>192</v>
      </c>
      <c r="D4" s="12" t="s">
        <v>227</v>
      </c>
      <c r="E4" s="12" t="s">
        <v>194</v>
      </c>
      <c r="F4" s="12" t="s">
        <v>195</v>
      </c>
      <c r="G4" s="12" t="s">
        <v>228</v>
      </c>
      <c r="H4" s="12" t="s">
        <v>229</v>
      </c>
    </row>
    <row r="5" spans="1:8" x14ac:dyDescent="0.25">
      <c r="A5" t="s">
        <v>237</v>
      </c>
      <c r="B5" s="14">
        <v>95.6</v>
      </c>
      <c r="C5" s="14">
        <v>4.3</v>
      </c>
      <c r="D5" s="14">
        <v>2.7</v>
      </c>
      <c r="E5" s="14">
        <v>1.6</v>
      </c>
      <c r="F5" s="14">
        <v>0.2</v>
      </c>
      <c r="G5" s="14">
        <v>3.2</v>
      </c>
      <c r="H5" s="14">
        <v>52.2</v>
      </c>
    </row>
    <row r="6" spans="1:8" x14ac:dyDescent="0.25">
      <c r="A6" t="s">
        <v>238</v>
      </c>
      <c r="B6" s="14">
        <v>95.9</v>
      </c>
      <c r="C6" s="14">
        <v>3.8</v>
      </c>
      <c r="D6" s="14">
        <v>2.1</v>
      </c>
      <c r="E6" s="14">
        <v>1.7</v>
      </c>
      <c r="F6" s="14">
        <v>0.3</v>
      </c>
      <c r="G6" s="14">
        <v>3.6</v>
      </c>
      <c r="H6" s="14">
        <v>47.4</v>
      </c>
    </row>
    <row r="7" spans="1:8" x14ac:dyDescent="0.25">
      <c r="A7" t="s">
        <v>239</v>
      </c>
      <c r="B7" s="14">
        <v>96.3</v>
      </c>
      <c r="C7" s="14">
        <v>3.4</v>
      </c>
      <c r="D7" s="14">
        <v>1.7</v>
      </c>
      <c r="E7" s="14">
        <v>1.7</v>
      </c>
      <c r="F7" s="14">
        <v>0.3</v>
      </c>
      <c r="G7" s="14">
        <v>3.1</v>
      </c>
      <c r="H7" s="14">
        <v>45.1</v>
      </c>
    </row>
    <row r="8" spans="1:8" x14ac:dyDescent="0.25">
      <c r="A8" t="s">
        <v>240</v>
      </c>
      <c r="B8" s="14">
        <v>95.8</v>
      </c>
      <c r="C8" s="14">
        <v>3.5</v>
      </c>
      <c r="D8" s="14">
        <v>1.8</v>
      </c>
      <c r="E8" s="14">
        <v>1.8</v>
      </c>
      <c r="F8" s="14">
        <v>0.7</v>
      </c>
      <c r="G8" s="14">
        <v>3.7</v>
      </c>
      <c r="H8" s="14">
        <v>41.9</v>
      </c>
    </row>
    <row r="9" spans="1:8" x14ac:dyDescent="0.25">
      <c r="A9" t="s">
        <v>241</v>
      </c>
      <c r="B9" s="14">
        <v>94.7</v>
      </c>
      <c r="C9" s="14">
        <v>3.6</v>
      </c>
      <c r="D9" s="14">
        <v>1.7</v>
      </c>
      <c r="E9" s="14">
        <v>1.9</v>
      </c>
      <c r="F9" s="14">
        <v>1.6</v>
      </c>
      <c r="G9" s="14">
        <v>2.9</v>
      </c>
      <c r="H9" s="14">
        <v>38.5</v>
      </c>
    </row>
    <row r="10" spans="1:8" x14ac:dyDescent="0.25">
      <c r="A10" t="s">
        <v>242</v>
      </c>
      <c r="B10" s="14">
        <v>94.5</v>
      </c>
      <c r="C10" s="14">
        <v>3.7</v>
      </c>
      <c r="D10" s="14">
        <v>1.7</v>
      </c>
      <c r="E10" s="14">
        <v>2.1</v>
      </c>
      <c r="F10" s="14">
        <v>1.8</v>
      </c>
      <c r="G10" s="14">
        <v>4.5999999999999996</v>
      </c>
      <c r="H10" s="14">
        <v>34.5</v>
      </c>
    </row>
    <row r="11" spans="1:8" x14ac:dyDescent="0.25">
      <c r="A11" t="s">
        <v>243</v>
      </c>
      <c r="B11" s="14">
        <v>95.1</v>
      </c>
      <c r="C11" s="14">
        <v>3.3</v>
      </c>
      <c r="D11" s="14">
        <v>1.5</v>
      </c>
      <c r="E11" s="14">
        <v>1.8</v>
      </c>
      <c r="F11" s="14">
        <v>1.6</v>
      </c>
      <c r="G11" s="14">
        <v>2.6</v>
      </c>
      <c r="H11" s="14">
        <v>33.4</v>
      </c>
    </row>
    <row r="12" spans="1:8" x14ac:dyDescent="0.25">
      <c r="A12" t="s">
        <v>244</v>
      </c>
      <c r="B12" s="14">
        <v>96.4</v>
      </c>
      <c r="C12" s="14">
        <v>2.7</v>
      </c>
      <c r="D12" s="14">
        <v>1.4</v>
      </c>
      <c r="E12" s="14">
        <v>1.3</v>
      </c>
      <c r="F12" s="14">
        <v>0.9</v>
      </c>
      <c r="G12" s="14">
        <v>2.6</v>
      </c>
      <c r="H12" s="14">
        <v>30.9</v>
      </c>
    </row>
    <row r="13" spans="1:8" x14ac:dyDescent="0.25">
      <c r="A13" t="s">
        <v>245</v>
      </c>
      <c r="B13" s="14">
        <v>97</v>
      </c>
      <c r="C13" s="14">
        <v>2.2999999999999998</v>
      </c>
      <c r="D13" s="14">
        <v>1.2</v>
      </c>
      <c r="E13" s="14">
        <v>1.2</v>
      </c>
      <c r="F13" s="14">
        <v>0.7</v>
      </c>
      <c r="G13" s="14">
        <v>3.2</v>
      </c>
      <c r="H13" s="14">
        <v>29.4</v>
      </c>
    </row>
    <row r="14" spans="1:8" x14ac:dyDescent="0.25">
      <c r="A14" t="s">
        <v>246</v>
      </c>
      <c r="B14" s="14">
        <v>96.6</v>
      </c>
      <c r="C14" s="14">
        <v>2.6</v>
      </c>
      <c r="D14" s="14">
        <v>1.1000000000000001</v>
      </c>
      <c r="E14" s="14">
        <v>1.5</v>
      </c>
      <c r="F14" s="14">
        <v>0.8</v>
      </c>
      <c r="G14" s="14">
        <v>3.5</v>
      </c>
      <c r="H14" s="14">
        <v>28.7</v>
      </c>
    </row>
    <row r="15" spans="1:8" ht="24.9" customHeight="1" x14ac:dyDescent="0.25">
      <c r="A15" s="17" t="s">
        <v>112</v>
      </c>
      <c r="B15" s="16">
        <v>95.7</v>
      </c>
      <c r="C15" s="16">
        <v>3.4</v>
      </c>
      <c r="D15" s="16">
        <v>1.7</v>
      </c>
      <c r="E15" s="16">
        <v>1.7</v>
      </c>
      <c r="F15" s="16">
        <v>0.9</v>
      </c>
      <c r="G15" s="16">
        <v>3.3</v>
      </c>
      <c r="H15" s="16">
        <v>38.5</v>
      </c>
    </row>
    <row r="16" spans="1:8" x14ac:dyDescent="0.25">
      <c r="B16" s="14"/>
      <c r="C16" s="14"/>
      <c r="D16" s="14"/>
      <c r="E16" s="14"/>
      <c r="F16" s="14"/>
      <c r="G16" s="14"/>
      <c r="H16" s="14"/>
    </row>
  </sheetData>
  <pageMargins left="0.7" right="0.7" top="0.75" bottom="0.75" header="0.3" footer="0.3"/>
  <pageSetup paperSize="9" orientation="portrait" horizontalDpi="300" verticalDpi="300"/>
  <ignoredErrors>
    <ignoredError sqref="A6:A13" numberStoredAsText="1"/>
  </ignoredError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7"/>
  <sheetViews>
    <sheetView workbookViewId="0"/>
  </sheetViews>
  <sheetFormatPr defaultColWidth="11.54296875" defaultRowHeight="15" x14ac:dyDescent="0.25"/>
  <cols>
    <col min="1" max="1" width="19.6328125" customWidth="1"/>
    <col min="2" max="4" width="13.6328125" customWidth="1"/>
    <col min="5" max="5" width="10.6328125" customWidth="1"/>
  </cols>
  <sheetData>
    <row r="1" spans="1:5" ht="21" x14ac:dyDescent="0.4">
      <c r="A1" s="25" t="s">
        <v>37</v>
      </c>
    </row>
    <row r="2" spans="1:5" x14ac:dyDescent="0.25">
      <c r="A2" t="s">
        <v>80</v>
      </c>
    </row>
    <row r="3" spans="1:5" x14ac:dyDescent="0.25">
      <c r="A3" t="s">
        <v>221</v>
      </c>
    </row>
    <row r="4" spans="1:5" x14ac:dyDescent="0.25">
      <c r="A4" s="4" t="str">
        <f>HYPERLINK("#'Table of Contents'!A1", "Back to contents")</f>
        <v>Back to contents</v>
      </c>
    </row>
    <row r="5" spans="1:5" ht="46.8" x14ac:dyDescent="0.25">
      <c r="A5" s="11" t="s">
        <v>236</v>
      </c>
      <c r="B5" s="12" t="s">
        <v>222</v>
      </c>
      <c r="C5" s="12" t="s">
        <v>223</v>
      </c>
      <c r="D5" s="12" t="s">
        <v>224</v>
      </c>
      <c r="E5" s="12" t="s">
        <v>225</v>
      </c>
    </row>
    <row r="6" spans="1:5" x14ac:dyDescent="0.25">
      <c r="A6" t="s">
        <v>237</v>
      </c>
      <c r="B6" s="14">
        <v>94.1</v>
      </c>
      <c r="C6" s="14">
        <v>5.5</v>
      </c>
      <c r="D6" s="14">
        <v>0.4</v>
      </c>
      <c r="E6" s="18">
        <v>19.39</v>
      </c>
    </row>
    <row r="7" spans="1:5" x14ac:dyDescent="0.25">
      <c r="A7" t="s">
        <v>238</v>
      </c>
      <c r="B7" s="14">
        <v>89.5</v>
      </c>
      <c r="C7" s="14">
        <v>9.3000000000000007</v>
      </c>
      <c r="D7" s="14">
        <v>1.3</v>
      </c>
      <c r="E7" s="18">
        <v>8.26</v>
      </c>
    </row>
    <row r="8" spans="1:5" x14ac:dyDescent="0.25">
      <c r="A8" t="s">
        <v>239</v>
      </c>
      <c r="B8" s="14">
        <v>85.3</v>
      </c>
      <c r="C8" s="14">
        <v>12.7</v>
      </c>
      <c r="D8" s="14">
        <v>2</v>
      </c>
      <c r="E8" s="18">
        <v>2.35</v>
      </c>
    </row>
    <row r="9" spans="1:5" x14ac:dyDescent="0.25">
      <c r="A9" t="s">
        <v>240</v>
      </c>
      <c r="B9" s="14">
        <v>77.400000000000006</v>
      </c>
      <c r="C9" s="14">
        <v>18.100000000000001</v>
      </c>
      <c r="D9" s="14">
        <v>4.5999999999999996</v>
      </c>
      <c r="E9" s="18">
        <v>0.44</v>
      </c>
    </row>
    <row r="10" spans="1:5" x14ac:dyDescent="0.25">
      <c r="A10" t="s">
        <v>241</v>
      </c>
      <c r="B10" s="14">
        <v>67.400000000000006</v>
      </c>
      <c r="C10" s="14">
        <v>25</v>
      </c>
      <c r="D10" s="14">
        <v>7.5</v>
      </c>
      <c r="E10" s="18">
        <v>0.16</v>
      </c>
    </row>
    <row r="11" spans="1:5" x14ac:dyDescent="0.25">
      <c r="A11" t="s">
        <v>242</v>
      </c>
      <c r="B11" s="14">
        <v>56.1</v>
      </c>
      <c r="C11" s="14">
        <v>31.5</v>
      </c>
      <c r="D11" s="14">
        <v>12.4</v>
      </c>
      <c r="E11" s="18">
        <v>0.1</v>
      </c>
    </row>
    <row r="12" spans="1:5" x14ac:dyDescent="0.25">
      <c r="A12" t="s">
        <v>243</v>
      </c>
      <c r="B12" s="14">
        <v>44.6</v>
      </c>
      <c r="C12" s="14">
        <v>38.299999999999997</v>
      </c>
      <c r="D12" s="14">
        <v>17.100000000000001</v>
      </c>
      <c r="E12" s="18">
        <v>0.18</v>
      </c>
    </row>
    <row r="13" spans="1:5" x14ac:dyDescent="0.25">
      <c r="A13" t="s">
        <v>244</v>
      </c>
      <c r="B13" s="14">
        <v>31.6</v>
      </c>
      <c r="C13" s="14">
        <v>44.2</v>
      </c>
      <c r="D13" s="14">
        <v>24.3</v>
      </c>
      <c r="E13" s="18">
        <v>0.4</v>
      </c>
    </row>
    <row r="14" spans="1:5" x14ac:dyDescent="0.25">
      <c r="A14" t="s">
        <v>245</v>
      </c>
      <c r="B14" s="14">
        <v>20.5</v>
      </c>
      <c r="C14" s="14">
        <v>49.3</v>
      </c>
      <c r="D14" s="14">
        <v>30.2</v>
      </c>
      <c r="E14" s="18">
        <v>0.92</v>
      </c>
    </row>
    <row r="15" spans="1:5" x14ac:dyDescent="0.25">
      <c r="A15" t="s">
        <v>246</v>
      </c>
      <c r="B15" s="14">
        <v>12.1</v>
      </c>
      <c r="C15" s="14">
        <v>44.8</v>
      </c>
      <c r="D15" s="14">
        <v>43.2</v>
      </c>
      <c r="E15" s="18">
        <v>7.38</v>
      </c>
    </row>
    <row r="16" spans="1:5" ht="24.9" customHeight="1" x14ac:dyDescent="0.25">
      <c r="A16" s="17" t="s">
        <v>112</v>
      </c>
      <c r="B16" s="16">
        <v>58.9</v>
      </c>
      <c r="C16" s="16">
        <v>27.3</v>
      </c>
      <c r="D16" s="16">
        <v>13.7</v>
      </c>
      <c r="E16" s="19">
        <v>0.35</v>
      </c>
    </row>
    <row r="17" spans="2:5" x14ac:dyDescent="0.25">
      <c r="B17" s="14"/>
      <c r="C17" s="14"/>
      <c r="D17" s="14"/>
      <c r="E17" s="18"/>
    </row>
  </sheetData>
  <pageMargins left="0.7" right="0.7" top="0.75" bottom="0.75" header="0.3" footer="0.3"/>
  <pageSetup paperSize="9" orientation="portrait" horizontalDpi="300" verticalDpi="300"/>
  <ignoredErrors>
    <ignoredError sqref="A7:A14" numberStoredAsText="1"/>
  </ignoredErrors>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6715-D279-4BC4-907A-10FA4EDDF556}">
  <dimension ref="A1:A2"/>
  <sheetViews>
    <sheetView workbookViewId="0"/>
  </sheetViews>
  <sheetFormatPr defaultRowHeight="15" x14ac:dyDescent="0.25"/>
  <sheetData>
    <row r="1" spans="1:1" ht="21" x14ac:dyDescent="0.4">
      <c r="A1" s="25" t="s">
        <v>254</v>
      </c>
    </row>
    <row r="2" spans="1:1" x14ac:dyDescent="0.25">
      <c r="A2" s="28" t="str">
        <f>HYPERLINK("#'Table of contents'!A1", "Back to contents")</f>
        <v>Back to contents</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3F92-F030-4044-9FAD-9A0CFCD0552E}">
  <dimension ref="A1:E28"/>
  <sheetViews>
    <sheetView workbookViewId="0"/>
  </sheetViews>
  <sheetFormatPr defaultColWidth="8.90625" defaultRowHeight="15" x14ac:dyDescent="0.25"/>
  <cols>
    <col min="1" max="1" width="9.6328125" style="26" customWidth="1"/>
    <col min="2" max="5" width="12.81640625" style="26" customWidth="1"/>
    <col min="6" max="16384" width="8.90625" style="26"/>
  </cols>
  <sheetData>
    <row r="1" spans="1:5" ht="21" x14ac:dyDescent="0.4">
      <c r="A1" s="25" t="s">
        <v>257</v>
      </c>
    </row>
    <row r="2" spans="1:5" x14ac:dyDescent="0.25">
      <c r="A2" s="27" t="s">
        <v>22</v>
      </c>
    </row>
    <row r="3" spans="1:5" x14ac:dyDescent="0.25">
      <c r="A3" s="27" t="s">
        <v>248</v>
      </c>
    </row>
    <row r="4" spans="1:5" x14ac:dyDescent="0.25">
      <c r="A4" s="27" t="s">
        <v>256</v>
      </c>
    </row>
    <row r="5" spans="1:5" ht="18.75" customHeight="1" x14ac:dyDescent="0.25">
      <c r="A5" s="28" t="str">
        <f>HYPERLINK("#'Table of contents'!A1", "Back to contents")</f>
        <v>Back to contents</v>
      </c>
    </row>
    <row r="6" spans="1:5" ht="31.2" x14ac:dyDescent="0.3">
      <c r="A6" s="29" t="s">
        <v>249</v>
      </c>
      <c r="B6" s="30" t="s">
        <v>250</v>
      </c>
      <c r="C6" s="30" t="s">
        <v>251</v>
      </c>
      <c r="D6" s="31" t="s">
        <v>252</v>
      </c>
      <c r="E6" s="31" t="s">
        <v>253</v>
      </c>
    </row>
    <row r="7" spans="1:5" x14ac:dyDescent="0.25">
      <c r="A7" s="32">
        <v>2001</v>
      </c>
      <c r="B7" s="33">
        <v>5064200</v>
      </c>
      <c r="C7" s="33">
        <v>2194564</v>
      </c>
      <c r="D7" s="34">
        <v>0</v>
      </c>
      <c r="E7" s="34">
        <v>0</v>
      </c>
    </row>
    <row r="8" spans="1:5" x14ac:dyDescent="0.25">
      <c r="A8" s="32">
        <v>2002</v>
      </c>
      <c r="B8" s="33">
        <v>5066000</v>
      </c>
      <c r="C8" s="33">
        <v>2211430</v>
      </c>
      <c r="D8" s="34">
        <v>0.04</v>
      </c>
      <c r="E8" s="34">
        <v>0.77</v>
      </c>
    </row>
    <row r="9" spans="1:5" x14ac:dyDescent="0.25">
      <c r="A9" s="32">
        <v>2003</v>
      </c>
      <c r="B9" s="33">
        <v>5068500</v>
      </c>
      <c r="C9" s="33">
        <v>2230797</v>
      </c>
      <c r="D9" s="34">
        <v>0.05</v>
      </c>
      <c r="E9" s="34">
        <v>0.88</v>
      </c>
    </row>
    <row r="10" spans="1:5" x14ac:dyDescent="0.25">
      <c r="A10" s="32">
        <v>2004</v>
      </c>
      <c r="B10" s="33">
        <v>5084300</v>
      </c>
      <c r="C10" s="33">
        <v>2251262</v>
      </c>
      <c r="D10" s="34">
        <v>0.31</v>
      </c>
      <c r="E10" s="34">
        <v>0.92</v>
      </c>
    </row>
    <row r="11" spans="1:5" x14ac:dyDescent="0.25">
      <c r="A11" s="32">
        <v>2005</v>
      </c>
      <c r="B11" s="33">
        <v>5110200</v>
      </c>
      <c r="C11" s="33">
        <v>2274283</v>
      </c>
      <c r="D11" s="34">
        <v>0.51</v>
      </c>
      <c r="E11" s="34">
        <v>1.02</v>
      </c>
    </row>
    <row r="12" spans="1:5" x14ac:dyDescent="0.25">
      <c r="A12" s="32">
        <v>2006</v>
      </c>
      <c r="B12" s="33">
        <v>5133100</v>
      </c>
      <c r="C12" s="33">
        <v>2295185</v>
      </c>
      <c r="D12" s="34">
        <v>0.45</v>
      </c>
      <c r="E12" s="34">
        <v>0.92</v>
      </c>
    </row>
    <row r="13" spans="1:5" x14ac:dyDescent="0.25">
      <c r="A13" s="32">
        <v>2007</v>
      </c>
      <c r="B13" s="33">
        <v>5170000</v>
      </c>
      <c r="C13" s="33">
        <v>2318966</v>
      </c>
      <c r="D13" s="34">
        <v>0.72</v>
      </c>
      <c r="E13" s="34">
        <v>1.04</v>
      </c>
    </row>
    <row r="14" spans="1:5" x14ac:dyDescent="0.25">
      <c r="A14" s="32">
        <v>2008</v>
      </c>
      <c r="B14" s="33">
        <v>5202900</v>
      </c>
      <c r="C14" s="33">
        <v>2337967</v>
      </c>
      <c r="D14" s="34">
        <v>0.64</v>
      </c>
      <c r="E14" s="34">
        <v>0.82</v>
      </c>
    </row>
    <row r="15" spans="1:5" x14ac:dyDescent="0.25">
      <c r="A15" s="32">
        <v>2009</v>
      </c>
      <c r="B15" s="33">
        <v>5231900</v>
      </c>
      <c r="C15" s="33">
        <v>2351780</v>
      </c>
      <c r="D15" s="34">
        <v>0.56000000000000005</v>
      </c>
      <c r="E15" s="34">
        <v>0.59</v>
      </c>
    </row>
    <row r="16" spans="1:5" x14ac:dyDescent="0.25">
      <c r="A16" s="32">
        <v>2010</v>
      </c>
      <c r="B16" s="33">
        <v>5262200</v>
      </c>
      <c r="C16" s="33">
        <v>2364850</v>
      </c>
      <c r="D16" s="34">
        <v>0.57999999999999996</v>
      </c>
      <c r="E16" s="34">
        <v>0.56000000000000005</v>
      </c>
    </row>
    <row r="17" spans="1:5" x14ac:dyDescent="0.25">
      <c r="A17" s="32">
        <v>2011</v>
      </c>
      <c r="B17" s="33">
        <v>5299900</v>
      </c>
      <c r="C17" s="33">
        <v>2376424</v>
      </c>
      <c r="D17" s="34">
        <v>0.72</v>
      </c>
      <c r="E17" s="34">
        <v>0.49</v>
      </c>
    </row>
    <row r="18" spans="1:5" x14ac:dyDescent="0.25">
      <c r="A18" s="32">
        <v>2012</v>
      </c>
      <c r="B18" s="33">
        <v>5313600</v>
      </c>
      <c r="C18" s="33">
        <v>2386660</v>
      </c>
      <c r="D18" s="34">
        <v>0.26</v>
      </c>
      <c r="E18" s="34">
        <v>0.43</v>
      </c>
    </row>
    <row r="19" spans="1:5" x14ac:dyDescent="0.25">
      <c r="A19" s="32">
        <v>2013</v>
      </c>
      <c r="B19" s="33">
        <v>5327700</v>
      </c>
      <c r="C19" s="33">
        <v>2400342</v>
      </c>
      <c r="D19" s="35">
        <v>0.27</v>
      </c>
      <c r="E19" s="34">
        <v>0.56999999999999995</v>
      </c>
    </row>
    <row r="20" spans="1:5" x14ac:dyDescent="0.25">
      <c r="A20" s="32">
        <v>2014</v>
      </c>
      <c r="B20" s="33">
        <v>5347600</v>
      </c>
      <c r="C20" s="33">
        <v>2416014</v>
      </c>
      <c r="D20" s="34">
        <v>0.37</v>
      </c>
      <c r="E20" s="34">
        <v>0.65</v>
      </c>
    </row>
    <row r="21" spans="1:5" x14ac:dyDescent="0.25">
      <c r="A21" s="32">
        <v>2015</v>
      </c>
      <c r="B21" s="33">
        <v>5373000</v>
      </c>
      <c r="C21" s="33">
        <v>2429943</v>
      </c>
      <c r="D21" s="34">
        <v>0.47</v>
      </c>
      <c r="E21" s="34">
        <v>0.57999999999999996</v>
      </c>
    </row>
    <row r="22" spans="1:5" x14ac:dyDescent="0.25">
      <c r="A22" s="32">
        <v>2016</v>
      </c>
      <c r="B22" s="33">
        <v>5404700</v>
      </c>
      <c r="C22" s="33">
        <v>2446171</v>
      </c>
      <c r="D22" s="34">
        <v>0.59</v>
      </c>
      <c r="E22" s="34">
        <v>0.67</v>
      </c>
    </row>
    <row r="23" spans="1:5" x14ac:dyDescent="0.25">
      <c r="A23" s="32">
        <v>2017</v>
      </c>
      <c r="B23" s="33">
        <v>5424800</v>
      </c>
      <c r="C23" s="33">
        <v>2462736</v>
      </c>
      <c r="D23" s="34">
        <v>0.37</v>
      </c>
      <c r="E23" s="34">
        <v>0.68</v>
      </c>
    </row>
    <row r="24" spans="1:5" x14ac:dyDescent="0.25">
      <c r="A24" s="32">
        <v>2018</v>
      </c>
      <c r="B24" s="33">
        <v>5438100</v>
      </c>
      <c r="C24" s="33">
        <v>2477275</v>
      </c>
      <c r="D24" s="34">
        <v>0.25</v>
      </c>
      <c r="E24" s="34">
        <v>0.59</v>
      </c>
    </row>
    <row r="25" spans="1:5" x14ac:dyDescent="0.25">
      <c r="A25" s="32">
        <v>2019</v>
      </c>
      <c r="B25" s="33">
        <v>5463300</v>
      </c>
      <c r="C25" s="33">
        <v>2495623</v>
      </c>
      <c r="D25" s="34">
        <v>0.46</v>
      </c>
      <c r="E25" s="34">
        <v>0.74</v>
      </c>
    </row>
    <row r="26" spans="1:5" x14ac:dyDescent="0.25">
      <c r="A26" s="32">
        <v>2020</v>
      </c>
      <c r="B26" s="33">
        <v>5466000</v>
      </c>
      <c r="C26" s="33">
        <v>2507625</v>
      </c>
      <c r="D26" s="34">
        <v>0.05</v>
      </c>
      <c r="E26" s="34">
        <v>0.48</v>
      </c>
    </row>
    <row r="27" spans="1:5" x14ac:dyDescent="0.25">
      <c r="A27" s="32">
        <v>2021</v>
      </c>
      <c r="B27" s="33">
        <v>5479900</v>
      </c>
      <c r="C27" s="33">
        <v>2528823</v>
      </c>
      <c r="D27" s="34">
        <v>0.25</v>
      </c>
      <c r="E27" s="34">
        <v>0.85</v>
      </c>
    </row>
    <row r="28" spans="1:5" x14ac:dyDescent="0.25">
      <c r="A28" s="32">
        <v>2022</v>
      </c>
      <c r="B28" s="33">
        <v>5479900</v>
      </c>
      <c r="C28" s="33">
        <v>2549797</v>
      </c>
      <c r="D28" s="34">
        <v>0</v>
      </c>
      <c r="E28" s="34">
        <v>0.83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workbookViewId="0"/>
  </sheetViews>
  <sheetFormatPr defaultColWidth="11.54296875" defaultRowHeight="15" x14ac:dyDescent="0.25"/>
  <cols>
    <col min="1" max="1" width="44.90625" customWidth="1"/>
    <col min="2" max="2" width="108.81640625" customWidth="1"/>
  </cols>
  <sheetData>
    <row r="1" spans="1:2" ht="21" x14ac:dyDescent="0.4">
      <c r="A1" s="1" t="s">
        <v>20</v>
      </c>
    </row>
    <row r="2" spans="1:2" x14ac:dyDescent="0.25">
      <c r="A2" t="s">
        <v>21</v>
      </c>
    </row>
    <row r="3" spans="1:2" x14ac:dyDescent="0.25">
      <c r="A3" t="s">
        <v>22</v>
      </c>
    </row>
    <row r="4" spans="1:2" ht="15.6" x14ac:dyDescent="0.3">
      <c r="A4" s="6" t="s">
        <v>23</v>
      </c>
      <c r="B4" s="6" t="s">
        <v>24</v>
      </c>
    </row>
    <row r="5" spans="1:2" x14ac:dyDescent="0.25">
      <c r="A5" s="7" t="str">
        <f>HYPERLINK("#'Table1'!A1", "Table1")</f>
        <v>Table1</v>
      </c>
      <c r="B5" s="69" t="s">
        <v>334</v>
      </c>
    </row>
    <row r="6" spans="1:2" x14ac:dyDescent="0.25">
      <c r="A6" s="7" t="str">
        <f>HYPERLINK("#'Table2'!A1", "Table2")</f>
        <v>Table2</v>
      </c>
      <c r="B6" s="69" t="s">
        <v>314</v>
      </c>
    </row>
    <row r="7" spans="1:2" x14ac:dyDescent="0.25">
      <c r="A7" s="7" t="str">
        <f>HYPERLINK("#'Table3'!A1", "Table3")</f>
        <v>Table3</v>
      </c>
      <c r="B7" s="69" t="s">
        <v>315</v>
      </c>
    </row>
    <row r="8" spans="1:2" x14ac:dyDescent="0.25">
      <c r="A8" s="7" t="str">
        <f>HYPERLINK("#'Table4'!A1", "Table4")</f>
        <v>Table4</v>
      </c>
      <c r="B8" s="69" t="s">
        <v>316</v>
      </c>
    </row>
    <row r="9" spans="1:2" x14ac:dyDescent="0.25">
      <c r="A9" s="7" t="str">
        <f>HYPERLINK("#'Table5'!A1", "Table5")</f>
        <v>Table5</v>
      </c>
      <c r="B9" s="69" t="s">
        <v>317</v>
      </c>
    </row>
    <row r="10" spans="1:2" x14ac:dyDescent="0.25">
      <c r="A10" s="7" t="str">
        <f>HYPERLINK("#'Table6a'!A1", "Table6a")</f>
        <v>Table6a</v>
      </c>
      <c r="B10" s="69" t="s">
        <v>318</v>
      </c>
    </row>
    <row r="11" spans="1:2" x14ac:dyDescent="0.25">
      <c r="A11" s="7" t="str">
        <f>HYPERLINK("#'Table6b'!A1", "Table6b")</f>
        <v>Table6b</v>
      </c>
      <c r="B11" s="69" t="s">
        <v>319</v>
      </c>
    </row>
    <row r="12" spans="1:2" x14ac:dyDescent="0.25">
      <c r="A12" s="7" t="str">
        <f>HYPERLINK("#'Table6c'!A1", "Table6c")</f>
        <v>Table6c</v>
      </c>
      <c r="B12" s="69" t="s">
        <v>320</v>
      </c>
    </row>
    <row r="13" spans="1:2" x14ac:dyDescent="0.25">
      <c r="A13" s="7" t="str">
        <f>HYPERLINK("#'Table7'!A1", "Table7")</f>
        <v>Table7</v>
      </c>
      <c r="B13" s="9" t="s">
        <v>32</v>
      </c>
    </row>
    <row r="14" spans="1:2" x14ac:dyDescent="0.25">
      <c r="A14" s="7" t="str">
        <f>HYPERLINK("#'Table8'!A1", "Table8")</f>
        <v>Table8</v>
      </c>
      <c r="B14" s="9" t="s">
        <v>33</v>
      </c>
    </row>
    <row r="15" spans="1:2" x14ac:dyDescent="0.25">
      <c r="A15" s="7" t="str">
        <f>HYPERLINK("#'Table9'!A1", "Table9")</f>
        <v>Table9</v>
      </c>
      <c r="B15" s="9" t="s">
        <v>34</v>
      </c>
    </row>
    <row r="16" spans="1:2" x14ac:dyDescent="0.25">
      <c r="A16" s="7" t="str">
        <f>HYPERLINK("#'Table10'!A1", "Table10")</f>
        <v>Table10</v>
      </c>
      <c r="B16" s="9" t="s">
        <v>35</v>
      </c>
    </row>
    <row r="17" spans="1:2" x14ac:dyDescent="0.25">
      <c r="A17" s="7" t="str">
        <f>HYPERLINK("#'Table11'!A1", "Table11")</f>
        <v>Table11</v>
      </c>
      <c r="B17" s="9" t="s">
        <v>36</v>
      </c>
    </row>
    <row r="18" spans="1:2" ht="16.5" customHeight="1" x14ac:dyDescent="0.25">
      <c r="A18" s="36" t="str">
        <f>HYPERLINK("#'Table12'!A1", "Table12")</f>
        <v>Table12</v>
      </c>
      <c r="B18" s="69" t="s">
        <v>37</v>
      </c>
    </row>
    <row r="19" spans="1:2" x14ac:dyDescent="0.25">
      <c r="A19" s="36" t="s">
        <v>255</v>
      </c>
      <c r="B19" s="9" t="s">
        <v>254</v>
      </c>
    </row>
    <row r="20" spans="1:2" x14ac:dyDescent="0.25">
      <c r="A20" s="36" t="s">
        <v>258</v>
      </c>
      <c r="B20" s="9" t="s">
        <v>257</v>
      </c>
    </row>
    <row r="21" spans="1:2" x14ac:dyDescent="0.25">
      <c r="A21" s="43" t="s">
        <v>265</v>
      </c>
      <c r="B21" s="9" t="s">
        <v>263</v>
      </c>
    </row>
    <row r="22" spans="1:2" x14ac:dyDescent="0.25">
      <c r="A22" s="36" t="s">
        <v>266</v>
      </c>
      <c r="B22" s="69" t="s">
        <v>267</v>
      </c>
    </row>
    <row r="23" spans="1:2" x14ac:dyDescent="0.25">
      <c r="A23" s="36" t="s">
        <v>270</v>
      </c>
      <c r="B23" s="9" t="s">
        <v>268</v>
      </c>
    </row>
    <row r="24" spans="1:2" x14ac:dyDescent="0.25">
      <c r="A24" s="36" t="s">
        <v>296</v>
      </c>
      <c r="B24" s="9" t="s">
        <v>308</v>
      </c>
    </row>
    <row r="25" spans="1:2" x14ac:dyDescent="0.25">
      <c r="A25" s="36" t="s">
        <v>297</v>
      </c>
      <c r="B25" s="69" t="s">
        <v>326</v>
      </c>
    </row>
    <row r="26" spans="1:2" x14ac:dyDescent="0.25">
      <c r="A26" s="36" t="s">
        <v>298</v>
      </c>
      <c r="B26" s="9" t="s">
        <v>275</v>
      </c>
    </row>
    <row r="27" spans="1:2" ht="30" x14ac:dyDescent="0.25">
      <c r="A27" s="36" t="s">
        <v>299</v>
      </c>
      <c r="B27" s="9" t="s">
        <v>276</v>
      </c>
    </row>
    <row r="28" spans="1:2" x14ac:dyDescent="0.25">
      <c r="A28" s="36" t="s">
        <v>300</v>
      </c>
      <c r="B28" s="69" t="s">
        <v>310</v>
      </c>
    </row>
    <row r="29" spans="1:2" x14ac:dyDescent="0.25">
      <c r="A29" s="36" t="s">
        <v>301</v>
      </c>
      <c r="B29" s="9" t="s">
        <v>309</v>
      </c>
    </row>
    <row r="30" spans="1:2" x14ac:dyDescent="0.25">
      <c r="A30" s="36" t="s">
        <v>302</v>
      </c>
      <c r="B30" s="9" t="s">
        <v>282</v>
      </c>
    </row>
    <row r="31" spans="1:2" x14ac:dyDescent="0.25">
      <c r="A31" s="36" t="s">
        <v>303</v>
      </c>
      <c r="B31" s="69" t="s">
        <v>312</v>
      </c>
    </row>
    <row r="32" spans="1:2" ht="15" customHeight="1" x14ac:dyDescent="0.25">
      <c r="A32" s="36" t="s">
        <v>307</v>
      </c>
      <c r="B32" s="9" t="s">
        <v>287</v>
      </c>
    </row>
    <row r="33" spans="1:2" ht="30" x14ac:dyDescent="0.25">
      <c r="A33" s="36" t="s">
        <v>304</v>
      </c>
      <c r="B33" s="9" t="s">
        <v>288</v>
      </c>
    </row>
    <row r="34" spans="1:2" ht="30" x14ac:dyDescent="0.25">
      <c r="A34" s="36" t="s">
        <v>305</v>
      </c>
      <c r="B34" s="9" t="s">
        <v>295</v>
      </c>
    </row>
    <row r="35" spans="1:2" ht="30" x14ac:dyDescent="0.25">
      <c r="A35" s="36" t="s">
        <v>306</v>
      </c>
      <c r="B35" s="9" t="s">
        <v>294</v>
      </c>
    </row>
  </sheetData>
  <phoneticPr fontId="15" type="noConversion"/>
  <hyperlinks>
    <hyperlink ref="A19" location="'Figure 1'!A1" display="Figure 1" xr:uid="{F471BADC-3448-4573-A2A3-F411EE09BB6C}"/>
    <hyperlink ref="A20" location="'Figure 1 data'!A1" display="Figure 1 data" xr:uid="{F204C156-990C-402C-9AFD-0E285A67BD51}"/>
    <hyperlink ref="A21" location="'Figure 2'!A1" display="Figure 2" xr:uid="{F8425D62-977F-4FF6-8BCA-0ECA6B4EEA9F}"/>
    <hyperlink ref="A22" location="'Figure 2 data'!A1" display="Figure 2 data" xr:uid="{AF2191CD-B5EE-42DE-9A61-DE40AC67C93D}"/>
    <hyperlink ref="A23" location="'Figure 3'!A1" display="Figure 3" xr:uid="{764F7271-92DC-4BE6-9509-09F53433D29B}"/>
    <hyperlink ref="A24" location="'Figure 4'!A1" display="Figure 4" xr:uid="{07358D6F-E92C-48D8-865D-D0440E4B8F93}"/>
    <hyperlink ref="A25" location="'Figure 4 data'!A1" display="Figure 4 data" xr:uid="{C86A7800-3742-4A21-8B19-8CA18D9EFB5A}"/>
    <hyperlink ref="A26" location="'Figure 5'!A1" display="Figure 5" xr:uid="{8A70498C-1371-445F-BED3-B2F34A6E20E1}"/>
    <hyperlink ref="A27" location="'Figure 5 data'!A1" display="Figure 5 data" xr:uid="{240D35FE-AF05-4290-832F-D8FB3860E30A}"/>
    <hyperlink ref="A28" location="'Figure 6'!A1" display="Figure 6" xr:uid="{033063C6-39D3-4C70-927A-28CF484B9531}"/>
    <hyperlink ref="A29" location="'Figure 6 data'!A1" display="Figure 6 data" xr:uid="{0B927421-B9BB-4CE0-8E58-483B3B7F0497}"/>
    <hyperlink ref="A30" location="'Figure 8'!A1" display="Figure 8" xr:uid="{6F581A1D-E6EA-4409-ADC3-67B32ECD56A0}"/>
    <hyperlink ref="A31" location="'Figure 9'!A1" display="Figure 9" xr:uid="{8E62E2CE-2E77-404A-BE49-537207F9C68D}"/>
    <hyperlink ref="A32" location="'Figure 9 data'!A1" display="Figure 9 data" xr:uid="{5EF477AC-A645-4C81-AA03-B92393D93868}"/>
    <hyperlink ref="A33" location="'Figure 10'!A1" display="Figure 10" xr:uid="{6A093016-3D4D-4B0C-918A-E2DB6DCED93C}"/>
    <hyperlink ref="A34" location="'Figure 11'!A1" display="Figure 11" xr:uid="{9551264D-AB02-48AF-B3A3-C65F4786BED1}"/>
    <hyperlink ref="A35" location="'Figure 11 Data'!A1" display="Figure 11 data" xr:uid="{08214803-67DD-48F7-B5AD-64C649D6F30C}"/>
  </hyperlinks>
  <pageMargins left="0.7" right="0.7" top="0.75" bottom="0.75" header="0.3" footer="0.3"/>
  <pageSetup paperSize="9" orientation="portrait" horizontalDpi="300" verticalDpi="3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D7A2-A463-429C-92ED-18E3487ECBE4}">
  <dimension ref="A1:A2"/>
  <sheetViews>
    <sheetView workbookViewId="0"/>
  </sheetViews>
  <sheetFormatPr defaultRowHeight="15" x14ac:dyDescent="0.25"/>
  <sheetData>
    <row r="1" spans="1:1" ht="21" x14ac:dyDescent="0.4">
      <c r="A1" s="25" t="s">
        <v>263</v>
      </c>
    </row>
    <row r="2" spans="1:1" x14ac:dyDescent="0.25">
      <c r="A2" s="36" t="s">
        <v>262</v>
      </c>
    </row>
  </sheetData>
  <hyperlinks>
    <hyperlink ref="A2" location="'Table of Contents'!A1" display="Back to contents" xr:uid="{2E46ED39-35AE-4C5A-8FCC-62E16A8B9092}"/>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8B5D-E317-40D4-B583-FBFB07AB8CCE}">
  <dimension ref="A1:H38"/>
  <sheetViews>
    <sheetView workbookViewId="0"/>
  </sheetViews>
  <sheetFormatPr defaultColWidth="8.90625" defaultRowHeight="15" x14ac:dyDescent="0.25"/>
  <cols>
    <col min="1" max="1" width="19.6328125" style="26" customWidth="1"/>
    <col min="2" max="2" width="18.08984375" style="26" customWidth="1"/>
    <col min="3" max="3" width="18.6328125" style="26" customWidth="1"/>
    <col min="4" max="4" width="34.54296875" style="26" customWidth="1"/>
    <col min="5" max="16384" width="8.90625" style="26"/>
  </cols>
  <sheetData>
    <row r="1" spans="1:8" ht="21" x14ac:dyDescent="0.4">
      <c r="A1" s="25" t="s">
        <v>259</v>
      </c>
    </row>
    <row r="2" spans="1:8" x14ac:dyDescent="0.25">
      <c r="A2" s="27" t="s">
        <v>22</v>
      </c>
    </row>
    <row r="3" spans="1:8" x14ac:dyDescent="0.25">
      <c r="A3" s="27" t="s">
        <v>248</v>
      </c>
    </row>
    <row r="4" spans="1:8" x14ac:dyDescent="0.25">
      <c r="A4" s="27" t="s">
        <v>264</v>
      </c>
    </row>
    <row r="5" spans="1:8" x14ac:dyDescent="0.25">
      <c r="A5" s="28" t="str">
        <f>HYPERLINK("#'Table of contents'!A1", "Back to contents")</f>
        <v>Back to contents</v>
      </c>
    </row>
    <row r="6" spans="1:8" ht="38.25" customHeight="1" x14ac:dyDescent="0.25">
      <c r="A6" s="37" t="s">
        <v>260</v>
      </c>
      <c r="B6" s="38" t="s">
        <v>253</v>
      </c>
      <c r="C6" s="38" t="s">
        <v>252</v>
      </c>
      <c r="H6" s="39" t="s">
        <v>261</v>
      </c>
    </row>
    <row r="7" spans="1:8" x14ac:dyDescent="0.25">
      <c r="A7" s="34" t="s">
        <v>148</v>
      </c>
      <c r="B7" s="40">
        <v>4.2640840267357696</v>
      </c>
      <c r="C7" s="41">
        <v>-8.3960348739997581</v>
      </c>
      <c r="H7" s="42">
        <f>(ROWS($A$7:$A$38)-ROW()+ROW($A$7)-0.5)/ROWS($A$7:$A$38)</f>
        <v>0.984375</v>
      </c>
    </row>
    <row r="8" spans="1:8" x14ac:dyDescent="0.25">
      <c r="A8" s="34" t="s">
        <v>130</v>
      </c>
      <c r="B8" s="40">
        <v>6.80440319961866</v>
      </c>
      <c r="C8" s="41">
        <v>2.3204266814435215</v>
      </c>
      <c r="H8" s="42">
        <f t="shared" ref="H8:H38" si="0">(ROWS($A$7:$A$38)-ROW()+ROW($A$7)-0.5)/ROWS($A$7:$A$38)</f>
        <v>0.953125</v>
      </c>
    </row>
    <row r="9" spans="1:8" x14ac:dyDescent="0.25">
      <c r="A9" s="34" t="s">
        <v>176</v>
      </c>
      <c r="B9" s="40">
        <v>6.9511745172795596</v>
      </c>
      <c r="C9" s="41">
        <v>-5.6427343078245933</v>
      </c>
      <c r="H9" s="42">
        <f t="shared" si="0"/>
        <v>0.921875</v>
      </c>
    </row>
    <row r="10" spans="1:8" x14ac:dyDescent="0.25">
      <c r="A10" s="34" t="s">
        <v>170</v>
      </c>
      <c r="B10" s="40">
        <v>7.9009073300030597</v>
      </c>
      <c r="C10" s="41">
        <v>0.68045483033396525</v>
      </c>
      <c r="H10" s="42">
        <f t="shared" si="0"/>
        <v>0.890625</v>
      </c>
    </row>
    <row r="11" spans="1:8" x14ac:dyDescent="0.25">
      <c r="A11" s="34" t="s">
        <v>122</v>
      </c>
      <c r="B11" s="40">
        <v>9.0175035134789905</v>
      </c>
      <c r="C11" s="41">
        <v>-5.2735662491760094</v>
      </c>
      <c r="H11" s="42">
        <f t="shared" si="0"/>
        <v>0.859375</v>
      </c>
    </row>
    <row r="12" spans="1:8" x14ac:dyDescent="0.25">
      <c r="A12" s="34" t="s">
        <v>182</v>
      </c>
      <c r="B12" s="40">
        <v>9.9912839030535707</v>
      </c>
      <c r="C12" s="41">
        <v>10.179547228727559</v>
      </c>
      <c r="H12" s="42">
        <f t="shared" si="0"/>
        <v>0.828125</v>
      </c>
    </row>
    <row r="13" spans="1:8" x14ac:dyDescent="0.25">
      <c r="A13" s="34" t="s">
        <v>156</v>
      </c>
      <c r="B13" s="40">
        <v>10.0414951757641</v>
      </c>
      <c r="C13" s="41">
        <v>-1.2289351681507132</v>
      </c>
      <c r="H13" s="42">
        <f t="shared" si="0"/>
        <v>0.796875</v>
      </c>
    </row>
    <row r="14" spans="1:8" x14ac:dyDescent="0.25">
      <c r="A14" s="34" t="s">
        <v>128</v>
      </c>
      <c r="B14" s="40">
        <v>10.5755899992211</v>
      </c>
      <c r="C14" s="41">
        <v>0.75844789056680462</v>
      </c>
      <c r="H14" s="42">
        <f t="shared" si="0"/>
        <v>0.765625</v>
      </c>
    </row>
    <row r="15" spans="1:8" x14ac:dyDescent="0.25">
      <c r="A15" s="34" t="s">
        <v>134</v>
      </c>
      <c r="B15" s="40">
        <v>11.497243973409701</v>
      </c>
      <c r="C15" s="41">
        <v>1.4438751746623124</v>
      </c>
      <c r="H15" s="42">
        <f t="shared" si="0"/>
        <v>0.734375</v>
      </c>
    </row>
    <row r="16" spans="1:8" x14ac:dyDescent="0.25">
      <c r="A16" s="34" t="s">
        <v>132</v>
      </c>
      <c r="B16" s="40">
        <v>11.8130294832046</v>
      </c>
      <c r="C16" s="41">
        <v>1.7511674449633086</v>
      </c>
      <c r="H16" s="42">
        <f t="shared" si="0"/>
        <v>0.703125</v>
      </c>
    </row>
    <row r="17" spans="1:8" x14ac:dyDescent="0.25">
      <c r="A17" s="34" t="s">
        <v>180</v>
      </c>
      <c r="B17" s="40">
        <v>12.766831291776599</v>
      </c>
      <c r="C17" s="41">
        <v>7.950446174292769</v>
      </c>
      <c r="H17" s="42">
        <f t="shared" si="0"/>
        <v>0.671875</v>
      </c>
    </row>
    <row r="18" spans="1:8" x14ac:dyDescent="0.25">
      <c r="A18" s="34" t="s">
        <v>174</v>
      </c>
      <c r="B18" s="40">
        <v>13.104389483066001</v>
      </c>
      <c r="C18" s="41">
        <v>7.8956481588364325</v>
      </c>
      <c r="H18" s="42">
        <f t="shared" si="0"/>
        <v>0.640625</v>
      </c>
    </row>
    <row r="19" spans="1:8" x14ac:dyDescent="0.25">
      <c r="A19" s="34" t="s">
        <v>142</v>
      </c>
      <c r="B19" s="40">
        <v>13.5865874643161</v>
      </c>
      <c r="C19" s="41">
        <v>6.8398243713291951</v>
      </c>
      <c r="H19" s="42">
        <f t="shared" si="0"/>
        <v>0.609375</v>
      </c>
    </row>
    <row r="20" spans="1:8" x14ac:dyDescent="0.25">
      <c r="A20" s="34" t="s">
        <v>158</v>
      </c>
      <c r="B20" s="40">
        <v>14.695175406011799</v>
      </c>
      <c r="C20" s="41">
        <v>5.8539005333002603</v>
      </c>
      <c r="H20" s="42">
        <f t="shared" si="0"/>
        <v>0.578125</v>
      </c>
    </row>
    <row r="21" spans="1:8" x14ac:dyDescent="0.25">
      <c r="A21" s="34" t="s">
        <v>154</v>
      </c>
      <c r="B21" s="40">
        <v>15.3593319712179</v>
      </c>
      <c r="C21" s="41">
        <v>1.1005692599620476</v>
      </c>
      <c r="H21" s="42">
        <f t="shared" si="0"/>
        <v>0.546875</v>
      </c>
    </row>
    <row r="22" spans="1:8" x14ac:dyDescent="0.25">
      <c r="A22" s="34" t="s">
        <v>138</v>
      </c>
      <c r="B22" s="40">
        <v>15.3739298066565</v>
      </c>
      <c r="C22" s="41">
        <v>7.3946402757700369</v>
      </c>
      <c r="H22" s="42">
        <f t="shared" si="0"/>
        <v>0.515625</v>
      </c>
    </row>
    <row r="23" spans="1:8" x14ac:dyDescent="0.25">
      <c r="A23" s="34" t="s">
        <v>140</v>
      </c>
      <c r="B23" s="40">
        <v>15.939610522504401</v>
      </c>
      <c r="C23" s="41">
        <v>10.128837719298245</v>
      </c>
      <c r="H23" s="42">
        <f t="shared" si="0"/>
        <v>0.484375</v>
      </c>
    </row>
    <row r="24" spans="1:8" x14ac:dyDescent="0.25">
      <c r="A24" s="34" t="s">
        <v>166</v>
      </c>
      <c r="B24" s="40">
        <v>15.9873301658748</v>
      </c>
      <c r="C24" s="41">
        <v>7.8954710313400955</v>
      </c>
      <c r="H24" s="42">
        <f t="shared" si="0"/>
        <v>0.453125</v>
      </c>
    </row>
    <row r="25" spans="1:8" x14ac:dyDescent="0.25">
      <c r="A25" s="34" t="s">
        <v>168</v>
      </c>
      <c r="B25" s="40">
        <v>16.3475216106795</v>
      </c>
      <c r="C25" s="41">
        <v>4.2727272727272725</v>
      </c>
      <c r="H25" s="42">
        <f t="shared" si="0"/>
        <v>0.421875</v>
      </c>
    </row>
    <row r="26" spans="1:8" x14ac:dyDescent="0.25">
      <c r="A26" s="34" t="s">
        <v>126</v>
      </c>
      <c r="B26" s="40">
        <v>16.5372183896956</v>
      </c>
      <c r="C26" s="41">
        <v>7.0627336933942741</v>
      </c>
      <c r="H26" s="42">
        <f t="shared" si="0"/>
        <v>0.390625</v>
      </c>
    </row>
    <row r="27" spans="1:8" x14ac:dyDescent="0.25">
      <c r="A27" s="34" t="s">
        <v>164</v>
      </c>
      <c r="B27" s="40">
        <v>16.549568597581001</v>
      </c>
      <c r="C27" s="41">
        <v>4.4341265235055216</v>
      </c>
      <c r="H27" s="42">
        <f t="shared" si="0"/>
        <v>0.359375</v>
      </c>
    </row>
    <row r="28" spans="1:8" x14ac:dyDescent="0.25">
      <c r="A28" s="34" t="s">
        <v>120</v>
      </c>
      <c r="B28" s="40">
        <v>17.3006939742722</v>
      </c>
      <c r="C28" s="41">
        <v>6.7181325245841306</v>
      </c>
      <c r="H28" s="42">
        <f t="shared" si="0"/>
        <v>0.328125</v>
      </c>
    </row>
    <row r="29" spans="1:8" x14ac:dyDescent="0.25">
      <c r="A29" s="34" t="s">
        <v>181</v>
      </c>
      <c r="B29" s="40">
        <v>18.4644129491945</v>
      </c>
      <c r="C29" s="41">
        <v>17.646927374301669</v>
      </c>
      <c r="H29" s="42">
        <f t="shared" si="0"/>
        <v>0.296875</v>
      </c>
    </row>
    <row r="30" spans="1:8" x14ac:dyDescent="0.25">
      <c r="A30" s="34" t="s">
        <v>172</v>
      </c>
      <c r="B30" s="40">
        <v>18.713926588404799</v>
      </c>
      <c r="C30" s="41">
        <v>6.5594345542821175</v>
      </c>
      <c r="H30" s="42">
        <f t="shared" si="0"/>
        <v>0.265625</v>
      </c>
    </row>
    <row r="31" spans="1:8" x14ac:dyDescent="0.25">
      <c r="A31" s="34" t="s">
        <v>162</v>
      </c>
      <c r="B31" s="40">
        <v>20.658758845390199</v>
      </c>
      <c r="C31" s="41">
        <v>13.823725301561463</v>
      </c>
      <c r="H31" s="42">
        <f t="shared" si="0"/>
        <v>0.234375</v>
      </c>
    </row>
    <row r="32" spans="1:8" x14ac:dyDescent="0.25">
      <c r="A32" s="34" t="s">
        <v>152</v>
      </c>
      <c r="B32" s="40">
        <v>21.231744282171402</v>
      </c>
      <c r="C32" s="41">
        <v>9.9441213365264005</v>
      </c>
      <c r="H32" s="42">
        <f t="shared" si="0"/>
        <v>0.203125</v>
      </c>
    </row>
    <row r="33" spans="1:8" x14ac:dyDescent="0.25">
      <c r="A33" s="34" t="s">
        <v>146</v>
      </c>
      <c r="B33" s="40">
        <v>23.1812413793103</v>
      </c>
      <c r="C33" s="41">
        <v>13.491609458428687</v>
      </c>
      <c r="H33" s="42">
        <f t="shared" si="0"/>
        <v>0.171875</v>
      </c>
    </row>
    <row r="34" spans="1:8" x14ac:dyDescent="0.25">
      <c r="A34" s="34" t="s">
        <v>178</v>
      </c>
      <c r="B34" s="40">
        <v>23.999636093463302</v>
      </c>
      <c r="C34" s="41">
        <v>15.719897736484389</v>
      </c>
      <c r="H34" s="42">
        <f t="shared" si="0"/>
        <v>0.140625</v>
      </c>
    </row>
    <row r="35" spans="1:8" x14ac:dyDescent="0.25">
      <c r="A35" s="34" t="s">
        <v>118</v>
      </c>
      <c r="B35" s="40">
        <v>24.444372238107601</v>
      </c>
      <c r="C35" s="41">
        <v>14.797010881440364</v>
      </c>
      <c r="H35" s="42">
        <f t="shared" si="0"/>
        <v>0.109375</v>
      </c>
    </row>
    <row r="36" spans="1:8" x14ac:dyDescent="0.25">
      <c r="A36" s="34" t="s">
        <v>150</v>
      </c>
      <c r="B36" s="40">
        <v>26.390489476557299</v>
      </c>
      <c r="C36" s="41">
        <v>17.062314540059354</v>
      </c>
      <c r="H36" s="42">
        <f t="shared" si="0"/>
        <v>7.8125E-2</v>
      </c>
    </row>
    <row r="37" spans="1:8" x14ac:dyDescent="0.25">
      <c r="A37" s="34" t="s">
        <v>136</v>
      </c>
      <c r="B37" s="40">
        <v>27.4370193925899</v>
      </c>
      <c r="C37" s="41">
        <v>20.338238524050077</v>
      </c>
      <c r="H37" s="42">
        <f t="shared" si="0"/>
        <v>4.6875E-2</v>
      </c>
    </row>
    <row r="38" spans="1:8" x14ac:dyDescent="0.25">
      <c r="A38" s="34" t="s">
        <v>160</v>
      </c>
      <c r="B38" s="40">
        <v>27.693035355326899</v>
      </c>
      <c r="C38" s="41">
        <v>16.606311433005683</v>
      </c>
      <c r="H38" s="42">
        <f t="shared" si="0"/>
        <v>1.5625E-2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717B-4DD4-4CDF-B47C-2BD9D27C641D}">
  <dimension ref="A1:A3"/>
  <sheetViews>
    <sheetView workbookViewId="0"/>
  </sheetViews>
  <sheetFormatPr defaultRowHeight="15" x14ac:dyDescent="0.25"/>
  <sheetData>
    <row r="1" spans="1:1" ht="21" x14ac:dyDescent="0.4">
      <c r="A1" s="25" t="s">
        <v>268</v>
      </c>
    </row>
    <row r="2" spans="1:1" x14ac:dyDescent="0.25">
      <c r="A2" s="44" t="s">
        <v>269</v>
      </c>
    </row>
    <row r="3" spans="1:1" x14ac:dyDescent="0.25">
      <c r="A3" s="36" t="s">
        <v>262</v>
      </c>
    </row>
  </sheetData>
  <hyperlinks>
    <hyperlink ref="A3" location="'Table of Contents'!A1" display="Back to contents" xr:uid="{77B5D988-E16D-4414-AA64-1D56CA96FA75}"/>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03D6-D752-4C36-A201-838CD365239A}">
  <dimension ref="A1:A2"/>
  <sheetViews>
    <sheetView workbookViewId="0"/>
  </sheetViews>
  <sheetFormatPr defaultRowHeight="15" x14ac:dyDescent="0.25"/>
  <sheetData>
    <row r="1" spans="1:1" ht="21" x14ac:dyDescent="0.4">
      <c r="A1" s="25" t="s">
        <v>308</v>
      </c>
    </row>
    <row r="2" spans="1:1" x14ac:dyDescent="0.25">
      <c r="A2" s="36" t="s">
        <v>262</v>
      </c>
    </row>
  </sheetData>
  <hyperlinks>
    <hyperlink ref="A2" location="'Table of Contents'!A1" display="Back to contents" xr:uid="{D45E98E5-4358-4F96-851B-F0F6684B5468}"/>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6C40-ACF9-4342-8431-1A1ECCDE555A}">
  <dimension ref="A1:D37"/>
  <sheetViews>
    <sheetView workbookViewId="0"/>
  </sheetViews>
  <sheetFormatPr defaultColWidth="8.90625" defaultRowHeight="15" x14ac:dyDescent="0.25"/>
  <cols>
    <col min="1" max="1" width="8.90625" style="26"/>
    <col min="2" max="2" width="36.08984375" style="26" customWidth="1"/>
    <col min="3" max="3" width="30.08984375" style="26" customWidth="1"/>
    <col min="4" max="16384" width="8.90625" style="26"/>
  </cols>
  <sheetData>
    <row r="1" spans="1:4" ht="21" x14ac:dyDescent="0.4">
      <c r="A1" s="25" t="s">
        <v>326</v>
      </c>
    </row>
    <row r="2" spans="1:4" x14ac:dyDescent="0.25">
      <c r="A2" s="27" t="s">
        <v>271</v>
      </c>
    </row>
    <row r="3" spans="1:4" x14ac:dyDescent="0.25">
      <c r="A3" s="28" t="str">
        <f>HYPERLINK("#'Table of contents'!A1", "Back to contents")</f>
        <v>Back to contents</v>
      </c>
    </row>
    <row r="4" spans="1:4" ht="28.5" customHeight="1" x14ac:dyDescent="0.3">
      <c r="A4" s="29" t="s">
        <v>249</v>
      </c>
      <c r="B4" s="71" t="s">
        <v>321</v>
      </c>
      <c r="C4" s="31" t="s">
        <v>322</v>
      </c>
    </row>
    <row r="5" spans="1:4" x14ac:dyDescent="0.25">
      <c r="A5" s="32">
        <v>2012</v>
      </c>
      <c r="B5" s="26" t="s">
        <v>324</v>
      </c>
      <c r="C5" s="72">
        <v>28</v>
      </c>
      <c r="D5" s="45"/>
    </row>
    <row r="6" spans="1:4" x14ac:dyDescent="0.25">
      <c r="A6" s="32">
        <v>2013</v>
      </c>
      <c r="B6" s="26" t="s">
        <v>324</v>
      </c>
      <c r="C6" s="26">
        <v>28</v>
      </c>
      <c r="D6" s="45"/>
    </row>
    <row r="7" spans="1:4" x14ac:dyDescent="0.25">
      <c r="A7" s="32">
        <v>2014</v>
      </c>
      <c r="B7" s="26" t="s">
        <v>324</v>
      </c>
      <c r="C7" s="26">
        <v>34</v>
      </c>
      <c r="D7" s="45"/>
    </row>
    <row r="8" spans="1:4" x14ac:dyDescent="0.25">
      <c r="A8" s="32">
        <v>2015</v>
      </c>
      <c r="B8" s="26" t="s">
        <v>324</v>
      </c>
      <c r="C8" s="26">
        <v>36</v>
      </c>
      <c r="D8" s="45"/>
    </row>
    <row r="9" spans="1:4" x14ac:dyDescent="0.25">
      <c r="A9" s="32">
        <v>2016</v>
      </c>
      <c r="B9" s="26" t="s">
        <v>324</v>
      </c>
      <c r="C9" s="26">
        <v>36</v>
      </c>
      <c r="D9" s="45"/>
    </row>
    <row r="10" spans="1:4" x14ac:dyDescent="0.25">
      <c r="A10" s="32">
        <v>2017</v>
      </c>
      <c r="B10" s="26" t="s">
        <v>324</v>
      </c>
      <c r="C10" s="26">
        <v>37</v>
      </c>
      <c r="D10" s="45"/>
    </row>
    <row r="11" spans="1:4" x14ac:dyDescent="0.25">
      <c r="A11" s="32">
        <v>2018</v>
      </c>
      <c r="B11" s="26" t="s">
        <v>324</v>
      </c>
      <c r="C11" s="26">
        <v>39</v>
      </c>
      <c r="D11" s="45"/>
    </row>
    <row r="12" spans="1:4" x14ac:dyDescent="0.25">
      <c r="A12" s="32">
        <v>2019</v>
      </c>
      <c r="B12" s="26" t="s">
        <v>324</v>
      </c>
      <c r="C12" s="26">
        <v>41</v>
      </c>
      <c r="D12" s="45"/>
    </row>
    <row r="13" spans="1:4" x14ac:dyDescent="0.25">
      <c r="A13" s="32">
        <v>2020</v>
      </c>
      <c r="B13" s="26" t="s">
        <v>324</v>
      </c>
      <c r="C13" s="26">
        <v>47</v>
      </c>
      <c r="D13" s="45"/>
    </row>
    <row r="14" spans="1:4" x14ac:dyDescent="0.25">
      <c r="A14" s="32">
        <v>2021</v>
      </c>
      <c r="B14" s="26" t="s">
        <v>324</v>
      </c>
      <c r="C14" s="26">
        <v>44</v>
      </c>
      <c r="D14" s="45"/>
    </row>
    <row r="15" spans="1:4" x14ac:dyDescent="0.25">
      <c r="A15" s="32">
        <v>2022</v>
      </c>
      <c r="B15" s="26" t="s">
        <v>324</v>
      </c>
      <c r="C15" s="26">
        <v>45</v>
      </c>
      <c r="D15" s="45"/>
    </row>
    <row r="16" spans="1:4" x14ac:dyDescent="0.25">
      <c r="A16" s="32">
        <v>2012</v>
      </c>
      <c r="B16" s="26" t="s">
        <v>325</v>
      </c>
      <c r="C16" s="26">
        <v>45</v>
      </c>
    </row>
    <row r="17" spans="1:3" x14ac:dyDescent="0.25">
      <c r="A17" s="32">
        <v>2013</v>
      </c>
      <c r="B17" s="26" t="s">
        <v>325</v>
      </c>
      <c r="C17" s="26">
        <v>44</v>
      </c>
    </row>
    <row r="18" spans="1:3" x14ac:dyDescent="0.25">
      <c r="A18" s="32">
        <v>2014</v>
      </c>
      <c r="B18" s="26" t="s">
        <v>325</v>
      </c>
      <c r="C18" s="26">
        <v>42</v>
      </c>
    </row>
    <row r="19" spans="1:3" x14ac:dyDescent="0.25">
      <c r="A19" s="32">
        <v>2015</v>
      </c>
      <c r="B19" s="26" t="s">
        <v>325</v>
      </c>
      <c r="C19" s="26">
        <v>43</v>
      </c>
    </row>
    <row r="20" spans="1:3" x14ac:dyDescent="0.25">
      <c r="A20" s="32">
        <v>2016</v>
      </c>
      <c r="B20" s="26" t="s">
        <v>325</v>
      </c>
      <c r="C20" s="26">
        <v>43</v>
      </c>
    </row>
    <row r="21" spans="1:3" x14ac:dyDescent="0.25">
      <c r="A21" s="32">
        <v>2017</v>
      </c>
      <c r="B21" s="26" t="s">
        <v>325</v>
      </c>
      <c r="C21" s="26">
        <v>42</v>
      </c>
    </row>
    <row r="22" spans="1:3" x14ac:dyDescent="0.25">
      <c r="A22" s="32">
        <v>2018</v>
      </c>
      <c r="B22" s="26" t="s">
        <v>325</v>
      </c>
      <c r="C22" s="26">
        <v>44</v>
      </c>
    </row>
    <row r="23" spans="1:3" x14ac:dyDescent="0.25">
      <c r="A23" s="32">
        <v>2019</v>
      </c>
      <c r="B23" s="26" t="s">
        <v>325</v>
      </c>
      <c r="C23" s="26">
        <v>44</v>
      </c>
    </row>
    <row r="24" spans="1:3" x14ac:dyDescent="0.25">
      <c r="A24" s="32">
        <v>2020</v>
      </c>
      <c r="B24" s="26" t="s">
        <v>325</v>
      </c>
      <c r="C24" s="26">
        <v>43</v>
      </c>
    </row>
    <row r="25" spans="1:3" x14ac:dyDescent="0.25">
      <c r="A25" s="32">
        <v>2021</v>
      </c>
      <c r="B25" s="26" t="s">
        <v>325</v>
      </c>
      <c r="C25" s="26">
        <v>45</v>
      </c>
    </row>
    <row r="26" spans="1:3" x14ac:dyDescent="0.25">
      <c r="A26" s="32">
        <v>2022</v>
      </c>
      <c r="B26" s="26" t="s">
        <v>325</v>
      </c>
      <c r="C26" s="26">
        <v>46</v>
      </c>
    </row>
    <row r="27" spans="1:3" x14ac:dyDescent="0.25">
      <c r="A27" s="32">
        <v>2012</v>
      </c>
      <c r="B27" s="26" t="s">
        <v>323</v>
      </c>
      <c r="C27" s="26">
        <v>38</v>
      </c>
    </row>
    <row r="28" spans="1:3" x14ac:dyDescent="0.25">
      <c r="A28" s="32">
        <v>2013</v>
      </c>
      <c r="B28" s="26" t="s">
        <v>323</v>
      </c>
      <c r="C28" s="26">
        <v>35</v>
      </c>
    </row>
    <row r="29" spans="1:3" x14ac:dyDescent="0.25">
      <c r="A29" s="32">
        <v>2014</v>
      </c>
      <c r="B29" s="26" t="s">
        <v>323</v>
      </c>
      <c r="C29" s="26">
        <v>29</v>
      </c>
    </row>
    <row r="30" spans="1:3" x14ac:dyDescent="0.25">
      <c r="A30" s="32">
        <v>2015</v>
      </c>
      <c r="B30" s="26" t="s">
        <v>323</v>
      </c>
      <c r="C30" s="26">
        <v>27</v>
      </c>
    </row>
    <row r="31" spans="1:3" x14ac:dyDescent="0.25">
      <c r="A31" s="32">
        <v>2016</v>
      </c>
      <c r="B31" s="26" t="s">
        <v>323</v>
      </c>
      <c r="C31" s="26">
        <v>26</v>
      </c>
    </row>
    <row r="32" spans="1:3" x14ac:dyDescent="0.25">
      <c r="A32" s="32">
        <v>2017</v>
      </c>
      <c r="B32" s="26" t="s">
        <v>323</v>
      </c>
      <c r="C32" s="26">
        <v>26</v>
      </c>
    </row>
    <row r="33" spans="1:3" x14ac:dyDescent="0.25">
      <c r="A33" s="32">
        <v>2018</v>
      </c>
      <c r="B33" s="26" t="s">
        <v>323</v>
      </c>
      <c r="C33" s="26">
        <v>25</v>
      </c>
    </row>
    <row r="34" spans="1:3" x14ac:dyDescent="0.25">
      <c r="A34" s="32">
        <v>2019</v>
      </c>
      <c r="B34" s="26" t="s">
        <v>323</v>
      </c>
      <c r="C34" s="26">
        <v>25</v>
      </c>
    </row>
    <row r="35" spans="1:3" x14ac:dyDescent="0.25">
      <c r="A35" s="32">
        <v>2020</v>
      </c>
      <c r="B35" s="26" t="s">
        <v>323</v>
      </c>
      <c r="C35" s="26">
        <v>25</v>
      </c>
    </row>
    <row r="36" spans="1:3" x14ac:dyDescent="0.25">
      <c r="A36" s="32">
        <v>2021</v>
      </c>
      <c r="B36" s="26" t="s">
        <v>323</v>
      </c>
      <c r="C36" s="26">
        <v>24</v>
      </c>
    </row>
    <row r="37" spans="1:3" x14ac:dyDescent="0.25">
      <c r="A37" s="32">
        <v>2022</v>
      </c>
      <c r="B37" s="26" t="s">
        <v>323</v>
      </c>
      <c r="C37" s="26">
        <v>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2FDF-1FCB-4CA4-87F4-672ED3F9F07B}">
  <dimension ref="A1:A2"/>
  <sheetViews>
    <sheetView workbookViewId="0"/>
  </sheetViews>
  <sheetFormatPr defaultRowHeight="15" x14ac:dyDescent="0.25"/>
  <sheetData>
    <row r="1" spans="1:1" ht="21" x14ac:dyDescent="0.4">
      <c r="A1" s="46" t="s">
        <v>275</v>
      </c>
    </row>
    <row r="2" spans="1:1" x14ac:dyDescent="0.25">
      <c r="A2" s="28" t="str">
        <f>HYPERLINK("#'Table of contents'!A1", "Back to contents")</f>
        <v>Back to contents</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FFDB-87D8-46A8-9800-FC14536F7F06}">
  <dimension ref="A1:I26"/>
  <sheetViews>
    <sheetView workbookViewId="0"/>
  </sheetViews>
  <sheetFormatPr defaultColWidth="8.90625" defaultRowHeight="15" x14ac:dyDescent="0.25"/>
  <cols>
    <col min="1" max="1" width="9.08984375" style="26" customWidth="1"/>
    <col min="2" max="2" width="20.1796875" style="26" customWidth="1"/>
    <col min="3" max="3" width="21.81640625" style="26" customWidth="1"/>
    <col min="4" max="16384" width="8.90625" style="26"/>
  </cols>
  <sheetData>
    <row r="1" spans="1:9" ht="21" x14ac:dyDescent="0.4">
      <c r="A1" s="46" t="s">
        <v>276</v>
      </c>
    </row>
    <row r="2" spans="1:9" x14ac:dyDescent="0.25">
      <c r="A2" s="27" t="s">
        <v>271</v>
      </c>
    </row>
    <row r="3" spans="1:9" ht="17.399999999999999" x14ac:dyDescent="0.25">
      <c r="A3" s="27" t="s">
        <v>272</v>
      </c>
      <c r="G3" s="47"/>
    </row>
    <row r="4" spans="1:9" x14ac:dyDescent="0.25">
      <c r="A4" s="28" t="str">
        <f>HYPERLINK("#'Table of contents'!A1", "Back to contents")</f>
        <v>Back to contents</v>
      </c>
    </row>
    <row r="5" spans="1:9" ht="15.6" x14ac:dyDescent="0.3">
      <c r="A5" s="29" t="s">
        <v>249</v>
      </c>
      <c r="B5" s="31" t="s">
        <v>273</v>
      </c>
      <c r="C5" s="31" t="s">
        <v>274</v>
      </c>
    </row>
    <row r="6" spans="1:9" x14ac:dyDescent="0.25">
      <c r="A6" s="32">
        <v>2002</v>
      </c>
      <c r="B6" s="48">
        <v>17682</v>
      </c>
      <c r="C6" s="48">
        <v>23089</v>
      </c>
    </row>
    <row r="7" spans="1:9" x14ac:dyDescent="0.25">
      <c r="A7" s="32">
        <v>2003</v>
      </c>
      <c r="B7" s="48">
        <v>17852</v>
      </c>
      <c r="C7" s="48">
        <v>23142</v>
      </c>
      <c r="I7" s="27"/>
    </row>
    <row r="8" spans="1:9" x14ac:dyDescent="0.25">
      <c r="A8" s="32">
        <v>2004</v>
      </c>
      <c r="B8" s="48">
        <v>20739</v>
      </c>
      <c r="C8" s="48">
        <v>25048</v>
      </c>
      <c r="I8" s="49"/>
    </row>
    <row r="9" spans="1:9" x14ac:dyDescent="0.25">
      <c r="A9" s="32">
        <v>2005</v>
      </c>
      <c r="B9" s="48">
        <v>19867</v>
      </c>
      <c r="C9" s="48">
        <v>25710</v>
      </c>
    </row>
    <row r="10" spans="1:9" x14ac:dyDescent="0.25">
      <c r="A10" s="32">
        <v>2006</v>
      </c>
      <c r="B10" s="48">
        <v>19289</v>
      </c>
      <c r="C10" s="48">
        <v>24715</v>
      </c>
    </row>
    <row r="11" spans="1:9" x14ac:dyDescent="0.25">
      <c r="A11" s="32">
        <v>2007</v>
      </c>
      <c r="B11" s="48">
        <v>24525</v>
      </c>
      <c r="C11" s="48">
        <v>25271</v>
      </c>
    </row>
    <row r="12" spans="1:9" x14ac:dyDescent="0.25">
      <c r="A12" s="32">
        <v>2008</v>
      </c>
      <c r="B12" s="48">
        <v>20287</v>
      </c>
      <c r="C12" s="48">
        <v>23680</v>
      </c>
    </row>
    <row r="13" spans="1:9" x14ac:dyDescent="0.25">
      <c r="A13" s="32">
        <v>2009</v>
      </c>
      <c r="B13" s="48">
        <v>15274</v>
      </c>
      <c r="C13" s="48">
        <v>18279</v>
      </c>
    </row>
    <row r="14" spans="1:9" x14ac:dyDescent="0.25">
      <c r="A14" s="32">
        <v>2010</v>
      </c>
      <c r="B14" s="48">
        <v>12339</v>
      </c>
      <c r="C14" s="48">
        <v>17073</v>
      </c>
    </row>
    <row r="15" spans="1:9" x14ac:dyDescent="0.25">
      <c r="A15" s="32">
        <v>2011</v>
      </c>
      <c r="B15" s="48">
        <v>12353</v>
      </c>
      <c r="C15" s="48">
        <v>15725</v>
      </c>
    </row>
    <row r="16" spans="1:9" x14ac:dyDescent="0.25">
      <c r="A16" s="32">
        <v>2012</v>
      </c>
      <c r="B16" s="48">
        <v>14193</v>
      </c>
      <c r="C16" s="48">
        <v>15360</v>
      </c>
    </row>
    <row r="17" spans="1:3" x14ac:dyDescent="0.25">
      <c r="A17" s="32">
        <v>2013</v>
      </c>
      <c r="B17" s="48">
        <v>11828</v>
      </c>
      <c r="C17" s="48">
        <v>14790</v>
      </c>
    </row>
    <row r="18" spans="1:3" x14ac:dyDescent="0.25">
      <c r="A18" s="32">
        <v>2014</v>
      </c>
      <c r="B18" s="48">
        <v>13691</v>
      </c>
      <c r="C18" s="48">
        <v>15553</v>
      </c>
    </row>
    <row r="19" spans="1:3" x14ac:dyDescent="0.25">
      <c r="A19" s="32">
        <v>2015</v>
      </c>
      <c r="B19" s="48">
        <v>17021</v>
      </c>
      <c r="C19" s="48">
        <v>16988</v>
      </c>
    </row>
    <row r="20" spans="1:3" x14ac:dyDescent="0.25">
      <c r="A20" s="32">
        <v>2016</v>
      </c>
      <c r="B20" s="48">
        <v>18085</v>
      </c>
      <c r="C20" s="48">
        <v>16727</v>
      </c>
    </row>
    <row r="21" spans="1:3" x14ac:dyDescent="0.25">
      <c r="A21" s="32">
        <v>2017</v>
      </c>
      <c r="B21" s="48">
        <v>19364</v>
      </c>
      <c r="C21" s="48">
        <v>17969</v>
      </c>
    </row>
    <row r="22" spans="1:3" x14ac:dyDescent="0.25">
      <c r="A22" s="32">
        <v>2018</v>
      </c>
      <c r="B22" s="48">
        <v>20154</v>
      </c>
      <c r="C22" s="48">
        <v>18779</v>
      </c>
    </row>
    <row r="23" spans="1:3" x14ac:dyDescent="0.25">
      <c r="A23" s="32">
        <v>2019</v>
      </c>
      <c r="B23" s="48">
        <v>21686</v>
      </c>
      <c r="C23" s="48">
        <v>22019</v>
      </c>
    </row>
    <row r="24" spans="1:3" x14ac:dyDescent="0.25">
      <c r="A24" s="32">
        <v>2020</v>
      </c>
      <c r="B24" s="48">
        <v>16854</v>
      </c>
      <c r="C24" s="48">
        <v>16265</v>
      </c>
    </row>
    <row r="25" spans="1:3" x14ac:dyDescent="0.25">
      <c r="A25" s="32">
        <v>2021</v>
      </c>
      <c r="B25" s="48">
        <v>21268</v>
      </c>
      <c r="C25" s="48">
        <v>20882</v>
      </c>
    </row>
    <row r="26" spans="1:3" x14ac:dyDescent="0.25">
      <c r="A26" s="50">
        <v>2022</v>
      </c>
      <c r="B26" s="48">
        <v>24386</v>
      </c>
      <c r="C26" s="48">
        <v>22905</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ABB08-663D-43D1-B5F4-A8E9E9255C3D}">
  <dimension ref="A1:A2"/>
  <sheetViews>
    <sheetView workbookViewId="0"/>
  </sheetViews>
  <sheetFormatPr defaultColWidth="8.90625" defaultRowHeight="15" x14ac:dyDescent="0.25"/>
  <cols>
    <col min="1" max="1" width="19.08984375" style="52" bestFit="1" customWidth="1"/>
    <col min="2" max="2" width="17.1796875" style="52" bestFit="1" customWidth="1"/>
    <col min="3" max="3" width="7.90625" style="52" customWidth="1"/>
    <col min="4" max="4" width="19.08984375" style="52" bestFit="1" customWidth="1"/>
    <col min="5" max="6" width="9.453125" style="52" customWidth="1"/>
    <col min="7" max="7" width="19.08984375" style="52" bestFit="1" customWidth="1"/>
    <col min="8" max="16384" width="8.90625" style="52"/>
  </cols>
  <sheetData>
    <row r="1" spans="1:1" ht="27.75" customHeight="1" x14ac:dyDescent="0.4">
      <c r="A1" s="25" t="s">
        <v>311</v>
      </c>
    </row>
    <row r="2" spans="1:1" ht="15" customHeight="1" x14ac:dyDescent="0.25">
      <c r="A2" s="28" t="str">
        <f>HYPERLINK("#'Table of contents'!A1", "Back to contents")</f>
        <v>Back to contents</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5E67-8BB8-44E5-B7F7-09305D31486D}">
  <dimension ref="A1:N37"/>
  <sheetViews>
    <sheetView workbookViewId="0"/>
  </sheetViews>
  <sheetFormatPr defaultColWidth="8.90625" defaultRowHeight="15" x14ac:dyDescent="0.25"/>
  <cols>
    <col min="1" max="1" width="19.36328125" style="52" customWidth="1"/>
    <col min="2" max="2" width="20.1796875" style="52" customWidth="1"/>
    <col min="3" max="3" width="7.90625" style="52" customWidth="1"/>
    <col min="4" max="4" width="19.08984375" style="52" bestFit="1" customWidth="1"/>
    <col min="5" max="5" width="28.81640625" style="52" customWidth="1"/>
    <col min="6" max="6" width="9.453125" style="52" customWidth="1"/>
    <col min="7" max="7" width="19.08984375" style="52" bestFit="1" customWidth="1"/>
    <col min="8" max="8" width="18.54296875" style="52" customWidth="1"/>
    <col min="9" max="16384" width="8.90625" style="52"/>
  </cols>
  <sheetData>
    <row r="1" spans="1:14" ht="21" x14ac:dyDescent="0.4">
      <c r="A1" s="51" t="s">
        <v>309</v>
      </c>
    </row>
    <row r="2" spans="1:14" x14ac:dyDescent="0.25">
      <c r="A2" s="52" t="s">
        <v>277</v>
      </c>
    </row>
    <row r="3" spans="1:14" x14ac:dyDescent="0.25">
      <c r="A3" s="28" t="str">
        <f>HYPERLINK("#'Table of contents'!A1", "Back to contents")</f>
        <v>Back to contents</v>
      </c>
    </row>
    <row r="4" spans="1:14" ht="15.6" x14ac:dyDescent="0.3">
      <c r="A4" s="53" t="s">
        <v>260</v>
      </c>
      <c r="B4" s="54" t="s">
        <v>278</v>
      </c>
      <c r="C4" s="53"/>
      <c r="D4" s="53" t="s">
        <v>260</v>
      </c>
      <c r="E4" s="54" t="s">
        <v>279</v>
      </c>
      <c r="F4" s="53"/>
      <c r="G4" s="53" t="s">
        <v>260</v>
      </c>
      <c r="H4" s="54" t="s">
        <v>280</v>
      </c>
      <c r="N4" s="52" t="s">
        <v>281</v>
      </c>
    </row>
    <row r="5" spans="1:14" x14ac:dyDescent="0.25">
      <c r="A5" s="52" t="s">
        <v>154</v>
      </c>
      <c r="B5" s="52">
        <v>7.7</v>
      </c>
      <c r="D5" s="52" t="s">
        <v>168</v>
      </c>
      <c r="E5" s="52">
        <v>4.8</v>
      </c>
      <c r="G5" s="52" t="s">
        <v>122</v>
      </c>
      <c r="H5" s="52">
        <v>6.2</v>
      </c>
    </row>
    <row r="6" spans="1:14" x14ac:dyDescent="0.25">
      <c r="A6" s="52" t="s">
        <v>168</v>
      </c>
      <c r="B6" s="52">
        <v>6.8</v>
      </c>
      <c r="D6" s="52" t="s">
        <v>180</v>
      </c>
      <c r="E6" s="52">
        <v>4.7</v>
      </c>
      <c r="G6" s="52" t="s">
        <v>154</v>
      </c>
      <c r="H6" s="52">
        <v>5.9</v>
      </c>
    </row>
    <row r="7" spans="1:14" x14ac:dyDescent="0.25">
      <c r="A7" s="52" t="s">
        <v>180</v>
      </c>
      <c r="B7" s="52">
        <v>6.6</v>
      </c>
      <c r="D7" s="52" t="s">
        <v>154</v>
      </c>
      <c r="E7" s="52">
        <v>4.2</v>
      </c>
      <c r="G7" s="52" t="s">
        <v>160</v>
      </c>
      <c r="H7" s="52">
        <v>4.8</v>
      </c>
    </row>
    <row r="8" spans="1:14" x14ac:dyDescent="0.25">
      <c r="A8" s="52" t="s">
        <v>160</v>
      </c>
      <c r="B8" s="52">
        <v>5.5</v>
      </c>
      <c r="D8" s="52" t="s">
        <v>181</v>
      </c>
      <c r="E8" s="52">
        <v>2.6</v>
      </c>
      <c r="G8" s="52" t="s">
        <v>146</v>
      </c>
      <c r="H8" s="52">
        <v>3</v>
      </c>
    </row>
    <row r="9" spans="1:14" x14ac:dyDescent="0.25">
      <c r="A9" s="52" t="s">
        <v>148</v>
      </c>
      <c r="B9" s="52">
        <v>5</v>
      </c>
      <c r="D9" s="52" t="s">
        <v>146</v>
      </c>
      <c r="E9" s="52">
        <v>2.6</v>
      </c>
      <c r="G9" s="52" t="s">
        <v>156</v>
      </c>
      <c r="H9" s="52">
        <v>2.2000000000000002</v>
      </c>
    </row>
    <row r="10" spans="1:14" x14ac:dyDescent="0.25">
      <c r="A10" s="52" t="s">
        <v>120</v>
      </c>
      <c r="B10" s="52">
        <v>4.5999999999999996</v>
      </c>
      <c r="D10" s="52" t="s">
        <v>166</v>
      </c>
      <c r="E10" s="52">
        <v>2.4</v>
      </c>
      <c r="G10" s="52" t="s">
        <v>128</v>
      </c>
      <c r="H10" s="52">
        <v>1.8</v>
      </c>
    </row>
    <row r="11" spans="1:14" x14ac:dyDescent="0.25">
      <c r="A11" s="52" t="s">
        <v>166</v>
      </c>
      <c r="B11" s="52">
        <v>4.5</v>
      </c>
      <c r="D11" s="52" t="s">
        <v>122</v>
      </c>
      <c r="E11" s="52">
        <v>2.4</v>
      </c>
      <c r="G11" s="52" t="s">
        <v>166</v>
      </c>
      <c r="H11" s="52">
        <v>1.7</v>
      </c>
    </row>
    <row r="12" spans="1:14" x14ac:dyDescent="0.25">
      <c r="A12" s="52" t="s">
        <v>146</v>
      </c>
      <c r="B12" s="52">
        <v>4.3</v>
      </c>
      <c r="D12" s="52" t="s">
        <v>120</v>
      </c>
      <c r="E12" s="52">
        <v>2.2000000000000002</v>
      </c>
      <c r="G12" s="52" t="s">
        <v>152</v>
      </c>
      <c r="H12" s="52">
        <v>1.7</v>
      </c>
    </row>
    <row r="13" spans="1:14" x14ac:dyDescent="0.25">
      <c r="A13" s="52" t="s">
        <v>122</v>
      </c>
      <c r="B13" s="52">
        <v>4.2</v>
      </c>
      <c r="D13" s="52" t="s">
        <v>118</v>
      </c>
      <c r="E13" s="52">
        <v>2.1</v>
      </c>
      <c r="G13" s="52" t="s">
        <v>162</v>
      </c>
      <c r="H13" s="52">
        <v>1.6</v>
      </c>
    </row>
    <row r="14" spans="1:14" x14ac:dyDescent="0.25">
      <c r="A14" s="52" t="s">
        <v>118</v>
      </c>
      <c r="B14" s="52">
        <v>4.2</v>
      </c>
      <c r="D14" s="52" t="s">
        <v>128</v>
      </c>
      <c r="E14" s="52">
        <v>1.9</v>
      </c>
      <c r="G14" s="52" t="s">
        <v>168</v>
      </c>
      <c r="H14" s="52">
        <v>1.5</v>
      </c>
    </row>
    <row r="15" spans="1:14" x14ac:dyDescent="0.25">
      <c r="A15" s="52" t="s">
        <v>181</v>
      </c>
      <c r="B15" s="52">
        <v>3.8</v>
      </c>
      <c r="D15" s="52" t="s">
        <v>152</v>
      </c>
      <c r="E15" s="52">
        <v>1.8</v>
      </c>
      <c r="G15" s="52" t="s">
        <v>142</v>
      </c>
      <c r="H15" s="52">
        <v>1.3</v>
      </c>
    </row>
    <row r="16" spans="1:14" x14ac:dyDescent="0.25">
      <c r="A16" s="52" t="s">
        <v>130</v>
      </c>
      <c r="B16" s="52">
        <v>3.7</v>
      </c>
      <c r="D16" s="52" t="s">
        <v>160</v>
      </c>
      <c r="E16" s="52">
        <v>1.8</v>
      </c>
      <c r="G16" s="52" t="s">
        <v>118</v>
      </c>
      <c r="H16" s="52">
        <v>1</v>
      </c>
    </row>
    <row r="17" spans="1:8" x14ac:dyDescent="0.25">
      <c r="A17" s="52" t="s">
        <v>128</v>
      </c>
      <c r="B17" s="52">
        <v>3.7</v>
      </c>
      <c r="D17" s="52" t="s">
        <v>112</v>
      </c>
      <c r="E17" s="52">
        <v>1.7</v>
      </c>
      <c r="G17" s="52" t="s">
        <v>112</v>
      </c>
      <c r="H17" s="52">
        <v>0.9</v>
      </c>
    </row>
    <row r="18" spans="1:8" x14ac:dyDescent="0.25">
      <c r="A18" s="52" t="s">
        <v>152</v>
      </c>
      <c r="B18" s="52">
        <v>3.7</v>
      </c>
      <c r="D18" s="52" t="s">
        <v>162</v>
      </c>
      <c r="E18" s="52">
        <v>1.7</v>
      </c>
      <c r="G18" s="52" t="s">
        <v>170</v>
      </c>
      <c r="H18" s="52">
        <v>0.9</v>
      </c>
    </row>
    <row r="19" spans="1:8" x14ac:dyDescent="0.25">
      <c r="A19" s="52" t="s">
        <v>170</v>
      </c>
      <c r="B19" s="52">
        <v>3.6</v>
      </c>
      <c r="D19" s="52" t="s">
        <v>130</v>
      </c>
      <c r="E19" s="52">
        <v>1.5</v>
      </c>
      <c r="G19" s="52" t="s">
        <v>136</v>
      </c>
      <c r="H19" s="52">
        <v>0.9</v>
      </c>
    </row>
    <row r="20" spans="1:8" x14ac:dyDescent="0.25">
      <c r="A20" s="52" t="s">
        <v>162</v>
      </c>
      <c r="B20" s="52">
        <v>3.6</v>
      </c>
      <c r="D20" s="52" t="s">
        <v>148</v>
      </c>
      <c r="E20" s="52">
        <v>1.5</v>
      </c>
      <c r="G20" s="52" t="s">
        <v>174</v>
      </c>
      <c r="H20" s="52">
        <v>0.8</v>
      </c>
    </row>
    <row r="21" spans="1:8" x14ac:dyDescent="0.25">
      <c r="A21" s="52" t="s">
        <v>156</v>
      </c>
      <c r="B21" s="52">
        <v>3.5</v>
      </c>
      <c r="D21" s="52" t="s">
        <v>176</v>
      </c>
      <c r="E21" s="52">
        <v>1.3</v>
      </c>
      <c r="G21" s="52" t="s">
        <v>130</v>
      </c>
      <c r="H21" s="52">
        <v>0.7</v>
      </c>
    </row>
    <row r="22" spans="1:8" x14ac:dyDescent="0.25">
      <c r="A22" s="52" t="s">
        <v>112</v>
      </c>
      <c r="B22" s="52">
        <v>3.4</v>
      </c>
      <c r="D22" s="52" t="s">
        <v>156</v>
      </c>
      <c r="E22" s="52">
        <v>1.3</v>
      </c>
      <c r="G22" s="52" t="s">
        <v>120</v>
      </c>
      <c r="H22" s="52">
        <v>0.7</v>
      </c>
    </row>
    <row r="23" spans="1:8" x14ac:dyDescent="0.25">
      <c r="A23" s="52" t="s">
        <v>142</v>
      </c>
      <c r="B23" s="52">
        <v>3.2</v>
      </c>
      <c r="D23" s="52" t="s">
        <v>142</v>
      </c>
      <c r="E23" s="52">
        <v>1.3</v>
      </c>
      <c r="G23" s="52" t="s">
        <v>180</v>
      </c>
      <c r="H23" s="52">
        <v>0.6</v>
      </c>
    </row>
    <row r="24" spans="1:8" x14ac:dyDescent="0.25">
      <c r="A24" s="52" t="s">
        <v>174</v>
      </c>
      <c r="B24" s="52">
        <v>3.1</v>
      </c>
      <c r="D24" s="52" t="s">
        <v>170</v>
      </c>
      <c r="E24" s="52">
        <v>1.3</v>
      </c>
      <c r="G24" s="52" t="s">
        <v>181</v>
      </c>
      <c r="H24" s="52">
        <v>0.6</v>
      </c>
    </row>
    <row r="25" spans="1:8" x14ac:dyDescent="0.25">
      <c r="A25" s="52" t="s">
        <v>176</v>
      </c>
      <c r="B25" s="52">
        <v>3</v>
      </c>
      <c r="D25" s="52" t="s">
        <v>174</v>
      </c>
      <c r="E25" s="52">
        <v>1.3</v>
      </c>
      <c r="G25" s="52" t="s">
        <v>126</v>
      </c>
      <c r="H25" s="52">
        <v>0.3</v>
      </c>
    </row>
    <row r="26" spans="1:8" x14ac:dyDescent="0.25">
      <c r="A26" s="52" t="s">
        <v>158</v>
      </c>
      <c r="B26" s="52">
        <v>2.9</v>
      </c>
      <c r="D26" s="52" t="s">
        <v>158</v>
      </c>
      <c r="E26" s="52">
        <v>1.2</v>
      </c>
      <c r="G26" s="52" t="s">
        <v>148</v>
      </c>
      <c r="H26" s="52">
        <v>0.3</v>
      </c>
    </row>
    <row r="27" spans="1:8" x14ac:dyDescent="0.25">
      <c r="A27" s="52" t="s">
        <v>164</v>
      </c>
      <c r="B27" s="52">
        <v>2.9</v>
      </c>
      <c r="D27" s="52" t="s">
        <v>126</v>
      </c>
      <c r="E27" s="52">
        <v>1</v>
      </c>
      <c r="G27" s="52" t="s">
        <v>182</v>
      </c>
      <c r="H27" s="52">
        <v>0.2</v>
      </c>
    </row>
    <row r="28" spans="1:8" x14ac:dyDescent="0.25">
      <c r="A28" s="52" t="s">
        <v>126</v>
      </c>
      <c r="B28" s="52">
        <v>2.8</v>
      </c>
      <c r="D28" s="52" t="s">
        <v>140</v>
      </c>
      <c r="E28" s="52">
        <v>1</v>
      </c>
      <c r="G28" s="52" t="s">
        <v>176</v>
      </c>
      <c r="H28" s="52">
        <v>0.2</v>
      </c>
    </row>
    <row r="29" spans="1:8" x14ac:dyDescent="0.25">
      <c r="A29" s="52" t="s">
        <v>140</v>
      </c>
      <c r="B29" s="52">
        <v>2.6</v>
      </c>
      <c r="D29" s="52" t="s">
        <v>172</v>
      </c>
      <c r="E29" s="52">
        <v>1</v>
      </c>
      <c r="G29" s="52" t="s">
        <v>132</v>
      </c>
      <c r="H29" s="52">
        <v>0.2</v>
      </c>
    </row>
    <row r="30" spans="1:8" x14ac:dyDescent="0.25">
      <c r="A30" s="52" t="s">
        <v>172</v>
      </c>
      <c r="B30" s="52">
        <v>2.5</v>
      </c>
      <c r="D30" s="52" t="s">
        <v>182</v>
      </c>
      <c r="E30" s="52">
        <v>0.9</v>
      </c>
      <c r="G30" s="52" t="s">
        <v>164</v>
      </c>
      <c r="H30" s="52">
        <v>0.2</v>
      </c>
    </row>
    <row r="31" spans="1:8" x14ac:dyDescent="0.25">
      <c r="A31" s="52" t="s">
        <v>132</v>
      </c>
      <c r="B31" s="52">
        <v>2.4</v>
      </c>
      <c r="D31" s="52" t="s">
        <v>132</v>
      </c>
      <c r="E31" s="52">
        <v>0.9</v>
      </c>
      <c r="G31" s="52" t="s">
        <v>140</v>
      </c>
      <c r="H31" s="52">
        <v>0.1</v>
      </c>
    </row>
    <row r="32" spans="1:8" x14ac:dyDescent="0.25">
      <c r="A32" s="52" t="s">
        <v>182</v>
      </c>
      <c r="B32" s="52">
        <v>2.2000000000000002</v>
      </c>
      <c r="D32" s="52" t="s">
        <v>164</v>
      </c>
      <c r="E32" s="52">
        <v>0.9</v>
      </c>
      <c r="G32" s="52" t="s">
        <v>172</v>
      </c>
      <c r="H32" s="52">
        <v>0.1</v>
      </c>
    </row>
    <row r="33" spans="1:8" x14ac:dyDescent="0.25">
      <c r="A33" s="52" t="s">
        <v>136</v>
      </c>
      <c r="B33" s="52">
        <v>2.1</v>
      </c>
      <c r="D33" s="52" t="s">
        <v>136</v>
      </c>
      <c r="E33" s="52">
        <v>0.9</v>
      </c>
      <c r="G33" s="52" t="s">
        <v>178</v>
      </c>
      <c r="H33" s="52">
        <v>0.1</v>
      </c>
    </row>
    <row r="34" spans="1:8" x14ac:dyDescent="0.25">
      <c r="A34" s="52" t="s">
        <v>178</v>
      </c>
      <c r="B34" s="52">
        <v>1.9</v>
      </c>
      <c r="D34" s="52" t="s">
        <v>150</v>
      </c>
      <c r="E34" s="52">
        <v>0.8</v>
      </c>
      <c r="G34" s="52" t="s">
        <v>150</v>
      </c>
      <c r="H34" s="52">
        <v>0.1</v>
      </c>
    </row>
    <row r="35" spans="1:8" x14ac:dyDescent="0.25">
      <c r="A35" s="52" t="s">
        <v>150</v>
      </c>
      <c r="B35" s="52">
        <v>1.7</v>
      </c>
      <c r="D35" s="52" t="s">
        <v>178</v>
      </c>
      <c r="E35" s="52">
        <v>0.6</v>
      </c>
      <c r="G35" s="52" t="s">
        <v>134</v>
      </c>
      <c r="H35" s="52">
        <v>0.1</v>
      </c>
    </row>
    <row r="36" spans="1:8" x14ac:dyDescent="0.25">
      <c r="A36" s="52" t="s">
        <v>134</v>
      </c>
      <c r="B36" s="52">
        <v>1.6</v>
      </c>
      <c r="D36" s="52" t="s">
        <v>134</v>
      </c>
      <c r="E36" s="52">
        <v>0.5</v>
      </c>
      <c r="G36" s="52" t="s">
        <v>138</v>
      </c>
      <c r="H36" s="52">
        <v>0.1</v>
      </c>
    </row>
    <row r="37" spans="1:8" x14ac:dyDescent="0.25">
      <c r="A37" s="52" t="s">
        <v>138</v>
      </c>
      <c r="B37" s="52">
        <v>1.2</v>
      </c>
      <c r="D37" s="52" t="s">
        <v>138</v>
      </c>
      <c r="E37" s="52">
        <v>0.4</v>
      </c>
      <c r="G37" s="52" t="s">
        <v>158</v>
      </c>
      <c r="H37" s="52">
        <v>0</v>
      </c>
    </row>
  </sheetData>
  <pageMargins left="0.7" right="0.7" top="0.75" bottom="0.75" header="0.3" footer="0.3"/>
  <drawing r:id="rId1"/>
  <tableParts count="3">
    <tablePart r:id="rId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3976-2B54-42DB-B4B2-2CCC777B723C}">
  <dimension ref="A1:J60"/>
  <sheetViews>
    <sheetView workbookViewId="0"/>
  </sheetViews>
  <sheetFormatPr defaultColWidth="8.90625" defaultRowHeight="14.4" x14ac:dyDescent="0.3"/>
  <cols>
    <col min="1" max="16384" width="8.90625" style="57"/>
  </cols>
  <sheetData>
    <row r="1" spans="1:10" ht="21" x14ac:dyDescent="0.3">
      <c r="A1" s="56" t="s">
        <v>282</v>
      </c>
    </row>
    <row r="2" spans="1:10" ht="15.6" x14ac:dyDescent="0.3">
      <c r="A2" s="28" t="str">
        <f>HYPERLINK("#'Table of contents'!A1", "Back to contents")</f>
        <v>Back to contents</v>
      </c>
    </row>
    <row r="3" spans="1:10" x14ac:dyDescent="0.3">
      <c r="A3" s="55"/>
      <c r="B3" s="55"/>
      <c r="C3" s="55"/>
      <c r="D3" s="55"/>
      <c r="E3" s="55"/>
      <c r="F3" s="55"/>
      <c r="G3" s="55"/>
      <c r="H3" s="55"/>
      <c r="I3" s="55"/>
      <c r="J3" s="55"/>
    </row>
    <row r="4" spans="1:10" x14ac:dyDescent="0.3">
      <c r="A4" s="55"/>
      <c r="B4" s="55"/>
      <c r="C4" s="55"/>
      <c r="D4" s="55"/>
      <c r="E4" s="55"/>
      <c r="F4" s="55"/>
      <c r="G4" s="55"/>
      <c r="H4" s="55"/>
      <c r="I4" s="55"/>
      <c r="J4" s="55"/>
    </row>
    <row r="5" spans="1:10" x14ac:dyDescent="0.3">
      <c r="A5" s="55"/>
      <c r="B5" s="55"/>
      <c r="C5" s="55"/>
      <c r="D5" s="55"/>
      <c r="E5" s="55"/>
      <c r="F5" s="55"/>
      <c r="G5" s="55"/>
      <c r="H5" s="55"/>
      <c r="I5" s="55"/>
      <c r="J5" s="55"/>
    </row>
    <row r="6" spans="1:10" x14ac:dyDescent="0.3">
      <c r="A6" s="55"/>
      <c r="B6" s="55"/>
      <c r="C6" s="55"/>
      <c r="D6" s="55"/>
      <c r="E6" s="55"/>
      <c r="F6" s="55"/>
      <c r="G6" s="55"/>
      <c r="H6" s="55"/>
      <c r="I6" s="55"/>
      <c r="J6" s="55"/>
    </row>
    <row r="7" spans="1:10" x14ac:dyDescent="0.3">
      <c r="A7" s="55"/>
      <c r="B7" s="55"/>
      <c r="C7" s="55"/>
      <c r="D7" s="55"/>
      <c r="E7" s="55"/>
      <c r="F7" s="55"/>
      <c r="G7" s="55"/>
      <c r="H7" s="55"/>
      <c r="I7" s="55"/>
      <c r="J7" s="55"/>
    </row>
    <row r="8" spans="1:10" x14ac:dyDescent="0.3">
      <c r="A8" s="55"/>
      <c r="B8" s="55"/>
      <c r="C8" s="55"/>
      <c r="D8" s="55"/>
      <c r="E8" s="55"/>
      <c r="F8" s="55"/>
      <c r="G8" s="55"/>
      <c r="H8" s="55"/>
      <c r="I8" s="55"/>
      <c r="J8" s="55"/>
    </row>
    <row r="9" spans="1:10" x14ac:dyDescent="0.3">
      <c r="A9" s="55"/>
      <c r="B9" s="55"/>
      <c r="C9" s="55"/>
      <c r="D9" s="55"/>
      <c r="E9" s="55"/>
      <c r="F9" s="55"/>
      <c r="G9" s="55"/>
      <c r="H9" s="55"/>
      <c r="I9" s="55"/>
      <c r="J9" s="55"/>
    </row>
    <row r="10" spans="1:10" x14ac:dyDescent="0.3">
      <c r="A10" s="55"/>
      <c r="B10" s="55"/>
      <c r="C10" s="55"/>
      <c r="D10" s="55"/>
      <c r="E10" s="55"/>
      <c r="F10" s="55"/>
      <c r="G10" s="55"/>
      <c r="H10" s="55"/>
      <c r="I10" s="55"/>
      <c r="J10" s="55"/>
    </row>
    <row r="11" spans="1:10" x14ac:dyDescent="0.3">
      <c r="A11" s="55"/>
      <c r="B11" s="55"/>
      <c r="C11" s="55"/>
      <c r="D11" s="55"/>
      <c r="E11" s="55"/>
      <c r="F11" s="55"/>
      <c r="G11" s="55"/>
      <c r="H11" s="55"/>
      <c r="I11" s="55"/>
      <c r="J11" s="55"/>
    </row>
    <row r="12" spans="1:10" x14ac:dyDescent="0.3">
      <c r="A12" s="55"/>
      <c r="B12" s="55"/>
      <c r="C12" s="55"/>
      <c r="D12" s="55"/>
      <c r="E12" s="55"/>
      <c r="F12" s="55"/>
      <c r="G12" s="55"/>
      <c r="H12" s="55"/>
      <c r="I12" s="55"/>
      <c r="J12" s="55"/>
    </row>
    <row r="13" spans="1:10" x14ac:dyDescent="0.3">
      <c r="A13" s="55"/>
      <c r="B13" s="55"/>
      <c r="C13" s="55"/>
      <c r="D13" s="55"/>
      <c r="E13" s="55"/>
      <c r="F13" s="55"/>
      <c r="G13" s="55"/>
      <c r="H13" s="55"/>
      <c r="I13" s="55"/>
      <c r="J13" s="55"/>
    </row>
    <row r="14" spans="1:10" x14ac:dyDescent="0.3">
      <c r="A14" s="55"/>
      <c r="B14" s="55"/>
      <c r="C14" s="55"/>
      <c r="D14" s="55"/>
      <c r="E14" s="55"/>
      <c r="F14" s="55"/>
      <c r="G14" s="55"/>
      <c r="H14" s="55"/>
      <c r="I14" s="55"/>
      <c r="J14" s="55"/>
    </row>
    <row r="15" spans="1:10" x14ac:dyDescent="0.3">
      <c r="A15" s="55"/>
      <c r="B15" s="55"/>
      <c r="C15" s="55"/>
      <c r="D15" s="55"/>
      <c r="E15" s="55"/>
      <c r="F15" s="55"/>
      <c r="G15" s="55"/>
      <c r="H15" s="55"/>
      <c r="I15" s="55"/>
      <c r="J15" s="55"/>
    </row>
    <row r="16" spans="1:10" x14ac:dyDescent="0.3">
      <c r="A16" s="55"/>
      <c r="B16" s="55"/>
      <c r="C16" s="55"/>
      <c r="D16" s="55"/>
      <c r="E16" s="55"/>
      <c r="F16" s="55"/>
      <c r="G16" s="55"/>
      <c r="H16" s="55"/>
      <c r="I16" s="55"/>
      <c r="J16" s="55"/>
    </row>
    <row r="17" spans="1:10" x14ac:dyDescent="0.3">
      <c r="A17" s="55"/>
      <c r="B17" s="55"/>
      <c r="C17" s="55"/>
      <c r="D17" s="55"/>
      <c r="E17" s="55"/>
      <c r="F17" s="55"/>
      <c r="G17" s="55"/>
      <c r="H17" s="55"/>
      <c r="I17" s="55"/>
      <c r="J17" s="55"/>
    </row>
    <row r="18" spans="1:10" x14ac:dyDescent="0.3">
      <c r="A18" s="55"/>
      <c r="B18" s="55"/>
      <c r="C18" s="55"/>
      <c r="D18" s="55"/>
      <c r="E18" s="55"/>
      <c r="F18" s="55"/>
      <c r="G18" s="55"/>
      <c r="H18" s="55"/>
      <c r="I18" s="55"/>
      <c r="J18" s="55"/>
    </row>
    <row r="19" spans="1:10" x14ac:dyDescent="0.3">
      <c r="A19" s="55"/>
      <c r="B19" s="55"/>
      <c r="C19" s="55"/>
      <c r="D19" s="55"/>
      <c r="E19" s="55"/>
      <c r="F19" s="55"/>
      <c r="G19" s="55"/>
      <c r="H19" s="55"/>
      <c r="I19" s="55"/>
      <c r="J19" s="55"/>
    </row>
    <row r="20" spans="1:10" x14ac:dyDescent="0.3">
      <c r="A20" s="55"/>
      <c r="B20" s="55"/>
      <c r="C20" s="55"/>
      <c r="D20" s="55"/>
      <c r="E20" s="55"/>
      <c r="F20" s="55"/>
      <c r="G20" s="55"/>
      <c r="H20" s="55"/>
      <c r="I20" s="55"/>
      <c r="J20" s="55"/>
    </row>
    <row r="21" spans="1:10" x14ac:dyDescent="0.3">
      <c r="A21" s="55"/>
      <c r="B21" s="55"/>
      <c r="C21" s="55"/>
      <c r="D21" s="55"/>
      <c r="E21" s="55"/>
      <c r="F21" s="55"/>
      <c r="G21" s="55"/>
      <c r="H21" s="55"/>
      <c r="I21" s="55"/>
      <c r="J21" s="55"/>
    </row>
    <row r="22" spans="1:10" x14ac:dyDescent="0.3">
      <c r="A22" s="55"/>
      <c r="B22" s="55"/>
      <c r="C22" s="55"/>
      <c r="D22" s="55"/>
      <c r="E22" s="55"/>
      <c r="F22" s="55"/>
      <c r="G22" s="55"/>
      <c r="H22" s="55"/>
      <c r="I22" s="55"/>
      <c r="J22" s="55"/>
    </row>
    <row r="23" spans="1:10" x14ac:dyDescent="0.3">
      <c r="A23" s="55"/>
      <c r="B23" s="55"/>
      <c r="C23" s="55"/>
      <c r="D23" s="55"/>
      <c r="E23" s="55"/>
      <c r="F23" s="55"/>
      <c r="G23" s="55"/>
      <c r="H23" s="55"/>
      <c r="I23" s="55"/>
      <c r="J23" s="55"/>
    </row>
    <row r="24" spans="1:10" x14ac:dyDescent="0.3">
      <c r="A24" s="55"/>
      <c r="B24" s="55"/>
      <c r="C24" s="55"/>
      <c r="D24" s="55"/>
      <c r="E24" s="55"/>
      <c r="F24" s="55"/>
      <c r="G24" s="55"/>
      <c r="H24" s="55"/>
      <c r="I24" s="55"/>
      <c r="J24" s="55"/>
    </row>
    <row r="25" spans="1:10" x14ac:dyDescent="0.3">
      <c r="A25" s="55"/>
      <c r="B25" s="55"/>
      <c r="C25" s="55"/>
      <c r="D25" s="55"/>
      <c r="E25" s="55"/>
      <c r="F25" s="55"/>
      <c r="G25" s="55"/>
      <c r="H25" s="55"/>
      <c r="I25" s="55"/>
      <c r="J25" s="55"/>
    </row>
    <row r="26" spans="1:10" x14ac:dyDescent="0.3">
      <c r="A26" s="55"/>
      <c r="B26" s="55"/>
      <c r="C26" s="55"/>
      <c r="D26" s="55"/>
      <c r="E26" s="55"/>
      <c r="F26" s="55"/>
      <c r="G26" s="55"/>
      <c r="H26" s="55"/>
      <c r="I26" s="55"/>
      <c r="J26" s="55"/>
    </row>
    <row r="27" spans="1:10" x14ac:dyDescent="0.3">
      <c r="A27" s="55"/>
      <c r="B27" s="55"/>
      <c r="C27" s="55"/>
      <c r="D27" s="55"/>
      <c r="E27" s="55"/>
      <c r="F27" s="55"/>
      <c r="G27" s="55"/>
      <c r="H27" s="55"/>
      <c r="I27" s="55"/>
      <c r="J27" s="55"/>
    </row>
    <row r="28" spans="1:10" x14ac:dyDescent="0.3">
      <c r="A28" s="55"/>
      <c r="B28" s="55"/>
      <c r="C28" s="55"/>
      <c r="D28" s="55"/>
      <c r="E28" s="55"/>
      <c r="F28" s="55"/>
      <c r="G28" s="55"/>
      <c r="H28" s="55"/>
      <c r="I28" s="55"/>
      <c r="J28" s="55"/>
    </row>
    <row r="29" spans="1:10" x14ac:dyDescent="0.3">
      <c r="A29" s="55"/>
      <c r="B29" s="55"/>
      <c r="C29" s="55"/>
      <c r="D29" s="55"/>
      <c r="E29" s="55"/>
      <c r="F29" s="55"/>
      <c r="G29" s="55"/>
      <c r="H29" s="55"/>
      <c r="I29" s="55"/>
      <c r="J29" s="55"/>
    </row>
    <row r="30" spans="1:10" x14ac:dyDescent="0.3">
      <c r="A30" s="55"/>
      <c r="B30" s="55"/>
      <c r="C30" s="55"/>
      <c r="D30" s="55"/>
      <c r="E30" s="55"/>
      <c r="F30" s="55"/>
      <c r="G30" s="55"/>
      <c r="H30" s="55"/>
      <c r="I30" s="55"/>
      <c r="J30" s="55"/>
    </row>
    <row r="31" spans="1:10" x14ac:dyDescent="0.3">
      <c r="A31" s="55"/>
      <c r="B31" s="55"/>
      <c r="C31" s="55"/>
      <c r="D31" s="55"/>
      <c r="E31" s="55"/>
      <c r="F31" s="55"/>
      <c r="G31" s="55"/>
      <c r="H31" s="55"/>
      <c r="I31" s="55"/>
      <c r="J31" s="55"/>
    </row>
    <row r="32" spans="1:10" x14ac:dyDescent="0.3">
      <c r="A32" s="55"/>
      <c r="B32" s="55"/>
      <c r="C32" s="55"/>
      <c r="D32" s="55"/>
      <c r="E32" s="55"/>
      <c r="F32" s="55"/>
      <c r="G32" s="55"/>
      <c r="H32" s="55"/>
      <c r="I32" s="55"/>
      <c r="J32" s="55"/>
    </row>
    <row r="33" spans="1:10" x14ac:dyDescent="0.3">
      <c r="A33" s="55"/>
      <c r="B33" s="55"/>
      <c r="C33" s="55"/>
      <c r="D33" s="55"/>
      <c r="E33" s="55"/>
      <c r="F33" s="55"/>
      <c r="G33" s="55"/>
      <c r="H33" s="55"/>
      <c r="I33" s="55"/>
      <c r="J33" s="55"/>
    </row>
    <row r="34" spans="1:10" x14ac:dyDescent="0.3">
      <c r="A34" s="55"/>
      <c r="B34" s="55"/>
      <c r="C34" s="55"/>
      <c r="D34" s="55"/>
      <c r="E34" s="55"/>
      <c r="F34" s="55"/>
      <c r="G34" s="55"/>
      <c r="H34" s="55"/>
      <c r="I34" s="55"/>
      <c r="J34" s="55"/>
    </row>
    <row r="35" spans="1:10" x14ac:dyDescent="0.3">
      <c r="A35" s="55"/>
      <c r="B35" s="55"/>
      <c r="C35" s="55"/>
      <c r="D35" s="55"/>
      <c r="E35" s="55"/>
      <c r="F35" s="55"/>
      <c r="G35" s="55"/>
      <c r="H35" s="55"/>
      <c r="I35" s="55"/>
      <c r="J35" s="55"/>
    </row>
    <row r="36" spans="1:10" x14ac:dyDescent="0.3">
      <c r="A36" s="55"/>
      <c r="B36" s="55"/>
      <c r="C36" s="55"/>
      <c r="D36" s="55"/>
      <c r="E36" s="55"/>
      <c r="F36" s="55"/>
      <c r="G36" s="55"/>
      <c r="H36" s="55"/>
      <c r="I36" s="55"/>
      <c r="J36" s="55"/>
    </row>
    <row r="37" spans="1:10" x14ac:dyDescent="0.3">
      <c r="A37" s="55"/>
      <c r="B37" s="55"/>
      <c r="C37" s="55"/>
      <c r="D37" s="55"/>
      <c r="E37" s="55"/>
      <c r="F37" s="55"/>
      <c r="G37" s="55"/>
      <c r="H37" s="55"/>
      <c r="I37" s="55"/>
      <c r="J37" s="55"/>
    </row>
    <row r="38" spans="1:10" x14ac:dyDescent="0.3">
      <c r="A38" s="55"/>
      <c r="B38" s="55"/>
      <c r="C38" s="55"/>
      <c r="D38" s="55"/>
      <c r="E38" s="55"/>
      <c r="F38" s="55"/>
      <c r="G38" s="55"/>
      <c r="H38" s="55"/>
      <c r="I38" s="55"/>
      <c r="J38" s="55"/>
    </row>
    <row r="39" spans="1:10" x14ac:dyDescent="0.3">
      <c r="A39" s="55"/>
      <c r="B39" s="55"/>
      <c r="C39" s="55"/>
      <c r="D39" s="55"/>
      <c r="E39" s="55"/>
      <c r="F39" s="55"/>
      <c r="G39" s="55"/>
      <c r="H39" s="55"/>
      <c r="I39" s="55"/>
      <c r="J39" s="55"/>
    </row>
    <row r="40" spans="1:10" x14ac:dyDescent="0.3">
      <c r="A40" s="55"/>
      <c r="B40" s="55"/>
      <c r="C40" s="55"/>
      <c r="D40" s="55"/>
      <c r="E40" s="55"/>
      <c r="F40" s="55"/>
      <c r="G40" s="55"/>
      <c r="H40" s="55"/>
      <c r="I40" s="55"/>
      <c r="J40" s="55"/>
    </row>
    <row r="41" spans="1:10" x14ac:dyDescent="0.3">
      <c r="A41" s="55"/>
      <c r="B41" s="55"/>
      <c r="C41" s="55"/>
      <c r="D41" s="55"/>
      <c r="E41" s="55"/>
      <c r="F41" s="55"/>
      <c r="G41" s="55"/>
      <c r="H41" s="55"/>
      <c r="I41" s="55"/>
      <c r="J41" s="55"/>
    </row>
    <row r="42" spans="1:10" x14ac:dyDescent="0.3">
      <c r="A42" s="55"/>
      <c r="B42" s="55"/>
      <c r="C42" s="55"/>
      <c r="D42" s="55"/>
      <c r="E42" s="55"/>
      <c r="F42" s="55"/>
      <c r="G42" s="55"/>
      <c r="H42" s="55"/>
      <c r="I42" s="55"/>
      <c r="J42" s="55"/>
    </row>
    <row r="43" spans="1:10" x14ac:dyDescent="0.3">
      <c r="A43" s="55"/>
      <c r="B43" s="55"/>
      <c r="C43" s="55"/>
      <c r="D43" s="55"/>
      <c r="E43" s="55"/>
      <c r="F43" s="55"/>
      <c r="G43" s="55"/>
      <c r="H43" s="55"/>
      <c r="I43" s="55"/>
      <c r="J43" s="55"/>
    </row>
    <row r="44" spans="1:10" x14ac:dyDescent="0.3">
      <c r="A44" s="55"/>
      <c r="B44" s="55"/>
      <c r="C44" s="55"/>
      <c r="D44" s="55"/>
      <c r="E44" s="55"/>
      <c r="F44" s="55"/>
      <c r="G44" s="55"/>
      <c r="H44" s="55"/>
      <c r="I44" s="55"/>
      <c r="J44" s="55"/>
    </row>
    <row r="45" spans="1:10" x14ac:dyDescent="0.3">
      <c r="A45" s="55"/>
      <c r="B45" s="55"/>
      <c r="C45" s="55"/>
      <c r="D45" s="55"/>
      <c r="E45" s="55"/>
      <c r="F45" s="55"/>
      <c r="G45" s="55"/>
      <c r="H45" s="55"/>
      <c r="I45" s="55"/>
      <c r="J45" s="55"/>
    </row>
    <row r="46" spans="1:10" x14ac:dyDescent="0.3">
      <c r="A46" s="55"/>
      <c r="B46" s="55"/>
      <c r="C46" s="55"/>
      <c r="D46" s="55"/>
      <c r="E46" s="55"/>
      <c r="F46" s="55"/>
      <c r="G46" s="55"/>
      <c r="H46" s="55"/>
      <c r="I46" s="55"/>
      <c r="J46" s="55"/>
    </row>
    <row r="47" spans="1:10" x14ac:dyDescent="0.3">
      <c r="A47" s="55"/>
      <c r="B47" s="55"/>
      <c r="C47" s="55"/>
      <c r="D47" s="55"/>
      <c r="E47" s="55"/>
      <c r="F47" s="55"/>
      <c r="G47" s="55"/>
      <c r="H47" s="55"/>
      <c r="I47" s="55"/>
      <c r="J47" s="55"/>
    </row>
    <row r="48" spans="1:10" x14ac:dyDescent="0.3">
      <c r="A48" s="55"/>
      <c r="B48" s="55"/>
      <c r="C48" s="55"/>
      <c r="D48" s="55"/>
      <c r="E48" s="55"/>
      <c r="F48" s="55"/>
      <c r="G48" s="55"/>
      <c r="H48" s="55"/>
      <c r="I48" s="55"/>
      <c r="J48" s="55"/>
    </row>
    <row r="49" spans="1:10" x14ac:dyDescent="0.3">
      <c r="A49" s="55"/>
      <c r="B49" s="55"/>
      <c r="C49" s="55"/>
      <c r="D49" s="55"/>
      <c r="E49" s="55"/>
      <c r="F49" s="55"/>
      <c r="G49" s="55"/>
      <c r="H49" s="55"/>
      <c r="I49" s="55"/>
      <c r="J49" s="55"/>
    </row>
    <row r="50" spans="1:10" x14ac:dyDescent="0.3">
      <c r="A50" s="55"/>
      <c r="B50" s="55"/>
      <c r="C50" s="55"/>
      <c r="D50" s="55"/>
      <c r="E50" s="55"/>
      <c r="F50" s="55"/>
      <c r="G50" s="55"/>
      <c r="H50" s="55"/>
      <c r="I50" s="55"/>
      <c r="J50" s="55"/>
    </row>
    <row r="51" spans="1:10" x14ac:dyDescent="0.3">
      <c r="A51" s="55"/>
      <c r="B51" s="55"/>
      <c r="C51" s="55"/>
      <c r="D51" s="55"/>
      <c r="E51" s="55"/>
      <c r="F51" s="55"/>
      <c r="G51" s="55"/>
      <c r="H51" s="55"/>
      <c r="I51" s="55"/>
      <c r="J51" s="55"/>
    </row>
    <row r="52" spans="1:10" x14ac:dyDescent="0.3">
      <c r="A52" s="55"/>
      <c r="B52" s="55"/>
      <c r="C52" s="55"/>
      <c r="D52" s="55"/>
      <c r="E52" s="55"/>
      <c r="F52" s="55"/>
      <c r="G52" s="55"/>
      <c r="H52" s="55"/>
      <c r="I52" s="55"/>
      <c r="J52" s="55"/>
    </row>
    <row r="53" spans="1:10" x14ac:dyDescent="0.3">
      <c r="A53" s="55"/>
      <c r="B53" s="55"/>
      <c r="C53" s="55"/>
      <c r="D53" s="55"/>
      <c r="E53" s="55"/>
      <c r="F53" s="55"/>
      <c r="G53" s="55"/>
      <c r="H53" s="55"/>
      <c r="I53" s="55"/>
      <c r="J53" s="55"/>
    </row>
    <row r="54" spans="1:10" x14ac:dyDescent="0.3">
      <c r="A54" s="55"/>
      <c r="B54" s="55"/>
      <c r="C54" s="55"/>
      <c r="D54" s="55"/>
      <c r="E54" s="55"/>
      <c r="F54" s="55"/>
      <c r="G54" s="55"/>
      <c r="H54" s="55"/>
      <c r="I54" s="55"/>
      <c r="J54" s="55"/>
    </row>
    <row r="55" spans="1:10" x14ac:dyDescent="0.3">
      <c r="A55" s="55"/>
      <c r="B55" s="55"/>
      <c r="C55" s="55"/>
      <c r="D55" s="55"/>
      <c r="E55" s="55"/>
      <c r="F55" s="55"/>
      <c r="G55" s="55"/>
      <c r="H55" s="55"/>
      <c r="I55" s="55"/>
      <c r="J55" s="55"/>
    </row>
    <row r="56" spans="1:10" x14ac:dyDescent="0.3">
      <c r="A56" s="55"/>
      <c r="B56" s="55"/>
      <c r="C56" s="55"/>
      <c r="D56" s="55"/>
      <c r="E56" s="55"/>
      <c r="F56" s="55"/>
      <c r="G56" s="55"/>
      <c r="H56" s="55"/>
      <c r="I56" s="55"/>
      <c r="J56" s="55"/>
    </row>
    <row r="57" spans="1:10" x14ac:dyDescent="0.3">
      <c r="A57" s="55"/>
      <c r="B57" s="55"/>
      <c r="C57" s="55"/>
      <c r="D57" s="55"/>
      <c r="E57" s="55"/>
      <c r="F57" s="55"/>
      <c r="G57" s="55"/>
      <c r="H57" s="55"/>
      <c r="I57" s="55"/>
      <c r="J57" s="55"/>
    </row>
    <row r="58" spans="1:10" x14ac:dyDescent="0.3">
      <c r="A58" s="55"/>
      <c r="B58" s="55"/>
      <c r="C58" s="55"/>
      <c r="D58" s="55"/>
      <c r="E58" s="55"/>
      <c r="F58" s="55"/>
      <c r="G58" s="55"/>
      <c r="H58" s="55"/>
      <c r="I58" s="55"/>
      <c r="J58" s="55"/>
    </row>
    <row r="59" spans="1:10" x14ac:dyDescent="0.3">
      <c r="A59" s="55"/>
      <c r="B59" s="55"/>
      <c r="C59" s="55"/>
      <c r="D59" s="55"/>
      <c r="E59" s="55"/>
      <c r="F59" s="55"/>
      <c r="G59" s="55"/>
      <c r="H59" s="55"/>
      <c r="I59" s="55"/>
      <c r="J59" s="55"/>
    </row>
    <row r="60" spans="1:10" x14ac:dyDescent="0.3">
      <c r="A60" s="55"/>
      <c r="B60" s="55"/>
      <c r="C60" s="55"/>
      <c r="D60" s="55"/>
      <c r="E60" s="55"/>
      <c r="F60" s="55"/>
      <c r="G60" s="55"/>
      <c r="H60" s="55"/>
      <c r="I60" s="55"/>
      <c r="J60" s="5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8"/>
  <sheetViews>
    <sheetView workbookViewId="0"/>
  </sheetViews>
  <sheetFormatPr defaultColWidth="11.54296875" defaultRowHeight="15" x14ac:dyDescent="0.25"/>
  <cols>
    <col min="2" max="2" width="72.6328125" customWidth="1"/>
    <col min="4" max="4" width="72.6328125" customWidth="1"/>
  </cols>
  <sheetData>
    <row r="1" spans="1:4" ht="32.25" customHeight="1" x14ac:dyDescent="0.4">
      <c r="A1" s="1" t="s">
        <v>38</v>
      </c>
    </row>
    <row r="2" spans="1:4" x14ac:dyDescent="0.25">
      <c r="A2" t="s">
        <v>39</v>
      </c>
    </row>
    <row r="4" spans="1:4" ht="31.2" x14ac:dyDescent="0.3">
      <c r="A4" s="8" t="s">
        <v>40</v>
      </c>
      <c r="B4" s="8" t="s">
        <v>41</v>
      </c>
      <c r="C4" s="8" t="s">
        <v>42</v>
      </c>
      <c r="D4" s="8" t="s">
        <v>43</v>
      </c>
    </row>
    <row r="5" spans="1:4" ht="180" x14ac:dyDescent="0.25">
      <c r="A5" s="9" t="s">
        <v>44</v>
      </c>
      <c r="B5" s="9" t="s">
        <v>45</v>
      </c>
      <c r="C5" s="9" t="s">
        <v>46</v>
      </c>
      <c r="D5" s="10" t="str">
        <f>HYPERLINK("https://www.nrscotland.gov.uk/files//statistics/household-estimates/2022/house-est-22-methodology.pdf", "Households and Dwellings in Scotland: Methodology Guide")</f>
        <v>Households and Dwellings in Scotland: Methodology Guide</v>
      </c>
    </row>
    <row r="6" spans="1:4" ht="30" x14ac:dyDescent="0.25">
      <c r="A6" s="9" t="s">
        <v>47</v>
      </c>
      <c r="B6" s="9" t="s">
        <v>48</v>
      </c>
      <c r="C6" s="9" t="s">
        <v>49</v>
      </c>
      <c r="D6" s="9"/>
    </row>
    <row r="7" spans="1:4" ht="60" x14ac:dyDescent="0.25">
      <c r="A7" s="9" t="s">
        <v>50</v>
      </c>
      <c r="B7" s="9" t="s">
        <v>51</v>
      </c>
      <c r="C7" s="9" t="s">
        <v>49</v>
      </c>
      <c r="D7" s="9"/>
    </row>
    <row r="8" spans="1:4" ht="60" x14ac:dyDescent="0.25">
      <c r="A8" s="9" t="s">
        <v>52</v>
      </c>
      <c r="B8" s="9" t="s">
        <v>328</v>
      </c>
      <c r="C8" s="9" t="s">
        <v>53</v>
      </c>
      <c r="D8" s="9"/>
    </row>
    <row r="9" spans="1:4" ht="120" x14ac:dyDescent="0.25">
      <c r="A9" s="9" t="s">
        <v>54</v>
      </c>
      <c r="B9" s="9" t="s">
        <v>55</v>
      </c>
      <c r="C9" s="9" t="s">
        <v>56</v>
      </c>
      <c r="D9" s="9"/>
    </row>
    <row r="10" spans="1:4" ht="45" x14ac:dyDescent="0.25">
      <c r="A10" s="9" t="s">
        <v>57</v>
      </c>
      <c r="B10" s="9" t="s">
        <v>58</v>
      </c>
      <c r="C10" s="9" t="s">
        <v>56</v>
      </c>
      <c r="D10" s="9"/>
    </row>
    <row r="11" spans="1:4" ht="45" x14ac:dyDescent="0.25">
      <c r="A11" s="9" t="s">
        <v>59</v>
      </c>
      <c r="B11" s="9" t="s">
        <v>60</v>
      </c>
      <c r="C11" s="9" t="s">
        <v>61</v>
      </c>
      <c r="D11" s="9"/>
    </row>
    <row r="12" spans="1:4" ht="45" x14ac:dyDescent="0.25">
      <c r="A12" s="9" t="s">
        <v>62</v>
      </c>
      <c r="B12" s="9" t="s">
        <v>63</v>
      </c>
      <c r="C12" s="9" t="s">
        <v>61</v>
      </c>
      <c r="D12" s="9"/>
    </row>
    <row r="13" spans="1:4" ht="105" x14ac:dyDescent="0.25">
      <c r="A13" s="9" t="s">
        <v>64</v>
      </c>
      <c r="B13" s="9" t="s">
        <v>65</v>
      </c>
      <c r="C13" s="9" t="s">
        <v>66</v>
      </c>
      <c r="D13" s="9"/>
    </row>
    <row r="14" spans="1:4" ht="75" x14ac:dyDescent="0.25">
      <c r="A14" s="9" t="s">
        <v>67</v>
      </c>
      <c r="B14" s="9" t="s">
        <v>68</v>
      </c>
      <c r="C14" s="9" t="s">
        <v>69</v>
      </c>
      <c r="D14" s="10" t="str">
        <f>HYPERLINK("https://www.gov.scot/publications/scottish-household-survey-2021-telephone-survey-key-findings/pages/2/", "An Official Statistics Publication for Scotland - Scottish Household Survey 2021 - telephone survey: key findings - gov.scot (www.gov.scot) (open in a new window)")</f>
        <v>An Official Statistics Publication for Scotland - Scottish Household Survey 2021 - telephone survey: key findings - gov.scot (www.gov.scot) (open in a new window)</v>
      </c>
    </row>
    <row r="15" spans="1:4" ht="45" x14ac:dyDescent="0.25">
      <c r="A15" s="9" t="s">
        <v>70</v>
      </c>
      <c r="B15" s="9" t="s">
        <v>71</v>
      </c>
      <c r="C15" s="9" t="s">
        <v>327</v>
      </c>
      <c r="D15" s="10" t="str">
        <f>HYPERLINK("https://webarchive.nrscotland.gov.uk/20210313061311/https:/www.nrscotland.gov.uk/files/statistics/household-estimates/2017/house-est-17-all-tabs.xlsx", "More recent data on number of rooms and type of dwellings - Tables 8-10-12-14  (download a file)")</f>
        <v>More recent data on number of rooms and type of dwellings - Tables 8-10-12-14  (download a file)</v>
      </c>
    </row>
    <row r="16" spans="1:4" ht="45" x14ac:dyDescent="0.25">
      <c r="A16" s="9" t="s">
        <v>72</v>
      </c>
      <c r="B16" s="9" t="s">
        <v>73</v>
      </c>
      <c r="C16" s="9" t="s">
        <v>327</v>
      </c>
      <c r="D16" s="10" t="str">
        <f>HYPERLINK("https://www.saa.gov.uk/council-tax/council-tax-bands/", "Explanation on Council tax bands on the Scottish Assessors website (open in a new window)")</f>
        <v>Explanation on Council tax bands on the Scottish Assessors website (open in a new window)</v>
      </c>
    </row>
    <row r="17" spans="1:4" ht="30" x14ac:dyDescent="0.25">
      <c r="A17" s="9" t="s">
        <v>74</v>
      </c>
      <c r="B17" s="9" t="s">
        <v>75</v>
      </c>
      <c r="C17" s="9" t="s">
        <v>76</v>
      </c>
      <c r="D17" s="10" t="str">
        <f>HYPERLINK("https://www.gov.scot/publications/scottish-government-urban-rural-classification-2020/", "Scottish Government Urban Rural classification (open in a new window)")</f>
        <v>Scottish Government Urban Rural classification (open in a new window)</v>
      </c>
    </row>
    <row r="18" spans="1:4" ht="30" x14ac:dyDescent="0.25">
      <c r="A18" s="9" t="s">
        <v>77</v>
      </c>
      <c r="B18" s="9" t="s">
        <v>78</v>
      </c>
      <c r="C18" s="9" t="s">
        <v>79</v>
      </c>
      <c r="D18" s="10" t="str">
        <f>HYPERLINK("https://www.gov.scot/collections/scottish-index-of-multiple-deprivation-2020/", "Scottish Index of Multiple Deprivation, 2020 (open in a new window)")</f>
        <v>Scottish Index of Multiple Deprivation, 2020 (open in a new window)</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1891F-9AFE-4DB6-AD97-E374EBB8B2A9}">
  <dimension ref="A1:A2"/>
  <sheetViews>
    <sheetView workbookViewId="0"/>
  </sheetViews>
  <sheetFormatPr defaultRowHeight="15" x14ac:dyDescent="0.25"/>
  <cols>
    <col min="1" max="1" width="72.453125" customWidth="1"/>
  </cols>
  <sheetData>
    <row r="1" spans="1:1" ht="64.5" customHeight="1" x14ac:dyDescent="0.4">
      <c r="A1" s="73" t="s">
        <v>330</v>
      </c>
    </row>
    <row r="2" spans="1:1" x14ac:dyDescent="0.25">
      <c r="A2" s="28" t="str">
        <f>HYPERLINK("#'Table of contents'!A1", "Back to contents")</f>
        <v>Back to contents</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A464A-C776-459D-9581-C0ECFE5721AB}">
  <dimension ref="A1:D58"/>
  <sheetViews>
    <sheetView workbookViewId="0">
      <selection activeCell="I5" sqref="I5"/>
    </sheetView>
  </sheetViews>
  <sheetFormatPr defaultColWidth="8.90625" defaultRowHeight="15" x14ac:dyDescent="0.25"/>
  <cols>
    <col min="1" max="1" width="21.36328125" style="26" customWidth="1"/>
    <col min="2" max="2" width="20" style="26" bestFit="1" customWidth="1"/>
    <col min="3" max="3" width="20.6328125" style="26" customWidth="1"/>
    <col min="4" max="4" width="26.90625" style="59" customWidth="1"/>
    <col min="5" max="16384" width="8.90625" style="26"/>
  </cols>
  <sheetData>
    <row r="1" spans="1:4" ht="21" x14ac:dyDescent="0.4">
      <c r="A1" s="46" t="s">
        <v>329</v>
      </c>
    </row>
    <row r="2" spans="1:4" x14ac:dyDescent="0.25">
      <c r="A2" s="26" t="s">
        <v>284</v>
      </c>
    </row>
    <row r="3" spans="1:4" x14ac:dyDescent="0.25">
      <c r="A3" s="28" t="str">
        <f>HYPERLINK("#'Table of contents'!A1", "Back to contents")</f>
        <v>Back to contents</v>
      </c>
    </row>
    <row r="4" spans="1:4" ht="24.75" customHeight="1" x14ac:dyDescent="0.3">
      <c r="A4" s="60" t="s">
        <v>249</v>
      </c>
      <c r="B4" s="60" t="s">
        <v>83</v>
      </c>
      <c r="C4" s="60" t="s">
        <v>285</v>
      </c>
      <c r="D4" s="61" t="s">
        <v>286</v>
      </c>
    </row>
    <row r="5" spans="1:4" x14ac:dyDescent="0.25">
      <c r="A5" s="50">
        <v>2014</v>
      </c>
      <c r="B5" s="26" t="s">
        <v>230</v>
      </c>
      <c r="C5" s="58">
        <v>937022</v>
      </c>
      <c r="D5" s="59" t="s">
        <v>283</v>
      </c>
    </row>
    <row r="6" spans="1:4" x14ac:dyDescent="0.25">
      <c r="A6" s="50">
        <v>2015</v>
      </c>
      <c r="B6" s="26" t="s">
        <v>230</v>
      </c>
      <c r="C6" s="58">
        <v>942179</v>
      </c>
      <c r="D6" s="59">
        <v>0.55036061052995411</v>
      </c>
    </row>
    <row r="7" spans="1:4" x14ac:dyDescent="0.25">
      <c r="A7" s="50">
        <v>2016</v>
      </c>
      <c r="B7" s="26" t="s">
        <v>230</v>
      </c>
      <c r="C7" s="58">
        <v>950690</v>
      </c>
      <c r="D7" s="59">
        <v>1.4586637240107558</v>
      </c>
    </row>
    <row r="8" spans="1:4" x14ac:dyDescent="0.25">
      <c r="A8" s="50">
        <v>2017</v>
      </c>
      <c r="B8" s="26" t="s">
        <v>230</v>
      </c>
      <c r="C8" s="58">
        <v>958805</v>
      </c>
      <c r="D8" s="59">
        <v>2.3247052897370502</v>
      </c>
    </row>
    <row r="9" spans="1:4" x14ac:dyDescent="0.25">
      <c r="A9" s="50">
        <v>2018</v>
      </c>
      <c r="B9" s="26" t="s">
        <v>230</v>
      </c>
      <c r="C9" s="58">
        <v>968059</v>
      </c>
      <c r="D9" s="59">
        <v>3.3123021657976093</v>
      </c>
    </row>
    <row r="10" spans="1:4" x14ac:dyDescent="0.25">
      <c r="A10" s="50">
        <v>2019</v>
      </c>
      <c r="B10" s="26" t="s">
        <v>230</v>
      </c>
      <c r="C10" s="58">
        <v>976579</v>
      </c>
      <c r="D10" s="59">
        <v>4.2215657690000796</v>
      </c>
    </row>
    <row r="11" spans="1:4" x14ac:dyDescent="0.25">
      <c r="A11" s="50">
        <v>2020</v>
      </c>
      <c r="B11" s="26" t="s">
        <v>230</v>
      </c>
      <c r="C11" s="58">
        <v>980137</v>
      </c>
      <c r="D11" s="59">
        <v>4.6012793723092971</v>
      </c>
    </row>
    <row r="12" spans="1:4" x14ac:dyDescent="0.25">
      <c r="A12" s="50">
        <v>2021</v>
      </c>
      <c r="B12" s="26" t="s">
        <v>230</v>
      </c>
      <c r="C12" s="58">
        <v>987839</v>
      </c>
      <c r="D12" s="59">
        <v>5.4232451319179198</v>
      </c>
    </row>
    <row r="13" spans="1:4" x14ac:dyDescent="0.25">
      <c r="A13" s="50">
        <v>2022</v>
      </c>
      <c r="B13" s="26" t="s">
        <v>230</v>
      </c>
      <c r="C13" s="58">
        <v>996854</v>
      </c>
      <c r="D13" s="59">
        <v>6.3853356698135189</v>
      </c>
    </row>
    <row r="14" spans="1:4" x14ac:dyDescent="0.25">
      <c r="A14" s="50">
        <v>2014</v>
      </c>
      <c r="B14" s="26" t="s">
        <v>231</v>
      </c>
      <c r="C14" s="58">
        <v>827272</v>
      </c>
      <c r="D14" s="59" t="s">
        <v>283</v>
      </c>
    </row>
    <row r="15" spans="1:4" x14ac:dyDescent="0.25">
      <c r="A15" s="50">
        <v>2015</v>
      </c>
      <c r="B15" s="26" t="s">
        <v>231</v>
      </c>
      <c r="C15" s="58">
        <v>832125</v>
      </c>
      <c r="D15" s="59">
        <v>0.58662688934232321</v>
      </c>
    </row>
    <row r="16" spans="1:4" x14ac:dyDescent="0.25">
      <c r="A16" s="50">
        <v>2016</v>
      </c>
      <c r="B16" s="26" t="s">
        <v>231</v>
      </c>
      <c r="C16" s="58">
        <v>836514</v>
      </c>
      <c r="D16" s="59">
        <v>1.1171658172886234</v>
      </c>
    </row>
    <row r="17" spans="1:4" x14ac:dyDescent="0.25">
      <c r="A17" s="50">
        <v>2017</v>
      </c>
      <c r="B17" s="26" t="s">
        <v>231</v>
      </c>
      <c r="C17" s="58">
        <v>841871</v>
      </c>
      <c r="D17" s="59">
        <v>1.764715837112818</v>
      </c>
    </row>
    <row r="18" spans="1:4" x14ac:dyDescent="0.25">
      <c r="A18" s="50">
        <v>2018</v>
      </c>
      <c r="B18" s="26" t="s">
        <v>231</v>
      </c>
      <c r="C18" s="58">
        <v>844925</v>
      </c>
      <c r="D18" s="59">
        <v>2.1338809968184602</v>
      </c>
    </row>
    <row r="19" spans="1:4" x14ac:dyDescent="0.25">
      <c r="A19" s="50">
        <v>2019</v>
      </c>
      <c r="B19" s="26" t="s">
        <v>231</v>
      </c>
      <c r="C19" s="58">
        <v>849810</v>
      </c>
      <c r="D19" s="59">
        <v>2.7243760214294754</v>
      </c>
    </row>
    <row r="20" spans="1:4" x14ac:dyDescent="0.25">
      <c r="A20" s="50">
        <v>2020</v>
      </c>
      <c r="B20" s="26" t="s">
        <v>231</v>
      </c>
      <c r="C20" s="58">
        <v>852935</v>
      </c>
      <c r="D20" s="59">
        <v>3.102123606262519</v>
      </c>
    </row>
    <row r="21" spans="1:4" x14ac:dyDescent="0.25">
      <c r="A21" s="50">
        <v>2021</v>
      </c>
      <c r="B21" s="26" t="s">
        <v>231</v>
      </c>
      <c r="C21" s="58">
        <v>859373</v>
      </c>
      <c r="D21" s="59">
        <v>3.8803440706321579</v>
      </c>
    </row>
    <row r="22" spans="1:4" x14ac:dyDescent="0.25">
      <c r="A22" s="50">
        <v>2022</v>
      </c>
      <c r="B22" s="26" t="s">
        <v>231</v>
      </c>
      <c r="C22" s="58">
        <v>864465</v>
      </c>
      <c r="D22" s="59">
        <v>4.4958610952624989</v>
      </c>
    </row>
    <row r="23" spans="1:4" x14ac:dyDescent="0.25">
      <c r="A23" s="50">
        <v>2014</v>
      </c>
      <c r="B23" s="26" t="s">
        <v>232</v>
      </c>
      <c r="C23" s="58">
        <v>204460</v>
      </c>
      <c r="D23" s="59" t="s">
        <v>283</v>
      </c>
    </row>
    <row r="24" spans="1:4" x14ac:dyDescent="0.25">
      <c r="A24" s="50">
        <v>2015</v>
      </c>
      <c r="B24" s="26" t="s">
        <v>232</v>
      </c>
      <c r="C24" s="58">
        <v>205609</v>
      </c>
      <c r="D24" s="59">
        <v>0.56196811112196876</v>
      </c>
    </row>
    <row r="25" spans="1:4" x14ac:dyDescent="0.25">
      <c r="A25" s="50">
        <v>2016</v>
      </c>
      <c r="B25" s="26" t="s">
        <v>232</v>
      </c>
      <c r="C25" s="58">
        <v>206854</v>
      </c>
      <c r="D25" s="59">
        <v>1.170889171476075</v>
      </c>
    </row>
    <row r="26" spans="1:4" x14ac:dyDescent="0.25">
      <c r="A26" s="50">
        <v>2017</v>
      </c>
      <c r="B26" s="26" t="s">
        <v>232</v>
      </c>
      <c r="C26" s="58">
        <v>208143</v>
      </c>
      <c r="D26" s="59">
        <v>1.8013303335615793</v>
      </c>
    </row>
    <row r="27" spans="1:4" x14ac:dyDescent="0.25">
      <c r="A27" s="50">
        <v>2018</v>
      </c>
      <c r="B27" s="26" t="s">
        <v>232</v>
      </c>
      <c r="C27" s="58">
        <v>209050</v>
      </c>
      <c r="D27" s="59">
        <v>2.2449378851609136</v>
      </c>
    </row>
    <row r="28" spans="1:4" x14ac:dyDescent="0.25">
      <c r="A28" s="50">
        <v>2019</v>
      </c>
      <c r="B28" s="26" t="s">
        <v>232</v>
      </c>
      <c r="C28" s="58">
        <v>210543</v>
      </c>
      <c r="D28" s="59">
        <v>2.9751540643646601</v>
      </c>
    </row>
    <row r="29" spans="1:4" x14ac:dyDescent="0.25">
      <c r="A29" s="50">
        <v>2020</v>
      </c>
      <c r="B29" s="26" t="s">
        <v>232</v>
      </c>
      <c r="C29" s="58">
        <v>211393</v>
      </c>
      <c r="D29" s="59">
        <v>3.3908833023574392</v>
      </c>
    </row>
    <row r="30" spans="1:4" x14ac:dyDescent="0.25">
      <c r="A30" s="50">
        <v>2021</v>
      </c>
      <c r="B30" s="26" t="s">
        <v>232</v>
      </c>
      <c r="C30" s="58">
        <v>213265</v>
      </c>
      <c r="D30" s="59">
        <v>4.3064658123838306</v>
      </c>
    </row>
    <row r="31" spans="1:4" x14ac:dyDescent="0.25">
      <c r="A31" s="50">
        <v>2022</v>
      </c>
      <c r="B31" s="26" t="s">
        <v>232</v>
      </c>
      <c r="C31" s="58">
        <v>214655</v>
      </c>
      <c r="D31" s="59">
        <v>4.9863053898072884</v>
      </c>
    </row>
    <row r="32" spans="1:4" x14ac:dyDescent="0.25">
      <c r="A32" s="50">
        <v>2014</v>
      </c>
      <c r="B32" s="26" t="s">
        <v>233</v>
      </c>
      <c r="C32" s="58">
        <v>70536</v>
      </c>
      <c r="D32" s="59" t="s">
        <v>283</v>
      </c>
    </row>
    <row r="33" spans="1:4" x14ac:dyDescent="0.25">
      <c r="A33" s="50">
        <v>2015</v>
      </c>
      <c r="B33" s="26" t="s">
        <v>233</v>
      </c>
      <c r="C33" s="58">
        <v>70884</v>
      </c>
      <c r="D33" s="59">
        <v>0.4933650901667308</v>
      </c>
    </row>
    <row r="34" spans="1:4" x14ac:dyDescent="0.25">
      <c r="A34" s="50">
        <v>2016</v>
      </c>
      <c r="B34" s="26" t="s">
        <v>233</v>
      </c>
      <c r="C34" s="58">
        <v>71041</v>
      </c>
      <c r="D34" s="59">
        <v>0.71594646705228637</v>
      </c>
    </row>
    <row r="35" spans="1:4" x14ac:dyDescent="0.25">
      <c r="A35" s="50">
        <v>2017</v>
      </c>
      <c r="B35" s="26" t="s">
        <v>233</v>
      </c>
      <c r="C35" s="58">
        <v>71338</v>
      </c>
      <c r="D35" s="59">
        <v>1.1370080526255988</v>
      </c>
    </row>
    <row r="36" spans="1:4" x14ac:dyDescent="0.25">
      <c r="A36" s="50">
        <v>2018</v>
      </c>
      <c r="B36" s="26" t="s">
        <v>233</v>
      </c>
      <c r="C36" s="58">
        <v>71358</v>
      </c>
      <c r="D36" s="59">
        <v>1.1653623681524339</v>
      </c>
    </row>
    <row r="37" spans="1:4" x14ac:dyDescent="0.25">
      <c r="A37" s="50">
        <v>2019</v>
      </c>
      <c r="B37" s="26" t="s">
        <v>233</v>
      </c>
      <c r="C37" s="58">
        <v>71629</v>
      </c>
      <c r="D37" s="59">
        <v>1.5495633435408829</v>
      </c>
    </row>
    <row r="38" spans="1:4" x14ac:dyDescent="0.25">
      <c r="A38" s="50">
        <v>2020</v>
      </c>
      <c r="B38" s="26" t="s">
        <v>233</v>
      </c>
      <c r="C38" s="58">
        <v>71484</v>
      </c>
      <c r="D38" s="59">
        <v>1.3439945559714284</v>
      </c>
    </row>
    <row r="39" spans="1:4" x14ac:dyDescent="0.25">
      <c r="A39" s="50">
        <v>2021</v>
      </c>
      <c r="B39" s="26" t="s">
        <v>233</v>
      </c>
      <c r="C39" s="58">
        <v>72025</v>
      </c>
      <c r="D39" s="59">
        <v>2.1109787909719957</v>
      </c>
    </row>
    <row r="40" spans="1:4" x14ac:dyDescent="0.25">
      <c r="A40" s="50">
        <v>2022</v>
      </c>
      <c r="B40" s="26" t="s">
        <v>233</v>
      </c>
      <c r="C40" s="58">
        <v>72081</v>
      </c>
      <c r="D40" s="59">
        <v>2.1903708744470896</v>
      </c>
    </row>
    <row r="41" spans="1:4" x14ac:dyDescent="0.25">
      <c r="A41" s="50">
        <v>2014</v>
      </c>
      <c r="B41" s="26" t="s">
        <v>234</v>
      </c>
      <c r="C41" s="58">
        <v>260466</v>
      </c>
      <c r="D41" s="59" t="s">
        <v>283</v>
      </c>
    </row>
    <row r="42" spans="1:4" x14ac:dyDescent="0.25">
      <c r="A42" s="50">
        <v>2015</v>
      </c>
      <c r="B42" s="26" t="s">
        <v>234</v>
      </c>
      <c r="C42" s="58">
        <v>263360</v>
      </c>
      <c r="D42" s="59">
        <v>1.1110855159598643</v>
      </c>
    </row>
    <row r="43" spans="1:4" x14ac:dyDescent="0.25">
      <c r="A43" s="50">
        <v>2016</v>
      </c>
      <c r="B43" s="26" t="s">
        <v>234</v>
      </c>
      <c r="C43" s="58">
        <v>267026</v>
      </c>
      <c r="D43" s="59">
        <v>2.5185628834473617</v>
      </c>
    </row>
    <row r="44" spans="1:4" x14ac:dyDescent="0.25">
      <c r="A44" s="50">
        <v>2017</v>
      </c>
      <c r="B44" s="26" t="s">
        <v>234</v>
      </c>
      <c r="C44" s="58">
        <v>270742</v>
      </c>
      <c r="D44" s="59">
        <v>3.94523661437578</v>
      </c>
    </row>
    <row r="45" spans="1:4" x14ac:dyDescent="0.25">
      <c r="A45" s="50">
        <v>2018</v>
      </c>
      <c r="B45" s="26" t="s">
        <v>234</v>
      </c>
      <c r="C45" s="58">
        <v>273922</v>
      </c>
      <c r="D45" s="59">
        <v>5.1661253292176301</v>
      </c>
    </row>
    <row r="46" spans="1:4" x14ac:dyDescent="0.25">
      <c r="A46" s="50">
        <v>2019</v>
      </c>
      <c r="B46" s="26" t="s">
        <v>234</v>
      </c>
      <c r="C46" s="58">
        <v>279142</v>
      </c>
      <c r="D46" s="59">
        <v>7.1702256724486046</v>
      </c>
    </row>
    <row r="47" spans="1:4" x14ac:dyDescent="0.25">
      <c r="A47" s="50">
        <v>2020</v>
      </c>
      <c r="B47" s="26" t="s">
        <v>234</v>
      </c>
      <c r="C47" s="58">
        <v>282474</v>
      </c>
      <c r="D47" s="59">
        <v>8.4494713321508375</v>
      </c>
    </row>
    <row r="48" spans="1:4" x14ac:dyDescent="0.25">
      <c r="A48" s="50">
        <v>2021</v>
      </c>
      <c r="B48" s="26" t="s">
        <v>234</v>
      </c>
      <c r="C48" s="58">
        <v>288097</v>
      </c>
      <c r="D48" s="59">
        <v>10.608294364715555</v>
      </c>
    </row>
    <row r="49" spans="1:4" x14ac:dyDescent="0.25">
      <c r="A49" s="50">
        <v>2022</v>
      </c>
      <c r="B49" s="26" t="s">
        <v>234</v>
      </c>
      <c r="C49" s="58">
        <v>293280</v>
      </c>
      <c r="D49" s="59">
        <v>12.598189399000258</v>
      </c>
    </row>
    <row r="50" spans="1:4" x14ac:dyDescent="0.25">
      <c r="A50" s="50">
        <v>2014</v>
      </c>
      <c r="B50" s="26" t="s">
        <v>235</v>
      </c>
      <c r="C50" s="58">
        <v>136625</v>
      </c>
      <c r="D50" s="59" t="s">
        <v>283</v>
      </c>
    </row>
    <row r="51" spans="1:4" x14ac:dyDescent="0.25">
      <c r="A51" s="50">
        <v>2015</v>
      </c>
      <c r="B51" s="26" t="s">
        <v>235</v>
      </c>
      <c r="C51" s="58">
        <v>137355</v>
      </c>
      <c r="D51" s="59">
        <v>0.53430924062214391</v>
      </c>
    </row>
    <row r="52" spans="1:4" x14ac:dyDescent="0.25">
      <c r="A52" s="50">
        <v>2016</v>
      </c>
      <c r="B52" s="26" t="s">
        <v>235</v>
      </c>
      <c r="C52" s="58">
        <v>137929</v>
      </c>
      <c r="D52" s="59">
        <v>0.95443732845379436</v>
      </c>
    </row>
    <row r="53" spans="1:4" x14ac:dyDescent="0.25">
      <c r="A53" s="50">
        <v>2017</v>
      </c>
      <c r="B53" s="26" t="s">
        <v>235</v>
      </c>
      <c r="C53" s="58">
        <v>138944</v>
      </c>
      <c r="D53" s="59">
        <v>1.6973467520585483</v>
      </c>
    </row>
    <row r="54" spans="1:4" x14ac:dyDescent="0.25">
      <c r="A54" s="50">
        <v>2018</v>
      </c>
      <c r="B54" s="26" t="s">
        <v>235</v>
      </c>
      <c r="C54" s="58">
        <v>139353</v>
      </c>
      <c r="D54" s="59">
        <v>1.996706312900276</v>
      </c>
    </row>
    <row r="55" spans="1:4" x14ac:dyDescent="0.25">
      <c r="A55" s="50">
        <v>2019</v>
      </c>
      <c r="B55" s="26" t="s">
        <v>235</v>
      </c>
      <c r="C55" s="58">
        <v>140071</v>
      </c>
      <c r="D55" s="59">
        <v>2.5222323879231512</v>
      </c>
    </row>
    <row r="56" spans="1:4" x14ac:dyDescent="0.25">
      <c r="A56" s="50">
        <v>2020</v>
      </c>
      <c r="B56" s="26" t="s">
        <v>235</v>
      </c>
      <c r="C56" s="58">
        <v>140319</v>
      </c>
      <c r="D56" s="59">
        <v>2.7037511436413642</v>
      </c>
    </row>
    <row r="57" spans="1:4" x14ac:dyDescent="0.25">
      <c r="A57" s="50">
        <v>2021</v>
      </c>
      <c r="B57" s="26" t="s">
        <v>235</v>
      </c>
      <c r="C57" s="58">
        <v>141913</v>
      </c>
      <c r="D57" s="59">
        <v>3.8704483074107898</v>
      </c>
    </row>
    <row r="58" spans="1:4" x14ac:dyDescent="0.25">
      <c r="A58" s="50">
        <v>2022</v>
      </c>
      <c r="B58" s="26" t="s">
        <v>235</v>
      </c>
      <c r="C58" s="58">
        <v>142937</v>
      </c>
      <c r="D58" s="59">
        <v>4.6199451052149954</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1393-16DE-4F4F-BB0A-0B148ACE5100}">
  <dimension ref="A1:A2"/>
  <sheetViews>
    <sheetView workbookViewId="0">
      <selection activeCell="K11" sqref="K11"/>
    </sheetView>
  </sheetViews>
  <sheetFormatPr defaultRowHeight="15" x14ac:dyDescent="0.25"/>
  <cols>
    <col min="1" max="1" width="51.08984375" customWidth="1"/>
  </cols>
  <sheetData>
    <row r="1" spans="1:1" ht="91.5" customHeight="1" x14ac:dyDescent="0.4">
      <c r="A1" s="62" t="s">
        <v>288</v>
      </c>
    </row>
    <row r="2" spans="1:1" x14ac:dyDescent="0.25">
      <c r="A2" s="28" t="str">
        <f>HYPERLINK("#'Table of contents'!A1", "Back to contents")</f>
        <v>Back to contents</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AB74-256D-4E2F-95FA-F3EC0EF77963}">
  <dimension ref="A1:A2"/>
  <sheetViews>
    <sheetView workbookViewId="0"/>
  </sheetViews>
  <sheetFormatPr defaultRowHeight="15" x14ac:dyDescent="0.25"/>
  <cols>
    <col min="1" max="1" width="82.36328125" customWidth="1"/>
  </cols>
  <sheetData>
    <row r="1" spans="1:1" ht="63" x14ac:dyDescent="0.4">
      <c r="A1" s="62" t="s">
        <v>295</v>
      </c>
    </row>
    <row r="2" spans="1:1" x14ac:dyDescent="0.25">
      <c r="A2" s="28" t="str">
        <f>HYPERLINK("#'Table of contents'!A1", "Back to contents")</f>
        <v>Back to contents</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9489-B39C-4FED-B4AA-E7F47B046272}">
  <dimension ref="A1:C7"/>
  <sheetViews>
    <sheetView workbookViewId="0"/>
  </sheetViews>
  <sheetFormatPr defaultColWidth="11.54296875" defaultRowHeight="15" x14ac:dyDescent="0.25"/>
  <cols>
    <col min="1" max="1" width="62.54296875" style="26" customWidth="1"/>
    <col min="2" max="2" width="27.81640625" style="26" customWidth="1"/>
    <col min="3" max="3" width="42.453125" style="26" customWidth="1"/>
    <col min="4" max="16384" width="11.54296875" style="26"/>
  </cols>
  <sheetData>
    <row r="1" spans="1:3" ht="84" x14ac:dyDescent="0.4">
      <c r="A1" s="62" t="s">
        <v>294</v>
      </c>
    </row>
    <row r="2" spans="1:3" ht="15" customHeight="1" x14ac:dyDescent="0.25">
      <c r="A2" s="68" t="s">
        <v>22</v>
      </c>
    </row>
    <row r="3" spans="1:3" ht="15" customHeight="1" x14ac:dyDescent="0.25">
      <c r="A3" s="28" t="str">
        <f>HYPERLINK("#'Table of contents'!A1", "Back to contents")</f>
        <v>Back to contents</v>
      </c>
    </row>
    <row r="4" spans="1:3" ht="33" customHeight="1" x14ac:dyDescent="0.3">
      <c r="A4" s="63" t="s">
        <v>289</v>
      </c>
      <c r="B4" s="64" t="s">
        <v>290</v>
      </c>
      <c r="C4" s="64" t="s">
        <v>291</v>
      </c>
    </row>
    <row r="5" spans="1:3" ht="35.25" customHeight="1" x14ac:dyDescent="0.3">
      <c r="A5" s="65" t="s">
        <v>292</v>
      </c>
      <c r="B5" s="26">
        <v>58.9</v>
      </c>
      <c r="C5" s="26">
        <v>12.1</v>
      </c>
    </row>
    <row r="6" spans="1:3" ht="15.6" x14ac:dyDescent="0.25">
      <c r="A6" s="66" t="s">
        <v>293</v>
      </c>
      <c r="B6" s="26">
        <v>52.2</v>
      </c>
      <c r="C6" s="26">
        <v>28.7</v>
      </c>
    </row>
    <row r="7" spans="1:3" ht="29.25" customHeight="1" x14ac:dyDescent="0.3">
      <c r="A7" s="67" t="s">
        <v>225</v>
      </c>
      <c r="B7" s="26">
        <v>19.39</v>
      </c>
      <c r="C7" s="26">
        <v>7.38</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38"/>
  <sheetViews>
    <sheetView workbookViewId="0"/>
  </sheetViews>
  <sheetFormatPr defaultColWidth="11.54296875" defaultRowHeight="15" x14ac:dyDescent="0.25"/>
  <cols>
    <col min="1" max="1" width="26.6328125" customWidth="1"/>
    <col min="2" max="2" width="10.6328125" customWidth="1"/>
    <col min="3" max="3" width="12.6328125" customWidth="1"/>
    <col min="4" max="26" width="10.6328125" customWidth="1"/>
    <col min="27" max="27" width="13.6328125" customWidth="1"/>
    <col min="28" max="28" width="10.6328125" customWidth="1"/>
    <col min="29" max="29" width="13.6328125" customWidth="1"/>
    <col min="30" max="30" width="10.6328125" customWidth="1"/>
    <col min="31" max="31" width="13.6328125" customWidth="1"/>
  </cols>
  <sheetData>
    <row r="1" spans="1:31" ht="147" x14ac:dyDescent="0.4">
      <c r="A1" s="73" t="s">
        <v>335</v>
      </c>
    </row>
    <row r="2" spans="1:31" x14ac:dyDescent="0.25">
      <c r="A2" t="s">
        <v>80</v>
      </c>
    </row>
    <row r="3" spans="1:31" x14ac:dyDescent="0.25">
      <c r="A3" s="4" t="str">
        <f>HYPERLINK("#'Table of Contents'!A1", "Back to contents")</f>
        <v>Back to contents</v>
      </c>
    </row>
    <row r="4" spans="1:31" ht="46.8" x14ac:dyDescent="0.25">
      <c r="A4" s="11" t="s">
        <v>81</v>
      </c>
      <c r="B4" s="11" t="s">
        <v>82</v>
      </c>
      <c r="C4" s="11" t="s">
        <v>83</v>
      </c>
      <c r="D4" s="12" t="s">
        <v>84</v>
      </c>
      <c r="E4" s="12" t="s">
        <v>85</v>
      </c>
      <c r="F4" s="12" t="s">
        <v>86</v>
      </c>
      <c r="G4" s="12" t="s">
        <v>87</v>
      </c>
      <c r="H4" s="12" t="s">
        <v>88</v>
      </c>
      <c r="I4" s="12" t="s">
        <v>89</v>
      </c>
      <c r="J4" s="12" t="s">
        <v>90</v>
      </c>
      <c r="K4" s="12" t="s">
        <v>91</v>
      </c>
      <c r="L4" s="12" t="s">
        <v>92</v>
      </c>
      <c r="M4" s="12" t="s">
        <v>93</v>
      </c>
      <c r="N4" s="12" t="s">
        <v>94</v>
      </c>
      <c r="O4" s="12" t="s">
        <v>95</v>
      </c>
      <c r="P4" s="12" t="s">
        <v>96</v>
      </c>
      <c r="Q4" s="12" t="s">
        <v>97</v>
      </c>
      <c r="R4" s="12" t="s">
        <v>98</v>
      </c>
      <c r="S4" s="12" t="s">
        <v>99</v>
      </c>
      <c r="T4" s="12" t="s">
        <v>100</v>
      </c>
      <c r="U4" s="12" t="s">
        <v>101</v>
      </c>
      <c r="V4" s="12" t="s">
        <v>102</v>
      </c>
      <c r="W4" s="12" t="s">
        <v>103</v>
      </c>
      <c r="X4" s="12" t="s">
        <v>104</v>
      </c>
      <c r="Y4" s="12" t="s">
        <v>105</v>
      </c>
      <c r="Z4" s="12" t="s">
        <v>106</v>
      </c>
      <c r="AA4" s="12" t="s">
        <v>107</v>
      </c>
      <c r="AB4" s="12" t="s">
        <v>108</v>
      </c>
      <c r="AC4" s="12" t="s">
        <v>109</v>
      </c>
      <c r="AD4" s="12" t="s">
        <v>110</v>
      </c>
      <c r="AE4" s="12" t="s">
        <v>111</v>
      </c>
    </row>
    <row r="5" spans="1:31" ht="24.9" customHeight="1" x14ac:dyDescent="0.25">
      <c r="A5" s="17" t="s">
        <v>112</v>
      </c>
      <c r="B5" s="15" t="s">
        <v>113</v>
      </c>
      <c r="C5" s="15" t="s">
        <v>114</v>
      </c>
      <c r="D5" s="15">
        <v>2194564</v>
      </c>
      <c r="E5" s="15">
        <v>2211430</v>
      </c>
      <c r="F5" s="15">
        <v>2230797</v>
      </c>
      <c r="G5" s="15">
        <v>2251262</v>
      </c>
      <c r="H5" s="15">
        <v>2274283</v>
      </c>
      <c r="I5" s="15">
        <v>2295185</v>
      </c>
      <c r="J5" s="15">
        <v>2318966</v>
      </c>
      <c r="K5" s="15">
        <v>2337967</v>
      </c>
      <c r="L5" s="15">
        <v>2351780</v>
      </c>
      <c r="M5" s="15">
        <v>2364850</v>
      </c>
      <c r="N5" s="15">
        <v>2376424</v>
      </c>
      <c r="O5" s="15">
        <v>2386660</v>
      </c>
      <c r="P5" s="15">
        <v>2400342</v>
      </c>
      <c r="Q5" s="15">
        <v>2416014</v>
      </c>
      <c r="R5" s="15">
        <v>2429943</v>
      </c>
      <c r="S5" s="15">
        <v>2446171</v>
      </c>
      <c r="T5" s="15">
        <v>2462736</v>
      </c>
      <c r="U5" s="15">
        <v>2477275</v>
      </c>
      <c r="V5" s="15">
        <v>2495623</v>
      </c>
      <c r="W5" s="15">
        <v>2507625</v>
      </c>
      <c r="X5" s="15">
        <v>2528823</v>
      </c>
      <c r="Y5" s="15">
        <v>2549797</v>
      </c>
      <c r="Z5" s="15">
        <v>20974</v>
      </c>
      <c r="AA5" s="16">
        <v>0.8</v>
      </c>
      <c r="AB5" s="15">
        <v>163137</v>
      </c>
      <c r="AC5" s="16">
        <v>6.8</v>
      </c>
      <c r="AD5" s="15">
        <v>338367</v>
      </c>
      <c r="AE5" s="16">
        <v>15.3</v>
      </c>
    </row>
    <row r="6" spans="1:31" x14ac:dyDescent="0.25">
      <c r="A6" t="s">
        <v>115</v>
      </c>
      <c r="B6" s="13" t="s">
        <v>116</v>
      </c>
      <c r="C6" s="13" t="s">
        <v>117</v>
      </c>
      <c r="D6" s="13">
        <v>96948</v>
      </c>
      <c r="E6" s="13">
        <v>97393</v>
      </c>
      <c r="F6" s="13">
        <v>97857</v>
      </c>
      <c r="G6" s="13">
        <v>98526</v>
      </c>
      <c r="H6" s="13">
        <v>99120</v>
      </c>
      <c r="I6" s="13">
        <v>100521</v>
      </c>
      <c r="J6" s="13">
        <v>101916</v>
      </c>
      <c r="K6" s="13">
        <v>102577</v>
      </c>
      <c r="L6" s="13">
        <v>103077</v>
      </c>
      <c r="M6" s="13">
        <v>103285</v>
      </c>
      <c r="N6" s="13">
        <v>103423</v>
      </c>
      <c r="O6" s="13">
        <v>103934</v>
      </c>
      <c r="P6" s="13">
        <v>105047</v>
      </c>
      <c r="Q6" s="13">
        <v>105287</v>
      </c>
      <c r="R6" s="13">
        <v>105311</v>
      </c>
      <c r="S6" s="13">
        <v>106749</v>
      </c>
      <c r="T6" s="13">
        <v>106802</v>
      </c>
      <c r="U6" s="13">
        <v>107586</v>
      </c>
      <c r="V6" s="13">
        <v>108381</v>
      </c>
      <c r="W6" s="13">
        <v>108893</v>
      </c>
      <c r="X6" s="13">
        <v>108844</v>
      </c>
      <c r="Y6" s="13">
        <v>109827</v>
      </c>
      <c r="Z6" s="13">
        <v>983</v>
      </c>
      <c r="AA6" s="14">
        <v>0.9</v>
      </c>
      <c r="AB6" s="13">
        <v>5893</v>
      </c>
      <c r="AC6" s="14">
        <v>5.7</v>
      </c>
      <c r="AD6" s="13">
        <v>12434</v>
      </c>
      <c r="AE6" s="14">
        <v>12.8</v>
      </c>
    </row>
    <row r="7" spans="1:31" x14ac:dyDescent="0.25">
      <c r="A7" t="s">
        <v>118</v>
      </c>
      <c r="B7" s="13" t="s">
        <v>119</v>
      </c>
      <c r="C7" s="13" t="s">
        <v>117</v>
      </c>
      <c r="D7" s="13">
        <v>90887</v>
      </c>
      <c r="E7" s="13">
        <v>92328</v>
      </c>
      <c r="F7" s="13">
        <v>93763</v>
      </c>
      <c r="G7" s="13">
        <v>95658</v>
      </c>
      <c r="H7" s="13">
        <v>97490</v>
      </c>
      <c r="I7" s="13">
        <v>98892</v>
      </c>
      <c r="J7" s="13">
        <v>100340</v>
      </c>
      <c r="K7" s="13">
        <v>101696</v>
      </c>
      <c r="L7" s="13">
        <v>102839</v>
      </c>
      <c r="M7" s="13">
        <v>104017</v>
      </c>
      <c r="N7" s="13">
        <v>105006</v>
      </c>
      <c r="O7" s="13">
        <v>106018</v>
      </c>
      <c r="P7" s="13">
        <v>107128</v>
      </c>
      <c r="Q7" s="13">
        <v>108381</v>
      </c>
      <c r="R7" s="13">
        <v>109631</v>
      </c>
      <c r="S7" s="13">
        <v>110296</v>
      </c>
      <c r="T7" s="13">
        <v>110941</v>
      </c>
      <c r="U7" s="13">
        <v>111156</v>
      </c>
      <c r="V7" s="13">
        <v>112114</v>
      </c>
      <c r="W7" s="13">
        <v>112713</v>
      </c>
      <c r="X7" s="13">
        <v>113861</v>
      </c>
      <c r="Y7" s="13">
        <v>114897</v>
      </c>
      <c r="Z7" s="13">
        <v>1036</v>
      </c>
      <c r="AA7" s="14">
        <v>0.9</v>
      </c>
      <c r="AB7" s="13">
        <v>8879</v>
      </c>
      <c r="AC7" s="14">
        <v>8.4</v>
      </c>
      <c r="AD7" s="13">
        <v>22569</v>
      </c>
      <c r="AE7" s="14">
        <v>24.4</v>
      </c>
    </row>
    <row r="8" spans="1:31" x14ac:dyDescent="0.25">
      <c r="A8" t="s">
        <v>120</v>
      </c>
      <c r="B8" s="13" t="s">
        <v>121</v>
      </c>
      <c r="C8" s="13" t="s">
        <v>117</v>
      </c>
      <c r="D8" s="13">
        <v>46945</v>
      </c>
      <c r="E8" s="13">
        <v>47264</v>
      </c>
      <c r="F8" s="13">
        <v>47772</v>
      </c>
      <c r="G8" s="13">
        <v>48396</v>
      </c>
      <c r="H8" s="13">
        <v>48993</v>
      </c>
      <c r="I8" s="13">
        <v>49556</v>
      </c>
      <c r="J8" s="13">
        <v>50128</v>
      </c>
      <c r="K8" s="13">
        <v>50639</v>
      </c>
      <c r="L8" s="13">
        <v>51109</v>
      </c>
      <c r="M8" s="13">
        <v>51436</v>
      </c>
      <c r="N8" s="13">
        <v>51738</v>
      </c>
      <c r="O8" s="13">
        <v>52109</v>
      </c>
      <c r="P8" s="13">
        <v>52413</v>
      </c>
      <c r="Q8" s="13">
        <v>52692</v>
      </c>
      <c r="R8" s="13">
        <v>53142</v>
      </c>
      <c r="S8" s="13">
        <v>53333</v>
      </c>
      <c r="T8" s="13">
        <v>53627</v>
      </c>
      <c r="U8" s="13">
        <v>53888</v>
      </c>
      <c r="V8" s="13">
        <v>54221</v>
      </c>
      <c r="W8" s="13">
        <v>54480</v>
      </c>
      <c r="X8" s="13">
        <v>55003</v>
      </c>
      <c r="Y8" s="13">
        <v>55441</v>
      </c>
      <c r="Z8" s="13">
        <v>438</v>
      </c>
      <c r="AA8" s="14">
        <v>0.8</v>
      </c>
      <c r="AB8" s="13">
        <v>3332</v>
      </c>
      <c r="AC8" s="14">
        <v>6.4</v>
      </c>
      <c r="AD8" s="13">
        <v>8177</v>
      </c>
      <c r="AE8" s="14">
        <v>17.3</v>
      </c>
    </row>
    <row r="9" spans="1:31" x14ac:dyDescent="0.25">
      <c r="A9" t="s">
        <v>122</v>
      </c>
      <c r="B9" s="13" t="s">
        <v>123</v>
      </c>
      <c r="C9" s="13" t="s">
        <v>117</v>
      </c>
      <c r="D9" s="13">
        <v>39028</v>
      </c>
      <c r="E9" s="13">
        <v>39135</v>
      </c>
      <c r="F9" s="13">
        <v>39728</v>
      </c>
      <c r="G9" s="13">
        <v>39828</v>
      </c>
      <c r="H9" s="13">
        <v>40245</v>
      </c>
      <c r="I9" s="13">
        <v>40433</v>
      </c>
      <c r="J9" s="13">
        <v>40437</v>
      </c>
      <c r="K9" s="13">
        <v>40481</v>
      </c>
      <c r="L9" s="13">
        <v>40353</v>
      </c>
      <c r="M9" s="13">
        <v>40401</v>
      </c>
      <c r="N9" s="13">
        <v>40427</v>
      </c>
      <c r="O9" s="13">
        <v>40514</v>
      </c>
      <c r="P9" s="13">
        <v>40934</v>
      </c>
      <c r="Q9" s="13">
        <v>40857</v>
      </c>
      <c r="R9" s="13">
        <v>40938</v>
      </c>
      <c r="S9" s="13">
        <v>41040</v>
      </c>
      <c r="T9" s="13">
        <v>41455</v>
      </c>
      <c r="U9" s="13">
        <v>41630</v>
      </c>
      <c r="V9" s="13">
        <v>41789</v>
      </c>
      <c r="W9" s="13">
        <v>41839</v>
      </c>
      <c r="X9" s="13">
        <v>42384</v>
      </c>
      <c r="Y9" s="13">
        <v>42664</v>
      </c>
      <c r="Z9" s="13">
        <v>280</v>
      </c>
      <c r="AA9" s="14">
        <v>0.7</v>
      </c>
      <c r="AB9" s="13">
        <v>2150</v>
      </c>
      <c r="AC9" s="14">
        <v>5.3</v>
      </c>
      <c r="AD9" s="13">
        <v>3529</v>
      </c>
      <c r="AE9" s="14">
        <v>9</v>
      </c>
    </row>
    <row r="10" spans="1:31" x14ac:dyDescent="0.25">
      <c r="A10" t="s">
        <v>124</v>
      </c>
      <c r="B10" s="13" t="s">
        <v>125</v>
      </c>
      <c r="C10" s="13" t="s">
        <v>117</v>
      </c>
      <c r="D10" s="13">
        <v>204994</v>
      </c>
      <c r="E10" s="13">
        <v>206592</v>
      </c>
      <c r="F10" s="13">
        <v>207981</v>
      </c>
      <c r="G10" s="13">
        <v>209720</v>
      </c>
      <c r="H10" s="13">
        <v>212548</v>
      </c>
      <c r="I10" s="13">
        <v>214651</v>
      </c>
      <c r="J10" s="13">
        <v>217740</v>
      </c>
      <c r="K10" s="13">
        <v>219085</v>
      </c>
      <c r="L10" s="13">
        <v>220422</v>
      </c>
      <c r="M10" s="13">
        <v>222062</v>
      </c>
      <c r="N10" s="13">
        <v>224041</v>
      </c>
      <c r="O10" s="13">
        <v>224875</v>
      </c>
      <c r="P10" s="13">
        <v>227222</v>
      </c>
      <c r="Q10" s="13">
        <v>229231</v>
      </c>
      <c r="R10" s="13">
        <v>229650</v>
      </c>
      <c r="S10" s="13">
        <v>231383</v>
      </c>
      <c r="T10" s="13">
        <v>233369</v>
      </c>
      <c r="U10" s="13">
        <v>235771</v>
      </c>
      <c r="V10" s="13">
        <v>238269</v>
      </c>
      <c r="W10" s="13">
        <v>239364</v>
      </c>
      <c r="X10" s="13">
        <v>241658</v>
      </c>
      <c r="Y10" s="13">
        <v>244738</v>
      </c>
      <c r="Z10" s="13">
        <v>3080</v>
      </c>
      <c r="AA10" s="14">
        <v>1.3</v>
      </c>
      <c r="AB10" s="13">
        <v>19863</v>
      </c>
      <c r="AC10" s="14">
        <v>8.8000000000000007</v>
      </c>
      <c r="AD10" s="13">
        <v>38146</v>
      </c>
      <c r="AE10" s="14">
        <v>18.5</v>
      </c>
    </row>
    <row r="11" spans="1:31" x14ac:dyDescent="0.25">
      <c r="A11" t="s">
        <v>126</v>
      </c>
      <c r="B11" s="13" t="s">
        <v>127</v>
      </c>
      <c r="C11" s="13" t="s">
        <v>117</v>
      </c>
      <c r="D11" s="13">
        <v>20568</v>
      </c>
      <c r="E11" s="13">
        <v>20729</v>
      </c>
      <c r="F11" s="13">
        <v>20947</v>
      </c>
      <c r="G11" s="13">
        <v>21251</v>
      </c>
      <c r="H11" s="13">
        <v>21550</v>
      </c>
      <c r="I11" s="13">
        <v>21862</v>
      </c>
      <c r="J11" s="13">
        <v>22225</v>
      </c>
      <c r="K11" s="13">
        <v>22517</v>
      </c>
      <c r="L11" s="13">
        <v>22727</v>
      </c>
      <c r="M11" s="13">
        <v>22815</v>
      </c>
      <c r="N11" s="13">
        <v>22796</v>
      </c>
      <c r="O11" s="13">
        <v>22881</v>
      </c>
      <c r="P11" s="13">
        <v>22978</v>
      </c>
      <c r="Q11" s="13">
        <v>23217</v>
      </c>
      <c r="R11" s="13">
        <v>23333</v>
      </c>
      <c r="S11" s="13">
        <v>23401</v>
      </c>
      <c r="T11" s="13">
        <v>23563</v>
      </c>
      <c r="U11" s="13">
        <v>23674</v>
      </c>
      <c r="V11" s="13">
        <v>23890</v>
      </c>
      <c r="W11" s="13">
        <v>24066</v>
      </c>
      <c r="X11" s="13">
        <v>24077</v>
      </c>
      <c r="Y11" s="13">
        <v>24157</v>
      </c>
      <c r="Z11" s="13">
        <v>80</v>
      </c>
      <c r="AA11" s="14">
        <v>0.3</v>
      </c>
      <c r="AB11" s="13">
        <v>1276</v>
      </c>
      <c r="AC11" s="14">
        <v>5.6</v>
      </c>
      <c r="AD11" s="13">
        <v>3428</v>
      </c>
      <c r="AE11" s="14">
        <v>16.5</v>
      </c>
    </row>
    <row r="12" spans="1:31" x14ac:dyDescent="0.25">
      <c r="A12" t="s">
        <v>128</v>
      </c>
      <c r="B12" s="13" t="s">
        <v>129</v>
      </c>
      <c r="C12" s="13" t="s">
        <v>117</v>
      </c>
      <c r="D12" s="13">
        <v>63888</v>
      </c>
      <c r="E12" s="13">
        <v>64195</v>
      </c>
      <c r="F12" s="13">
        <v>64892</v>
      </c>
      <c r="G12" s="13">
        <v>65515</v>
      </c>
      <c r="H12" s="13">
        <v>66215</v>
      </c>
      <c r="I12" s="13">
        <v>66469</v>
      </c>
      <c r="J12" s="13">
        <v>66909</v>
      </c>
      <c r="K12" s="13">
        <v>67414</v>
      </c>
      <c r="L12" s="13">
        <v>67662</v>
      </c>
      <c r="M12" s="13">
        <v>67845</v>
      </c>
      <c r="N12" s="13">
        <v>68058</v>
      </c>
      <c r="O12" s="13">
        <v>68364</v>
      </c>
      <c r="P12" s="13">
        <v>68682</v>
      </c>
      <c r="Q12" s="13">
        <v>68818</v>
      </c>
      <c r="R12" s="13">
        <v>68999</v>
      </c>
      <c r="S12" s="13">
        <v>69202</v>
      </c>
      <c r="T12" s="13">
        <v>69503</v>
      </c>
      <c r="U12" s="13">
        <v>69586</v>
      </c>
      <c r="V12" s="13">
        <v>69699</v>
      </c>
      <c r="W12" s="13">
        <v>69957</v>
      </c>
      <c r="X12" s="13">
        <v>70405</v>
      </c>
      <c r="Y12" s="13">
        <v>70984</v>
      </c>
      <c r="Z12" s="13">
        <v>579</v>
      </c>
      <c r="AA12" s="14">
        <v>0.8</v>
      </c>
      <c r="AB12" s="13">
        <v>2620</v>
      </c>
      <c r="AC12" s="14">
        <v>3.8</v>
      </c>
      <c r="AD12" s="13">
        <v>6789</v>
      </c>
      <c r="AE12" s="14">
        <v>10.6</v>
      </c>
    </row>
    <row r="13" spans="1:31" x14ac:dyDescent="0.25">
      <c r="A13" t="s">
        <v>130</v>
      </c>
      <c r="B13" s="13" t="s">
        <v>131</v>
      </c>
      <c r="C13" s="13" t="s">
        <v>117</v>
      </c>
      <c r="D13" s="13">
        <v>66854</v>
      </c>
      <c r="E13" s="13">
        <v>67133</v>
      </c>
      <c r="F13" s="13">
        <v>67109</v>
      </c>
      <c r="G13" s="13">
        <v>67310</v>
      </c>
      <c r="H13" s="13">
        <v>67188</v>
      </c>
      <c r="I13" s="13">
        <v>67060</v>
      </c>
      <c r="J13" s="13">
        <v>68011</v>
      </c>
      <c r="K13" s="13">
        <v>68594</v>
      </c>
      <c r="L13" s="13">
        <v>69067</v>
      </c>
      <c r="M13" s="13">
        <v>69105</v>
      </c>
      <c r="N13" s="13">
        <v>69150</v>
      </c>
      <c r="O13" s="13">
        <v>69263</v>
      </c>
      <c r="P13" s="13">
        <v>69500</v>
      </c>
      <c r="Q13" s="13">
        <v>69610</v>
      </c>
      <c r="R13" s="13">
        <v>69534</v>
      </c>
      <c r="S13" s="13">
        <v>69635</v>
      </c>
      <c r="T13" s="13">
        <v>70049</v>
      </c>
      <c r="U13" s="13">
        <v>70337</v>
      </c>
      <c r="V13" s="13">
        <v>70685</v>
      </c>
      <c r="W13" s="13">
        <v>70689</v>
      </c>
      <c r="X13" s="13">
        <v>71224</v>
      </c>
      <c r="Y13" s="13">
        <v>71701</v>
      </c>
      <c r="Z13" s="13">
        <v>477</v>
      </c>
      <c r="AA13" s="14">
        <v>0.7</v>
      </c>
      <c r="AB13" s="13">
        <v>2438</v>
      </c>
      <c r="AC13" s="14">
        <v>3.5</v>
      </c>
      <c r="AD13" s="13">
        <v>4568</v>
      </c>
      <c r="AE13" s="14">
        <v>6.8</v>
      </c>
    </row>
    <row r="14" spans="1:31" x14ac:dyDescent="0.25">
      <c r="A14" t="s">
        <v>132</v>
      </c>
      <c r="B14" s="13" t="s">
        <v>133</v>
      </c>
      <c r="C14" s="13" t="s">
        <v>117</v>
      </c>
      <c r="D14" s="13">
        <v>50399</v>
      </c>
      <c r="E14" s="13">
        <v>50639</v>
      </c>
      <c r="F14" s="13">
        <v>50981</v>
      </c>
      <c r="G14" s="13">
        <v>51305</v>
      </c>
      <c r="H14" s="13">
        <v>51494</v>
      </c>
      <c r="I14" s="13">
        <v>51941</v>
      </c>
      <c r="J14" s="13">
        <v>52425</v>
      </c>
      <c r="K14" s="13">
        <v>53079</v>
      </c>
      <c r="L14" s="13">
        <v>53519</v>
      </c>
      <c r="M14" s="13">
        <v>53793</v>
      </c>
      <c r="N14" s="13">
        <v>53927</v>
      </c>
      <c r="O14" s="13">
        <v>54143</v>
      </c>
      <c r="P14" s="13">
        <v>54453</v>
      </c>
      <c r="Q14" s="13">
        <v>54401</v>
      </c>
      <c r="R14" s="13">
        <v>54570</v>
      </c>
      <c r="S14" s="13">
        <v>54748</v>
      </c>
      <c r="T14" s="13">
        <v>54873</v>
      </c>
      <c r="U14" s="13">
        <v>55107</v>
      </c>
      <c r="V14" s="13">
        <v>55387</v>
      </c>
      <c r="W14" s="13">
        <v>55564</v>
      </c>
      <c r="X14" s="13">
        <v>56149</v>
      </c>
      <c r="Y14" s="13">
        <v>56621</v>
      </c>
      <c r="Z14" s="13">
        <v>472</v>
      </c>
      <c r="AA14" s="14">
        <v>0.8</v>
      </c>
      <c r="AB14" s="13">
        <v>2478</v>
      </c>
      <c r="AC14" s="14">
        <v>4.5999999999999996</v>
      </c>
      <c r="AD14" s="13">
        <v>5982</v>
      </c>
      <c r="AE14" s="14">
        <v>11.8</v>
      </c>
    </row>
    <row r="15" spans="1:31" x14ac:dyDescent="0.25">
      <c r="A15" t="s">
        <v>134</v>
      </c>
      <c r="B15" s="13" t="s">
        <v>135</v>
      </c>
      <c r="C15" s="13" t="s">
        <v>117</v>
      </c>
      <c r="D15" s="13">
        <v>42251</v>
      </c>
      <c r="E15" s="13">
        <v>42271</v>
      </c>
      <c r="F15" s="13">
        <v>42321</v>
      </c>
      <c r="G15" s="13">
        <v>42492</v>
      </c>
      <c r="H15" s="13">
        <v>42716</v>
      </c>
      <c r="I15" s="13">
        <v>42809</v>
      </c>
      <c r="J15" s="13">
        <v>42892</v>
      </c>
      <c r="K15" s="13">
        <v>43055</v>
      </c>
      <c r="L15" s="13">
        <v>43170</v>
      </c>
      <c r="M15" s="13">
        <v>43298</v>
      </c>
      <c r="N15" s="13">
        <v>43491</v>
      </c>
      <c r="O15" s="13">
        <v>43778</v>
      </c>
      <c r="P15" s="13">
        <v>44102</v>
      </c>
      <c r="Q15" s="13">
        <v>44504</v>
      </c>
      <c r="R15" s="13">
        <v>45008</v>
      </c>
      <c r="S15" s="13">
        <v>45350</v>
      </c>
      <c r="T15" s="13">
        <v>45690</v>
      </c>
      <c r="U15" s="13">
        <v>46023</v>
      </c>
      <c r="V15" s="13">
        <v>46228</v>
      </c>
      <c r="W15" s="13">
        <v>46563</v>
      </c>
      <c r="X15" s="13">
        <v>46849</v>
      </c>
      <c r="Y15" s="13">
        <v>47131</v>
      </c>
      <c r="Z15" s="13">
        <v>282</v>
      </c>
      <c r="AA15" s="14">
        <v>0.6</v>
      </c>
      <c r="AB15" s="13">
        <v>3353</v>
      </c>
      <c r="AC15" s="14">
        <v>7.7</v>
      </c>
      <c r="AD15" s="13">
        <v>4860</v>
      </c>
      <c r="AE15" s="14">
        <v>11.5</v>
      </c>
    </row>
    <row r="16" spans="1:31" x14ac:dyDescent="0.25">
      <c r="A16" t="s">
        <v>136</v>
      </c>
      <c r="B16" s="13" t="s">
        <v>137</v>
      </c>
      <c r="C16" s="13" t="s">
        <v>117</v>
      </c>
      <c r="D16" s="13">
        <v>38227</v>
      </c>
      <c r="E16" s="13">
        <v>38623</v>
      </c>
      <c r="F16" s="13">
        <v>38924</v>
      </c>
      <c r="G16" s="13">
        <v>39294</v>
      </c>
      <c r="H16" s="13">
        <v>39668</v>
      </c>
      <c r="I16" s="13">
        <v>40313</v>
      </c>
      <c r="J16" s="13">
        <v>41112</v>
      </c>
      <c r="K16" s="13">
        <v>41783</v>
      </c>
      <c r="L16" s="13">
        <v>42211</v>
      </c>
      <c r="M16" s="13">
        <v>42602</v>
      </c>
      <c r="N16" s="13">
        <v>42997</v>
      </c>
      <c r="O16" s="13">
        <v>43429</v>
      </c>
      <c r="P16" s="13">
        <v>43682</v>
      </c>
      <c r="Q16" s="13">
        <v>43981</v>
      </c>
      <c r="R16" s="13">
        <v>44384</v>
      </c>
      <c r="S16" s="13">
        <v>44749</v>
      </c>
      <c r="T16" s="13">
        <v>45301</v>
      </c>
      <c r="U16" s="13">
        <v>45975</v>
      </c>
      <c r="V16" s="13">
        <v>46771</v>
      </c>
      <c r="W16" s="13">
        <v>47482</v>
      </c>
      <c r="X16" s="13">
        <v>48440</v>
      </c>
      <c r="Y16" s="13">
        <v>49220</v>
      </c>
      <c r="Z16" s="13">
        <v>780</v>
      </c>
      <c r="AA16" s="14">
        <v>1.6</v>
      </c>
      <c r="AB16" s="13">
        <v>5791</v>
      </c>
      <c r="AC16" s="14">
        <v>13.3</v>
      </c>
      <c r="AD16" s="13">
        <v>10597</v>
      </c>
      <c r="AE16" s="14">
        <v>27.4</v>
      </c>
    </row>
    <row r="17" spans="1:31" x14ac:dyDescent="0.25">
      <c r="A17" t="s">
        <v>138</v>
      </c>
      <c r="B17" s="13" t="s">
        <v>139</v>
      </c>
      <c r="C17" s="13" t="s">
        <v>117</v>
      </c>
      <c r="D17" s="13">
        <v>35024</v>
      </c>
      <c r="E17" s="13">
        <v>35274</v>
      </c>
      <c r="F17" s="13">
        <v>35550</v>
      </c>
      <c r="G17" s="13">
        <v>35764</v>
      </c>
      <c r="H17" s="13">
        <v>35957</v>
      </c>
      <c r="I17" s="13">
        <v>36090</v>
      </c>
      <c r="J17" s="13">
        <v>36307</v>
      </c>
      <c r="K17" s="13">
        <v>36420</v>
      </c>
      <c r="L17" s="13">
        <v>36698</v>
      </c>
      <c r="M17" s="13">
        <v>37011</v>
      </c>
      <c r="N17" s="13">
        <v>37300</v>
      </c>
      <c r="O17" s="13">
        <v>37575</v>
      </c>
      <c r="P17" s="13">
        <v>37804</v>
      </c>
      <c r="Q17" s="13">
        <v>38048</v>
      </c>
      <c r="R17" s="13">
        <v>38270</v>
      </c>
      <c r="S17" s="13">
        <v>38581</v>
      </c>
      <c r="T17" s="13">
        <v>38899</v>
      </c>
      <c r="U17" s="13">
        <v>39108</v>
      </c>
      <c r="V17" s="13">
        <v>39345</v>
      </c>
      <c r="W17" s="13">
        <v>39586</v>
      </c>
      <c r="X17" s="13">
        <v>40081</v>
      </c>
      <c r="Y17" s="13">
        <v>40697</v>
      </c>
      <c r="Z17" s="13">
        <v>616</v>
      </c>
      <c r="AA17" s="14">
        <v>1.5</v>
      </c>
      <c r="AB17" s="13">
        <v>3122</v>
      </c>
      <c r="AC17" s="14">
        <v>8.3000000000000007</v>
      </c>
      <c r="AD17" s="13">
        <v>5423</v>
      </c>
      <c r="AE17" s="14">
        <v>15.4</v>
      </c>
    </row>
    <row r="18" spans="1:31" x14ac:dyDescent="0.25">
      <c r="A18" t="s">
        <v>140</v>
      </c>
      <c r="B18" s="13" t="s">
        <v>141</v>
      </c>
      <c r="C18" s="13" t="s">
        <v>117</v>
      </c>
      <c r="D18" s="13">
        <v>62688</v>
      </c>
      <c r="E18" s="13">
        <v>63521</v>
      </c>
      <c r="F18" s="13">
        <v>64369</v>
      </c>
      <c r="G18" s="13">
        <v>65354</v>
      </c>
      <c r="H18" s="13">
        <v>65833</v>
      </c>
      <c r="I18" s="13">
        <v>66593</v>
      </c>
      <c r="J18" s="13">
        <v>67310</v>
      </c>
      <c r="K18" s="13">
        <v>67730</v>
      </c>
      <c r="L18" s="13">
        <v>68136</v>
      </c>
      <c r="M18" s="13">
        <v>68559</v>
      </c>
      <c r="N18" s="13">
        <v>68870</v>
      </c>
      <c r="O18" s="13">
        <v>69230</v>
      </c>
      <c r="P18" s="13">
        <v>69443</v>
      </c>
      <c r="Q18" s="13">
        <v>69693</v>
      </c>
      <c r="R18" s="13">
        <v>70431</v>
      </c>
      <c r="S18" s="13">
        <v>71072</v>
      </c>
      <c r="T18" s="13">
        <v>71800</v>
      </c>
      <c r="U18" s="13">
        <v>72267</v>
      </c>
      <c r="V18" s="13">
        <v>72672</v>
      </c>
      <c r="W18" s="13">
        <v>72994</v>
      </c>
      <c r="X18" s="13">
        <v>73375</v>
      </c>
      <c r="Y18" s="13">
        <v>73646</v>
      </c>
      <c r="Z18" s="13">
        <v>271</v>
      </c>
      <c r="AA18" s="14">
        <v>0.4</v>
      </c>
      <c r="AB18" s="13">
        <v>4416</v>
      </c>
      <c r="AC18" s="14">
        <v>6.4</v>
      </c>
      <c r="AD18" s="13">
        <v>10125</v>
      </c>
      <c r="AE18" s="14">
        <v>15.9</v>
      </c>
    </row>
    <row r="19" spans="1:31" x14ac:dyDescent="0.25">
      <c r="A19" t="s">
        <v>142</v>
      </c>
      <c r="B19" s="13" t="s">
        <v>143</v>
      </c>
      <c r="C19" s="13" t="s">
        <v>117</v>
      </c>
      <c r="D19" s="13">
        <v>150516</v>
      </c>
      <c r="E19" s="13">
        <v>151679</v>
      </c>
      <c r="F19" s="13">
        <v>152739</v>
      </c>
      <c r="G19" s="13">
        <v>153854</v>
      </c>
      <c r="H19" s="13">
        <v>155600</v>
      </c>
      <c r="I19" s="13">
        <v>156558</v>
      </c>
      <c r="J19" s="13">
        <v>157742</v>
      </c>
      <c r="K19" s="13">
        <v>158967</v>
      </c>
      <c r="L19" s="13">
        <v>159790</v>
      </c>
      <c r="M19" s="13">
        <v>160618</v>
      </c>
      <c r="N19" s="13">
        <v>161089</v>
      </c>
      <c r="O19" s="13">
        <v>161845</v>
      </c>
      <c r="P19" s="13">
        <v>162200</v>
      </c>
      <c r="Q19" s="13">
        <v>163958</v>
      </c>
      <c r="R19" s="13">
        <v>164705</v>
      </c>
      <c r="S19" s="13">
        <v>165833</v>
      </c>
      <c r="T19" s="13">
        <v>166960</v>
      </c>
      <c r="U19" s="13">
        <v>167944</v>
      </c>
      <c r="V19" s="13">
        <v>169239</v>
      </c>
      <c r="W19" s="13">
        <v>169886</v>
      </c>
      <c r="X19" s="13">
        <v>171086</v>
      </c>
      <c r="Y19" s="13">
        <v>172287</v>
      </c>
      <c r="Z19" s="13">
        <v>1201</v>
      </c>
      <c r="AA19" s="14">
        <v>0.7</v>
      </c>
      <c r="AB19" s="13">
        <v>10442</v>
      </c>
      <c r="AC19" s="14">
        <v>6.5</v>
      </c>
      <c r="AD19" s="13">
        <v>20608</v>
      </c>
      <c r="AE19" s="14">
        <v>13.6</v>
      </c>
    </row>
    <row r="20" spans="1:31" x14ac:dyDescent="0.25">
      <c r="A20" t="s">
        <v>144</v>
      </c>
      <c r="B20" s="13" t="s">
        <v>145</v>
      </c>
      <c r="C20" s="13" t="s">
        <v>117</v>
      </c>
      <c r="D20" s="13">
        <v>271968</v>
      </c>
      <c r="E20" s="13">
        <v>273058</v>
      </c>
      <c r="F20" s="13">
        <v>274786</v>
      </c>
      <c r="G20" s="13">
        <v>277282</v>
      </c>
      <c r="H20" s="13">
        <v>279466</v>
      </c>
      <c r="I20" s="13">
        <v>280541</v>
      </c>
      <c r="J20" s="13">
        <v>282409</v>
      </c>
      <c r="K20" s="13">
        <v>283521</v>
      </c>
      <c r="L20" s="13">
        <v>284431</v>
      </c>
      <c r="M20" s="13">
        <v>285240</v>
      </c>
      <c r="N20" s="13">
        <v>285924</v>
      </c>
      <c r="O20" s="13">
        <v>285583</v>
      </c>
      <c r="P20" s="13">
        <v>285346</v>
      </c>
      <c r="Q20" s="13">
        <v>286377</v>
      </c>
      <c r="R20" s="13">
        <v>287862</v>
      </c>
      <c r="S20" s="13">
        <v>289399</v>
      </c>
      <c r="T20" s="13">
        <v>291115</v>
      </c>
      <c r="U20" s="13">
        <v>292619</v>
      </c>
      <c r="V20" s="13">
        <v>294622</v>
      </c>
      <c r="W20" s="13">
        <v>295761</v>
      </c>
      <c r="X20" s="13">
        <v>298847</v>
      </c>
      <c r="Y20" s="13">
        <v>300340</v>
      </c>
      <c r="Z20" s="13">
        <v>1493</v>
      </c>
      <c r="AA20" s="14">
        <v>0.5</v>
      </c>
      <c r="AB20" s="13">
        <v>14757</v>
      </c>
      <c r="AC20" s="14">
        <v>5.2</v>
      </c>
      <c r="AD20" s="13">
        <v>27282</v>
      </c>
      <c r="AE20" s="14">
        <v>10</v>
      </c>
    </row>
    <row r="21" spans="1:31" x14ac:dyDescent="0.25">
      <c r="A21" t="s">
        <v>146</v>
      </c>
      <c r="B21" s="13" t="s">
        <v>147</v>
      </c>
      <c r="C21" s="13" t="s">
        <v>117</v>
      </c>
      <c r="D21" s="13">
        <v>89618</v>
      </c>
      <c r="E21" s="13">
        <v>90625</v>
      </c>
      <c r="F21" s="13">
        <v>91825</v>
      </c>
      <c r="G21" s="13">
        <v>93099</v>
      </c>
      <c r="H21" s="13">
        <v>94792</v>
      </c>
      <c r="I21" s="13">
        <v>96143</v>
      </c>
      <c r="J21" s="13">
        <v>97825</v>
      </c>
      <c r="K21" s="13">
        <v>99459</v>
      </c>
      <c r="L21" s="13">
        <v>100610</v>
      </c>
      <c r="M21" s="13">
        <v>101506</v>
      </c>
      <c r="N21" s="13">
        <v>102378</v>
      </c>
      <c r="O21" s="13">
        <v>103317</v>
      </c>
      <c r="P21" s="13">
        <v>104445</v>
      </c>
      <c r="Q21" s="13">
        <v>105711</v>
      </c>
      <c r="R21" s="13">
        <v>106834</v>
      </c>
      <c r="S21" s="13">
        <v>107573</v>
      </c>
      <c r="T21" s="13">
        <v>108319</v>
      </c>
      <c r="U21" s="13">
        <v>108878</v>
      </c>
      <c r="V21" s="13">
        <v>109514</v>
      </c>
      <c r="W21" s="13">
        <v>110084</v>
      </c>
      <c r="X21" s="13">
        <v>110743</v>
      </c>
      <c r="Y21" s="13">
        <v>111633</v>
      </c>
      <c r="Z21" s="13">
        <v>890</v>
      </c>
      <c r="AA21" s="14">
        <v>0.8</v>
      </c>
      <c r="AB21" s="13">
        <v>8316</v>
      </c>
      <c r="AC21" s="14">
        <v>8</v>
      </c>
      <c r="AD21" s="13">
        <v>21008</v>
      </c>
      <c r="AE21" s="14">
        <v>23.2</v>
      </c>
    </row>
    <row r="22" spans="1:31" x14ac:dyDescent="0.25">
      <c r="A22" t="s">
        <v>148</v>
      </c>
      <c r="B22" s="13" t="s">
        <v>149</v>
      </c>
      <c r="C22" s="13" t="s">
        <v>117</v>
      </c>
      <c r="D22" s="13">
        <v>36691</v>
      </c>
      <c r="E22" s="13">
        <v>36655</v>
      </c>
      <c r="F22" s="13">
        <v>36736</v>
      </c>
      <c r="G22" s="13">
        <v>36961</v>
      </c>
      <c r="H22" s="13">
        <v>37053</v>
      </c>
      <c r="I22" s="13">
        <v>37144</v>
      </c>
      <c r="J22" s="13">
        <v>37133</v>
      </c>
      <c r="K22" s="13">
        <v>37198</v>
      </c>
      <c r="L22" s="13">
        <v>37323</v>
      </c>
      <c r="M22" s="13">
        <v>37320</v>
      </c>
      <c r="N22" s="13">
        <v>37340</v>
      </c>
      <c r="O22" s="13">
        <v>37299</v>
      </c>
      <c r="P22" s="13">
        <v>37337</v>
      </c>
      <c r="Q22" s="13">
        <v>37384</v>
      </c>
      <c r="R22" s="13">
        <v>37426</v>
      </c>
      <c r="S22" s="13">
        <v>37586</v>
      </c>
      <c r="T22" s="13">
        <v>37651</v>
      </c>
      <c r="U22" s="13">
        <v>37640</v>
      </c>
      <c r="V22" s="13">
        <v>37614</v>
      </c>
      <c r="W22" s="13">
        <v>37646</v>
      </c>
      <c r="X22" s="13">
        <v>37958</v>
      </c>
      <c r="Y22" s="13">
        <v>38218</v>
      </c>
      <c r="Z22" s="13">
        <v>260</v>
      </c>
      <c r="AA22" s="14">
        <v>0.7</v>
      </c>
      <c r="AB22" s="13">
        <v>919</v>
      </c>
      <c r="AC22" s="14">
        <v>2.5</v>
      </c>
      <c r="AD22" s="13">
        <v>1563</v>
      </c>
      <c r="AE22" s="14">
        <v>4.3</v>
      </c>
    </row>
    <row r="23" spans="1:31" x14ac:dyDescent="0.25">
      <c r="A23" t="s">
        <v>150</v>
      </c>
      <c r="B23" s="13" t="s">
        <v>151</v>
      </c>
      <c r="C23" s="13" t="s">
        <v>117</v>
      </c>
      <c r="D23" s="13">
        <v>32934</v>
      </c>
      <c r="E23" s="13">
        <v>32974</v>
      </c>
      <c r="F23" s="13">
        <v>33030</v>
      </c>
      <c r="G23" s="13">
        <v>33116</v>
      </c>
      <c r="H23" s="13">
        <v>33200</v>
      </c>
      <c r="I23" s="13">
        <v>33421</v>
      </c>
      <c r="J23" s="13">
        <v>33575</v>
      </c>
      <c r="K23" s="13">
        <v>33819</v>
      </c>
      <c r="L23" s="13">
        <v>34366</v>
      </c>
      <c r="M23" s="13">
        <v>34754</v>
      </c>
      <c r="N23" s="13">
        <v>35089</v>
      </c>
      <c r="O23" s="13">
        <v>35540</v>
      </c>
      <c r="P23" s="13">
        <v>36009</v>
      </c>
      <c r="Q23" s="13">
        <v>36602</v>
      </c>
      <c r="R23" s="13">
        <v>37069</v>
      </c>
      <c r="S23" s="13">
        <v>37766</v>
      </c>
      <c r="T23" s="13">
        <v>38557</v>
      </c>
      <c r="U23" s="13">
        <v>39122</v>
      </c>
      <c r="V23" s="13">
        <v>39733</v>
      </c>
      <c r="W23" s="13">
        <v>40137</v>
      </c>
      <c r="X23" s="13">
        <v>40876</v>
      </c>
      <c r="Y23" s="13">
        <v>41676</v>
      </c>
      <c r="Z23" s="13">
        <v>800</v>
      </c>
      <c r="AA23" s="14">
        <v>2</v>
      </c>
      <c r="AB23" s="13">
        <v>6136</v>
      </c>
      <c r="AC23" s="14">
        <v>17.3</v>
      </c>
      <c r="AD23" s="13">
        <v>8702</v>
      </c>
      <c r="AE23" s="14">
        <v>26.4</v>
      </c>
    </row>
    <row r="24" spans="1:31" x14ac:dyDescent="0.25">
      <c r="A24" t="s">
        <v>152</v>
      </c>
      <c r="B24" s="13" t="s">
        <v>153</v>
      </c>
      <c r="C24" s="13" t="s">
        <v>117</v>
      </c>
      <c r="D24" s="13">
        <v>35868</v>
      </c>
      <c r="E24" s="13">
        <v>36290</v>
      </c>
      <c r="F24" s="13">
        <v>36637</v>
      </c>
      <c r="G24" s="13">
        <v>37167</v>
      </c>
      <c r="H24" s="13">
        <v>37736</v>
      </c>
      <c r="I24" s="13">
        <v>38316</v>
      </c>
      <c r="J24" s="13">
        <v>38909</v>
      </c>
      <c r="K24" s="13">
        <v>39274</v>
      </c>
      <c r="L24" s="13">
        <v>39486</v>
      </c>
      <c r="M24" s="13">
        <v>39813</v>
      </c>
      <c r="N24" s="13">
        <v>40155</v>
      </c>
      <c r="O24" s="13">
        <v>40492</v>
      </c>
      <c r="P24" s="13">
        <v>40839</v>
      </c>
      <c r="Q24" s="13">
        <v>41288</v>
      </c>
      <c r="R24" s="13">
        <v>41641</v>
      </c>
      <c r="S24" s="13">
        <v>41961</v>
      </c>
      <c r="T24" s="13">
        <v>42269</v>
      </c>
      <c r="U24" s="13">
        <v>42554</v>
      </c>
      <c r="V24" s="13">
        <v>42932</v>
      </c>
      <c r="W24" s="13">
        <v>43175</v>
      </c>
      <c r="X24" s="13">
        <v>43590</v>
      </c>
      <c r="Y24" s="13">
        <v>43995</v>
      </c>
      <c r="Z24" s="13">
        <v>405</v>
      </c>
      <c r="AA24" s="14">
        <v>0.9</v>
      </c>
      <c r="AB24" s="13">
        <v>3503</v>
      </c>
      <c r="AC24" s="14">
        <v>8.6999999999999993</v>
      </c>
      <c r="AD24" s="13">
        <v>7705</v>
      </c>
      <c r="AE24" s="14">
        <v>21.2</v>
      </c>
    </row>
    <row r="25" spans="1:31" x14ac:dyDescent="0.25">
      <c r="A25" t="s">
        <v>154</v>
      </c>
      <c r="B25" s="13" t="s">
        <v>155</v>
      </c>
      <c r="C25" s="13" t="s">
        <v>117</v>
      </c>
      <c r="D25" s="13">
        <v>11276</v>
      </c>
      <c r="E25" s="13">
        <v>11257</v>
      </c>
      <c r="F25" s="13">
        <v>11372</v>
      </c>
      <c r="G25" s="13">
        <v>11488</v>
      </c>
      <c r="H25" s="13">
        <v>11629</v>
      </c>
      <c r="I25" s="13">
        <v>11779</v>
      </c>
      <c r="J25" s="13">
        <v>11926</v>
      </c>
      <c r="K25" s="13">
        <v>12075</v>
      </c>
      <c r="L25" s="13">
        <v>12193</v>
      </c>
      <c r="M25" s="13">
        <v>12358</v>
      </c>
      <c r="N25" s="13">
        <v>12589</v>
      </c>
      <c r="O25" s="13">
        <v>12749</v>
      </c>
      <c r="P25" s="13">
        <v>12924</v>
      </c>
      <c r="Q25" s="13">
        <v>12920</v>
      </c>
      <c r="R25" s="13">
        <v>12968</v>
      </c>
      <c r="S25" s="13">
        <v>12951</v>
      </c>
      <c r="T25" s="13">
        <v>12805</v>
      </c>
      <c r="U25" s="13">
        <v>12773</v>
      </c>
      <c r="V25" s="13">
        <v>12833</v>
      </c>
      <c r="W25" s="13">
        <v>12849</v>
      </c>
      <c r="X25" s="13">
        <v>12925</v>
      </c>
      <c r="Y25" s="13">
        <v>12986</v>
      </c>
      <c r="Z25" s="13">
        <v>61</v>
      </c>
      <c r="AA25" s="14">
        <v>0.5</v>
      </c>
      <c r="AB25" s="13">
        <v>237</v>
      </c>
      <c r="AC25" s="14">
        <v>1.9</v>
      </c>
      <c r="AD25" s="13">
        <v>1729</v>
      </c>
      <c r="AE25" s="14">
        <v>15.4</v>
      </c>
    </row>
    <row r="26" spans="1:31" x14ac:dyDescent="0.25">
      <c r="A26" t="s">
        <v>156</v>
      </c>
      <c r="B26" s="13" t="s">
        <v>157</v>
      </c>
      <c r="C26" s="13" t="s">
        <v>117</v>
      </c>
      <c r="D26" s="13">
        <v>58775</v>
      </c>
      <c r="E26" s="13">
        <v>59284</v>
      </c>
      <c r="F26" s="13">
        <v>59756</v>
      </c>
      <c r="G26" s="13">
        <v>59936</v>
      </c>
      <c r="H26" s="13">
        <v>60460</v>
      </c>
      <c r="I26" s="13">
        <v>61015</v>
      </c>
      <c r="J26" s="13">
        <v>61260</v>
      </c>
      <c r="K26" s="13">
        <v>61758</v>
      </c>
      <c r="L26" s="13">
        <v>62107</v>
      </c>
      <c r="M26" s="13">
        <v>62341</v>
      </c>
      <c r="N26" s="13">
        <v>62474</v>
      </c>
      <c r="O26" s="13">
        <v>62519</v>
      </c>
      <c r="P26" s="13">
        <v>62613</v>
      </c>
      <c r="Q26" s="13">
        <v>62802</v>
      </c>
      <c r="R26" s="13">
        <v>63189</v>
      </c>
      <c r="S26" s="13">
        <v>63440</v>
      </c>
      <c r="T26" s="13">
        <v>63756</v>
      </c>
      <c r="U26" s="13">
        <v>63935</v>
      </c>
      <c r="V26" s="13">
        <v>64140</v>
      </c>
      <c r="W26" s="13">
        <v>64415</v>
      </c>
      <c r="X26" s="13">
        <v>64886</v>
      </c>
      <c r="Y26" s="13">
        <v>65237</v>
      </c>
      <c r="Z26" s="13">
        <v>351</v>
      </c>
      <c r="AA26" s="14">
        <v>0.5</v>
      </c>
      <c r="AB26" s="13">
        <v>2718</v>
      </c>
      <c r="AC26" s="14">
        <v>4.3</v>
      </c>
      <c r="AD26" s="13">
        <v>5953</v>
      </c>
      <c r="AE26" s="14">
        <v>10</v>
      </c>
    </row>
    <row r="27" spans="1:31" x14ac:dyDescent="0.25">
      <c r="A27" t="s">
        <v>158</v>
      </c>
      <c r="B27" s="13" t="s">
        <v>159</v>
      </c>
      <c r="C27" s="13" t="s">
        <v>117</v>
      </c>
      <c r="D27" s="13">
        <v>132755</v>
      </c>
      <c r="E27" s="13">
        <v>134602</v>
      </c>
      <c r="F27" s="13">
        <v>136304</v>
      </c>
      <c r="G27" s="13">
        <v>137815</v>
      </c>
      <c r="H27" s="13">
        <v>139541</v>
      </c>
      <c r="I27" s="13">
        <v>141229</v>
      </c>
      <c r="J27" s="13">
        <v>142742</v>
      </c>
      <c r="K27" s="13">
        <v>143810</v>
      </c>
      <c r="L27" s="13">
        <v>144331</v>
      </c>
      <c r="M27" s="13">
        <v>145361</v>
      </c>
      <c r="N27" s="13">
        <v>146148</v>
      </c>
      <c r="O27" s="13">
        <v>146905</v>
      </c>
      <c r="P27" s="13">
        <v>147554</v>
      </c>
      <c r="Q27" s="13">
        <v>148610</v>
      </c>
      <c r="R27" s="13">
        <v>149282</v>
      </c>
      <c r="S27" s="13">
        <v>150364</v>
      </c>
      <c r="T27" s="13">
        <v>151155</v>
      </c>
      <c r="U27" s="13">
        <v>151744</v>
      </c>
      <c r="V27" s="13">
        <v>152443</v>
      </c>
      <c r="W27" s="13">
        <v>152910</v>
      </c>
      <c r="X27" s="13">
        <v>153643</v>
      </c>
      <c r="Y27" s="13">
        <v>154382</v>
      </c>
      <c r="Z27" s="13">
        <v>739</v>
      </c>
      <c r="AA27" s="14">
        <v>0.5</v>
      </c>
      <c r="AB27" s="13">
        <v>7477</v>
      </c>
      <c r="AC27" s="14">
        <v>5.0999999999999996</v>
      </c>
      <c r="AD27" s="13">
        <v>19780</v>
      </c>
      <c r="AE27" s="14">
        <v>14.7</v>
      </c>
    </row>
    <row r="28" spans="1:31" x14ac:dyDescent="0.25">
      <c r="A28" t="s">
        <v>160</v>
      </c>
      <c r="B28" s="13" t="s">
        <v>161</v>
      </c>
      <c r="C28" s="13" t="s">
        <v>117</v>
      </c>
      <c r="D28" s="13">
        <v>8339</v>
      </c>
      <c r="E28" s="13">
        <v>8457</v>
      </c>
      <c r="F28" s="13">
        <v>8582</v>
      </c>
      <c r="G28" s="13">
        <v>8744</v>
      </c>
      <c r="H28" s="13">
        <v>8934</v>
      </c>
      <c r="I28" s="13">
        <v>9052</v>
      </c>
      <c r="J28" s="13">
        <v>9206</v>
      </c>
      <c r="K28" s="13">
        <v>9338</v>
      </c>
      <c r="L28" s="13">
        <v>9514</v>
      </c>
      <c r="M28" s="13">
        <v>9659</v>
      </c>
      <c r="N28" s="13">
        <v>9761</v>
      </c>
      <c r="O28" s="13">
        <v>9859</v>
      </c>
      <c r="P28" s="13">
        <v>9945</v>
      </c>
      <c r="Q28" s="13">
        <v>10042</v>
      </c>
      <c r="R28" s="13">
        <v>10146</v>
      </c>
      <c r="S28" s="13">
        <v>10256</v>
      </c>
      <c r="T28" s="13">
        <v>10385</v>
      </c>
      <c r="U28" s="13">
        <v>10506</v>
      </c>
      <c r="V28" s="13">
        <v>10589</v>
      </c>
      <c r="W28" s="13">
        <v>10635</v>
      </c>
      <c r="X28" s="13">
        <v>10758</v>
      </c>
      <c r="Y28" s="13">
        <v>10799</v>
      </c>
      <c r="Z28" s="13">
        <v>41</v>
      </c>
      <c r="AA28" s="14">
        <v>0.4</v>
      </c>
      <c r="AB28" s="13">
        <v>940</v>
      </c>
      <c r="AC28" s="14">
        <v>9.5</v>
      </c>
      <c r="AD28" s="13">
        <v>2342</v>
      </c>
      <c r="AE28" s="14">
        <v>27.7</v>
      </c>
    </row>
    <row r="29" spans="1:31" x14ac:dyDescent="0.25">
      <c r="A29" t="s">
        <v>162</v>
      </c>
      <c r="B29" s="13" t="s">
        <v>163</v>
      </c>
      <c r="C29" s="13" t="s">
        <v>117</v>
      </c>
      <c r="D29" s="13">
        <v>58364</v>
      </c>
      <c r="E29" s="13">
        <v>58929</v>
      </c>
      <c r="F29" s="13">
        <v>59862</v>
      </c>
      <c r="G29" s="13">
        <v>60772</v>
      </c>
      <c r="H29" s="13">
        <v>61572</v>
      </c>
      <c r="I29" s="13">
        <v>62575</v>
      </c>
      <c r="J29" s="13">
        <v>63174</v>
      </c>
      <c r="K29" s="13">
        <v>64284</v>
      </c>
      <c r="L29" s="13">
        <v>64575</v>
      </c>
      <c r="M29" s="13">
        <v>64693</v>
      </c>
      <c r="N29" s="13">
        <v>64905</v>
      </c>
      <c r="O29" s="13">
        <v>65194</v>
      </c>
      <c r="P29" s="13">
        <v>65616</v>
      </c>
      <c r="Q29" s="13">
        <v>66035</v>
      </c>
      <c r="R29" s="13">
        <v>66545</v>
      </c>
      <c r="S29" s="13">
        <v>67101</v>
      </c>
      <c r="T29" s="13">
        <v>67618</v>
      </c>
      <c r="U29" s="13">
        <v>68196</v>
      </c>
      <c r="V29" s="13">
        <v>69003</v>
      </c>
      <c r="W29" s="13">
        <v>69432</v>
      </c>
      <c r="X29" s="13">
        <v>70315</v>
      </c>
      <c r="Y29" s="13">
        <v>71103</v>
      </c>
      <c r="Z29" s="13">
        <v>788</v>
      </c>
      <c r="AA29" s="14">
        <v>1.1000000000000001</v>
      </c>
      <c r="AB29" s="13">
        <v>5909</v>
      </c>
      <c r="AC29" s="14">
        <v>9.1</v>
      </c>
      <c r="AD29" s="13">
        <v>12174</v>
      </c>
      <c r="AE29" s="14">
        <v>20.7</v>
      </c>
    </row>
    <row r="30" spans="1:31" x14ac:dyDescent="0.25">
      <c r="A30" t="s">
        <v>164</v>
      </c>
      <c r="B30" s="13" t="s">
        <v>165</v>
      </c>
      <c r="C30" s="13" t="s">
        <v>117</v>
      </c>
      <c r="D30" s="13">
        <v>75380</v>
      </c>
      <c r="E30" s="13">
        <v>76147</v>
      </c>
      <c r="F30" s="13">
        <v>76978</v>
      </c>
      <c r="G30" s="13">
        <v>77002</v>
      </c>
      <c r="H30" s="13">
        <v>77483</v>
      </c>
      <c r="I30" s="13">
        <v>78239</v>
      </c>
      <c r="J30" s="13">
        <v>79096</v>
      </c>
      <c r="K30" s="13">
        <v>79894</v>
      </c>
      <c r="L30" s="13">
        <v>80394</v>
      </c>
      <c r="M30" s="13">
        <v>80649</v>
      </c>
      <c r="N30" s="13">
        <v>80903</v>
      </c>
      <c r="O30" s="13">
        <v>80924</v>
      </c>
      <c r="P30" s="13">
        <v>81787</v>
      </c>
      <c r="Q30" s="13">
        <v>82385</v>
      </c>
      <c r="R30" s="13">
        <v>83245</v>
      </c>
      <c r="S30" s="13">
        <v>84025</v>
      </c>
      <c r="T30" s="13">
        <v>84938</v>
      </c>
      <c r="U30" s="13">
        <v>85745</v>
      </c>
      <c r="V30" s="13">
        <v>86683</v>
      </c>
      <c r="W30" s="13">
        <v>87241</v>
      </c>
      <c r="X30" s="13">
        <v>87910</v>
      </c>
      <c r="Y30" s="13">
        <v>88749</v>
      </c>
      <c r="Z30" s="13">
        <v>839</v>
      </c>
      <c r="AA30" s="14">
        <v>1</v>
      </c>
      <c r="AB30" s="13">
        <v>7825</v>
      </c>
      <c r="AC30" s="14">
        <v>9.6999999999999993</v>
      </c>
      <c r="AD30" s="13">
        <v>12602</v>
      </c>
      <c r="AE30" s="14">
        <v>16.5</v>
      </c>
    </row>
    <row r="31" spans="1:31" x14ac:dyDescent="0.25">
      <c r="A31" t="s">
        <v>166</v>
      </c>
      <c r="B31" s="13" t="s">
        <v>167</v>
      </c>
      <c r="C31" s="13" t="s">
        <v>117</v>
      </c>
      <c r="D31" s="13">
        <v>47452</v>
      </c>
      <c r="E31" s="13">
        <v>47988</v>
      </c>
      <c r="F31" s="13">
        <v>48543</v>
      </c>
      <c r="G31" s="13">
        <v>49128</v>
      </c>
      <c r="H31" s="13">
        <v>49621</v>
      </c>
      <c r="I31" s="13">
        <v>50147</v>
      </c>
      <c r="J31" s="13">
        <v>50844</v>
      </c>
      <c r="K31" s="13">
        <v>51436</v>
      </c>
      <c r="L31" s="13">
        <v>51834</v>
      </c>
      <c r="M31" s="13">
        <v>52206</v>
      </c>
      <c r="N31" s="13">
        <v>52485</v>
      </c>
      <c r="O31" s="13">
        <v>52671</v>
      </c>
      <c r="P31" s="13">
        <v>52934</v>
      </c>
      <c r="Q31" s="13">
        <v>53157</v>
      </c>
      <c r="R31" s="13">
        <v>53351</v>
      </c>
      <c r="S31" s="13">
        <v>53787</v>
      </c>
      <c r="T31" s="13">
        <v>54306</v>
      </c>
      <c r="U31" s="13">
        <v>54413</v>
      </c>
      <c r="V31" s="13">
        <v>54715</v>
      </c>
      <c r="W31" s="13">
        <v>54796</v>
      </c>
      <c r="X31" s="13">
        <v>55296</v>
      </c>
      <c r="Y31" s="13">
        <v>55660</v>
      </c>
      <c r="Z31" s="13">
        <v>364</v>
      </c>
      <c r="AA31" s="14">
        <v>0.7</v>
      </c>
      <c r="AB31" s="13">
        <v>2989</v>
      </c>
      <c r="AC31" s="14">
        <v>5.7</v>
      </c>
      <c r="AD31" s="13">
        <v>7672</v>
      </c>
      <c r="AE31" s="14">
        <v>16</v>
      </c>
    </row>
    <row r="32" spans="1:31" x14ac:dyDescent="0.25">
      <c r="A32" t="s">
        <v>168</v>
      </c>
      <c r="B32" s="13" t="s">
        <v>169</v>
      </c>
      <c r="C32" s="13" t="s">
        <v>117</v>
      </c>
      <c r="D32" s="13">
        <v>9109</v>
      </c>
      <c r="E32" s="13">
        <v>9139</v>
      </c>
      <c r="F32" s="13">
        <v>9209</v>
      </c>
      <c r="G32" s="13">
        <v>9290</v>
      </c>
      <c r="H32" s="13">
        <v>9395</v>
      </c>
      <c r="I32" s="13">
        <v>9468</v>
      </c>
      <c r="J32" s="13">
        <v>9529</v>
      </c>
      <c r="K32" s="13">
        <v>9622</v>
      </c>
      <c r="L32" s="13">
        <v>9764</v>
      </c>
      <c r="M32" s="13">
        <v>9884</v>
      </c>
      <c r="N32" s="13">
        <v>9973</v>
      </c>
      <c r="O32" s="13">
        <v>10080</v>
      </c>
      <c r="P32" s="13">
        <v>10135</v>
      </c>
      <c r="Q32" s="13">
        <v>10166</v>
      </c>
      <c r="R32" s="13">
        <v>10235</v>
      </c>
      <c r="S32" s="13">
        <v>10283</v>
      </c>
      <c r="T32" s="13">
        <v>10341</v>
      </c>
      <c r="U32" s="13">
        <v>10384</v>
      </c>
      <c r="V32" s="13">
        <v>10439</v>
      </c>
      <c r="W32" s="13">
        <v>10461</v>
      </c>
      <c r="X32" s="13">
        <v>10554</v>
      </c>
      <c r="Y32" s="13">
        <v>10633</v>
      </c>
      <c r="Z32" s="13">
        <v>79</v>
      </c>
      <c r="AA32" s="14">
        <v>0.7</v>
      </c>
      <c r="AB32" s="13">
        <v>553</v>
      </c>
      <c r="AC32" s="14">
        <v>5.5</v>
      </c>
      <c r="AD32" s="13">
        <v>1494</v>
      </c>
      <c r="AE32" s="14">
        <v>16.3</v>
      </c>
    </row>
    <row r="33" spans="1:31" x14ac:dyDescent="0.25">
      <c r="A33" t="s">
        <v>170</v>
      </c>
      <c r="B33" s="13" t="s">
        <v>171</v>
      </c>
      <c r="C33" s="13" t="s">
        <v>117</v>
      </c>
      <c r="D33" s="13">
        <v>48802</v>
      </c>
      <c r="E33" s="13">
        <v>49045</v>
      </c>
      <c r="F33" s="13">
        <v>49446</v>
      </c>
      <c r="G33" s="13">
        <v>49767</v>
      </c>
      <c r="H33" s="13">
        <v>50158</v>
      </c>
      <c r="I33" s="13">
        <v>50316</v>
      </c>
      <c r="J33" s="13">
        <v>50654</v>
      </c>
      <c r="K33" s="13">
        <v>50866</v>
      </c>
      <c r="L33" s="13">
        <v>50952</v>
      </c>
      <c r="M33" s="13">
        <v>51184</v>
      </c>
      <c r="N33" s="13">
        <v>51364</v>
      </c>
      <c r="O33" s="13">
        <v>51515</v>
      </c>
      <c r="P33" s="13">
        <v>51654</v>
      </c>
      <c r="Q33" s="13">
        <v>51874</v>
      </c>
      <c r="R33" s="13">
        <v>51912</v>
      </c>
      <c r="S33" s="13">
        <v>51923</v>
      </c>
      <c r="T33" s="13">
        <v>52104</v>
      </c>
      <c r="U33" s="13">
        <v>52281</v>
      </c>
      <c r="V33" s="13">
        <v>52588</v>
      </c>
      <c r="W33" s="13">
        <v>52571</v>
      </c>
      <c r="X33" s="13">
        <v>52753</v>
      </c>
      <c r="Y33" s="13">
        <v>52920</v>
      </c>
      <c r="Z33" s="13">
        <v>167</v>
      </c>
      <c r="AA33" s="14">
        <v>0.3</v>
      </c>
      <c r="AB33" s="13">
        <v>1405</v>
      </c>
      <c r="AC33" s="14">
        <v>2.7</v>
      </c>
      <c r="AD33" s="13">
        <v>3875</v>
      </c>
      <c r="AE33" s="14">
        <v>7.9</v>
      </c>
    </row>
    <row r="34" spans="1:31" x14ac:dyDescent="0.25">
      <c r="A34" t="s">
        <v>172</v>
      </c>
      <c r="B34" s="13" t="s">
        <v>173</v>
      </c>
      <c r="C34" s="13" t="s">
        <v>117</v>
      </c>
      <c r="D34" s="13">
        <v>126638</v>
      </c>
      <c r="E34" s="13">
        <v>127691</v>
      </c>
      <c r="F34" s="13">
        <v>128633</v>
      </c>
      <c r="G34" s="13">
        <v>129946</v>
      </c>
      <c r="H34" s="13">
        <v>131494</v>
      </c>
      <c r="I34" s="13">
        <v>133504</v>
      </c>
      <c r="J34" s="13">
        <v>135190</v>
      </c>
      <c r="K34" s="13">
        <v>136298</v>
      </c>
      <c r="L34" s="13">
        <v>137259</v>
      </c>
      <c r="M34" s="13">
        <v>138219</v>
      </c>
      <c r="N34" s="13">
        <v>139308</v>
      </c>
      <c r="O34" s="13">
        <v>140225</v>
      </c>
      <c r="P34" s="13">
        <v>141129</v>
      </c>
      <c r="Q34" s="13">
        <v>142286</v>
      </c>
      <c r="R34" s="13">
        <v>143313</v>
      </c>
      <c r="S34" s="13">
        <v>144148</v>
      </c>
      <c r="T34" s="13">
        <v>145182</v>
      </c>
      <c r="U34" s="13">
        <v>146173</v>
      </c>
      <c r="V34" s="13">
        <v>147434</v>
      </c>
      <c r="W34" s="13">
        <v>148483</v>
      </c>
      <c r="X34" s="13">
        <v>149864</v>
      </c>
      <c r="Y34" s="13">
        <v>151587</v>
      </c>
      <c r="Z34" s="13">
        <v>1723</v>
      </c>
      <c r="AA34" s="14">
        <v>1.1000000000000001</v>
      </c>
      <c r="AB34" s="13">
        <v>11362</v>
      </c>
      <c r="AC34" s="14">
        <v>8.1</v>
      </c>
      <c r="AD34" s="13">
        <v>23896</v>
      </c>
      <c r="AE34" s="14">
        <v>18.7</v>
      </c>
    </row>
    <row r="35" spans="1:31" x14ac:dyDescent="0.25">
      <c r="A35" t="s">
        <v>174</v>
      </c>
      <c r="B35" s="13" t="s">
        <v>175</v>
      </c>
      <c r="C35" s="13" t="s">
        <v>117</v>
      </c>
      <c r="D35" s="13">
        <v>35546</v>
      </c>
      <c r="E35" s="13">
        <v>35904</v>
      </c>
      <c r="F35" s="13">
        <v>36339</v>
      </c>
      <c r="G35" s="13">
        <v>36481</v>
      </c>
      <c r="H35" s="13">
        <v>36718</v>
      </c>
      <c r="I35" s="13">
        <v>36860</v>
      </c>
      <c r="J35" s="13">
        <v>36958</v>
      </c>
      <c r="K35" s="13">
        <v>37120</v>
      </c>
      <c r="L35" s="13">
        <v>37288</v>
      </c>
      <c r="M35" s="13">
        <v>37480</v>
      </c>
      <c r="N35" s="13">
        <v>37644</v>
      </c>
      <c r="O35" s="13">
        <v>37876</v>
      </c>
      <c r="P35" s="13">
        <v>38056</v>
      </c>
      <c r="Q35" s="13">
        <v>38310</v>
      </c>
      <c r="R35" s="13">
        <v>38665</v>
      </c>
      <c r="S35" s="13">
        <v>38951</v>
      </c>
      <c r="T35" s="13">
        <v>39285</v>
      </c>
      <c r="U35" s="13">
        <v>39440</v>
      </c>
      <c r="V35" s="13">
        <v>39654</v>
      </c>
      <c r="W35" s="13">
        <v>39896</v>
      </c>
      <c r="X35" s="13">
        <v>40174</v>
      </c>
      <c r="Y35" s="13">
        <v>40609</v>
      </c>
      <c r="Z35" s="13">
        <v>435</v>
      </c>
      <c r="AA35" s="14">
        <v>1.1000000000000001</v>
      </c>
      <c r="AB35" s="13">
        <v>2733</v>
      </c>
      <c r="AC35" s="14">
        <v>7.2</v>
      </c>
      <c r="AD35" s="13">
        <v>4705</v>
      </c>
      <c r="AE35" s="14">
        <v>13.1</v>
      </c>
    </row>
    <row r="36" spans="1:31" x14ac:dyDescent="0.25">
      <c r="A36" t="s">
        <v>176</v>
      </c>
      <c r="B36" s="13" t="s">
        <v>177</v>
      </c>
      <c r="C36" s="13" t="s">
        <v>117</v>
      </c>
      <c r="D36" s="13">
        <v>40767</v>
      </c>
      <c r="E36" s="13">
        <v>40655</v>
      </c>
      <c r="F36" s="13">
        <v>40719</v>
      </c>
      <c r="G36" s="13">
        <v>40708</v>
      </c>
      <c r="H36" s="13">
        <v>41062</v>
      </c>
      <c r="I36" s="13">
        <v>41399</v>
      </c>
      <c r="J36" s="13">
        <v>41628</v>
      </c>
      <c r="K36" s="13">
        <v>41833</v>
      </c>
      <c r="L36" s="13">
        <v>41913</v>
      </c>
      <c r="M36" s="13">
        <v>42076</v>
      </c>
      <c r="N36" s="13">
        <v>42115</v>
      </c>
      <c r="O36" s="13">
        <v>42106</v>
      </c>
      <c r="P36" s="13">
        <v>42097</v>
      </c>
      <c r="Q36" s="13">
        <v>42353</v>
      </c>
      <c r="R36" s="13">
        <v>42571</v>
      </c>
      <c r="S36" s="13">
        <v>42657</v>
      </c>
      <c r="T36" s="13">
        <v>42746</v>
      </c>
      <c r="U36" s="13">
        <v>42868</v>
      </c>
      <c r="V36" s="13">
        <v>43030</v>
      </c>
      <c r="W36" s="13">
        <v>43164</v>
      </c>
      <c r="X36" s="13">
        <v>43364</v>
      </c>
      <c r="Y36" s="13">
        <v>43481</v>
      </c>
      <c r="Z36" s="13">
        <v>117</v>
      </c>
      <c r="AA36" s="14">
        <v>0.3</v>
      </c>
      <c r="AB36" s="13">
        <v>1375</v>
      </c>
      <c r="AC36" s="14">
        <v>3.3</v>
      </c>
      <c r="AD36" s="13">
        <v>2826</v>
      </c>
      <c r="AE36" s="14">
        <v>7</v>
      </c>
    </row>
    <row r="37" spans="1:31" x14ac:dyDescent="0.25">
      <c r="A37" t="s">
        <v>178</v>
      </c>
      <c r="B37" s="13" t="s">
        <v>179</v>
      </c>
      <c r="C37" s="13" t="s">
        <v>117</v>
      </c>
      <c r="D37" s="13">
        <v>65064</v>
      </c>
      <c r="E37" s="13">
        <v>65951</v>
      </c>
      <c r="F37" s="13">
        <v>67107</v>
      </c>
      <c r="G37" s="13">
        <v>68291</v>
      </c>
      <c r="H37" s="13">
        <v>69352</v>
      </c>
      <c r="I37" s="13">
        <v>70291</v>
      </c>
      <c r="J37" s="13">
        <v>71416</v>
      </c>
      <c r="K37" s="13">
        <v>72326</v>
      </c>
      <c r="L37" s="13">
        <v>72659</v>
      </c>
      <c r="M37" s="13">
        <v>73261</v>
      </c>
      <c r="N37" s="13">
        <v>73554</v>
      </c>
      <c r="O37" s="13">
        <v>73847</v>
      </c>
      <c r="P37" s="13">
        <v>74335</v>
      </c>
      <c r="Q37" s="13">
        <v>75035</v>
      </c>
      <c r="R37" s="13">
        <v>75782</v>
      </c>
      <c r="S37" s="13">
        <v>76630</v>
      </c>
      <c r="T37" s="13">
        <v>77369</v>
      </c>
      <c r="U37" s="13">
        <v>77953</v>
      </c>
      <c r="V37" s="13">
        <v>78966</v>
      </c>
      <c r="W37" s="13">
        <v>79892</v>
      </c>
      <c r="X37" s="13">
        <v>80932</v>
      </c>
      <c r="Y37" s="13">
        <v>81779</v>
      </c>
      <c r="Z37" s="13">
        <v>847</v>
      </c>
      <c r="AA37" s="14">
        <v>1</v>
      </c>
      <c r="AB37" s="13">
        <v>7932</v>
      </c>
      <c r="AC37" s="14">
        <v>10.7</v>
      </c>
      <c r="AD37" s="13">
        <v>15828</v>
      </c>
      <c r="AE37" s="14">
        <v>24</v>
      </c>
    </row>
    <row r="38" spans="1:31" x14ac:dyDescent="0.25">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4"/>
      <c r="AB38" s="13"/>
      <c r="AC38" s="14"/>
      <c r="AD38" s="13"/>
      <c r="AE38" s="14"/>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8"/>
  <sheetViews>
    <sheetView workbookViewId="0"/>
  </sheetViews>
  <sheetFormatPr defaultColWidth="11.54296875" defaultRowHeight="15" x14ac:dyDescent="0.25"/>
  <cols>
    <col min="1" max="1" width="21.6328125" customWidth="1"/>
    <col min="2" max="2" width="10.6328125" customWidth="1"/>
    <col min="3" max="3" width="12.6328125" customWidth="1"/>
    <col min="4" max="26" width="10.6328125" customWidth="1"/>
    <col min="27" max="27" width="13.6328125" customWidth="1"/>
    <col min="28" max="28" width="10.6328125" customWidth="1"/>
    <col min="29" max="29" width="13.6328125" customWidth="1"/>
    <col min="30" max="30" width="10.6328125" customWidth="1"/>
    <col min="31" max="31" width="13.6328125" customWidth="1"/>
  </cols>
  <sheetData>
    <row r="1" spans="1:31" ht="21" x14ac:dyDescent="0.4">
      <c r="A1" s="25" t="s">
        <v>25</v>
      </c>
    </row>
    <row r="2" spans="1:31" x14ac:dyDescent="0.25">
      <c r="A2" t="s">
        <v>22</v>
      </c>
    </row>
    <row r="3" spans="1:31" x14ac:dyDescent="0.25">
      <c r="A3" s="4" t="str">
        <f>HYPERLINK("#'Table of Contents'!A1", "Back to contents")</f>
        <v>Back to contents</v>
      </c>
    </row>
    <row r="4" spans="1:31" ht="46.8" x14ac:dyDescent="0.25">
      <c r="A4" s="11" t="s">
        <v>81</v>
      </c>
      <c r="B4" s="11" t="s">
        <v>82</v>
      </c>
      <c r="C4" s="11" t="s">
        <v>83</v>
      </c>
      <c r="D4" s="12" t="s">
        <v>84</v>
      </c>
      <c r="E4" s="12" t="s">
        <v>85</v>
      </c>
      <c r="F4" s="12" t="s">
        <v>86</v>
      </c>
      <c r="G4" s="12" t="s">
        <v>87</v>
      </c>
      <c r="H4" s="12" t="s">
        <v>88</v>
      </c>
      <c r="I4" s="12" t="s">
        <v>89</v>
      </c>
      <c r="J4" s="12" t="s">
        <v>90</v>
      </c>
      <c r="K4" s="12" t="s">
        <v>91</v>
      </c>
      <c r="L4" s="12" t="s">
        <v>92</v>
      </c>
      <c r="M4" s="12" t="s">
        <v>93</v>
      </c>
      <c r="N4" s="12" t="s">
        <v>94</v>
      </c>
      <c r="O4" s="12" t="s">
        <v>95</v>
      </c>
      <c r="P4" s="12" t="s">
        <v>96</v>
      </c>
      <c r="Q4" s="12" t="s">
        <v>97</v>
      </c>
      <c r="R4" s="12" t="s">
        <v>98</v>
      </c>
      <c r="S4" s="12" t="s">
        <v>99</v>
      </c>
      <c r="T4" s="12" t="s">
        <v>100</v>
      </c>
      <c r="U4" s="12" t="s">
        <v>101</v>
      </c>
      <c r="V4" s="12" t="s">
        <v>102</v>
      </c>
      <c r="W4" s="12" t="s">
        <v>103</v>
      </c>
      <c r="X4" s="12" t="s">
        <v>104</v>
      </c>
      <c r="Y4" s="12" t="s">
        <v>105</v>
      </c>
      <c r="Z4" s="12" t="s">
        <v>106</v>
      </c>
      <c r="AA4" s="12" t="s">
        <v>107</v>
      </c>
      <c r="AB4" s="12" t="s">
        <v>108</v>
      </c>
      <c r="AC4" s="12" t="s">
        <v>109</v>
      </c>
      <c r="AD4" s="12" t="s">
        <v>110</v>
      </c>
      <c r="AE4" s="12" t="s">
        <v>111</v>
      </c>
    </row>
    <row r="5" spans="1:31" ht="24.9" customHeight="1" x14ac:dyDescent="0.25">
      <c r="A5" s="17" t="s">
        <v>112</v>
      </c>
      <c r="B5" s="15" t="s">
        <v>113</v>
      </c>
      <c r="C5" s="15" t="s">
        <v>114</v>
      </c>
      <c r="D5" s="15">
        <v>2320642</v>
      </c>
      <c r="E5" s="15">
        <v>2338324</v>
      </c>
      <c r="F5" s="15">
        <v>2356176</v>
      </c>
      <c r="G5" s="15">
        <v>2376915</v>
      </c>
      <c r="H5" s="15">
        <v>2396782</v>
      </c>
      <c r="I5" s="15">
        <v>2416071</v>
      </c>
      <c r="J5" s="15">
        <v>2440596</v>
      </c>
      <c r="K5" s="15">
        <v>2460883</v>
      </c>
      <c r="L5" s="15">
        <v>2476157</v>
      </c>
      <c r="M5" s="15">
        <v>2488496</v>
      </c>
      <c r="N5" s="15">
        <v>2500849</v>
      </c>
      <c r="O5" s="15">
        <v>2515042</v>
      </c>
      <c r="P5" s="15">
        <v>2526870</v>
      </c>
      <c r="Q5" s="15">
        <v>2540561</v>
      </c>
      <c r="R5" s="15">
        <v>2557582</v>
      </c>
      <c r="S5" s="15">
        <v>2575667</v>
      </c>
      <c r="T5" s="15">
        <v>2595031</v>
      </c>
      <c r="U5" s="15">
        <v>2615185</v>
      </c>
      <c r="V5" s="15">
        <v>2636871</v>
      </c>
      <c r="W5" s="15">
        <v>2653725</v>
      </c>
      <c r="X5" s="15">
        <v>2674993</v>
      </c>
      <c r="Y5" s="15">
        <v>2699379</v>
      </c>
      <c r="Z5" s="15">
        <v>24386</v>
      </c>
      <c r="AA5" s="16">
        <v>0.9</v>
      </c>
      <c r="AB5" s="15">
        <v>184337</v>
      </c>
      <c r="AC5" s="16">
        <v>7.3</v>
      </c>
      <c r="AD5" s="15">
        <v>361055</v>
      </c>
      <c r="AE5" s="16">
        <v>15.4</v>
      </c>
    </row>
    <row r="6" spans="1:31" x14ac:dyDescent="0.25">
      <c r="A6" t="s">
        <v>180</v>
      </c>
      <c r="B6" s="13" t="s">
        <v>116</v>
      </c>
      <c r="C6" s="13" t="s">
        <v>117</v>
      </c>
      <c r="D6" s="13">
        <v>105030</v>
      </c>
      <c r="E6" s="13">
        <v>105675</v>
      </c>
      <c r="F6" s="13">
        <v>106280</v>
      </c>
      <c r="G6" s="13">
        <v>106754</v>
      </c>
      <c r="H6" s="13">
        <v>107670</v>
      </c>
      <c r="I6" s="13">
        <v>108618</v>
      </c>
      <c r="J6" s="13">
        <v>109425</v>
      </c>
      <c r="K6" s="13">
        <v>110084</v>
      </c>
      <c r="L6" s="13">
        <v>110565</v>
      </c>
      <c r="M6" s="13">
        <v>110968</v>
      </c>
      <c r="N6" s="13">
        <v>111419</v>
      </c>
      <c r="O6" s="13">
        <v>112073</v>
      </c>
      <c r="P6" s="13">
        <v>112713</v>
      </c>
      <c r="Q6" s="13">
        <v>113508</v>
      </c>
      <c r="R6" s="13">
        <v>114234</v>
      </c>
      <c r="S6" s="13">
        <v>115080</v>
      </c>
      <c r="T6" s="13">
        <v>116821</v>
      </c>
      <c r="U6" s="13">
        <v>118131</v>
      </c>
      <c r="V6" s="13">
        <v>119523</v>
      </c>
      <c r="W6" s="13">
        <v>120980</v>
      </c>
      <c r="X6" s="13">
        <v>122242</v>
      </c>
      <c r="Y6" s="13">
        <v>123363</v>
      </c>
      <c r="Z6" s="13">
        <v>1121</v>
      </c>
      <c r="AA6" s="14">
        <v>0.9</v>
      </c>
      <c r="AB6" s="13">
        <v>11290</v>
      </c>
      <c r="AC6" s="14">
        <v>10.1</v>
      </c>
      <c r="AD6" s="13">
        <v>17688</v>
      </c>
      <c r="AE6" s="14">
        <v>16.7</v>
      </c>
    </row>
    <row r="7" spans="1:31" x14ac:dyDescent="0.25">
      <c r="A7" t="s">
        <v>118</v>
      </c>
      <c r="B7" s="13" t="s">
        <v>119</v>
      </c>
      <c r="C7" s="13" t="s">
        <v>117</v>
      </c>
      <c r="D7" s="13">
        <v>97014</v>
      </c>
      <c r="E7" s="13">
        <v>98380</v>
      </c>
      <c r="F7" s="13">
        <v>99654</v>
      </c>
      <c r="G7" s="13">
        <v>101357</v>
      </c>
      <c r="H7" s="13">
        <v>102864</v>
      </c>
      <c r="I7" s="13">
        <v>104226</v>
      </c>
      <c r="J7" s="13">
        <v>105503</v>
      </c>
      <c r="K7" s="13">
        <v>106850</v>
      </c>
      <c r="L7" s="13">
        <v>108051</v>
      </c>
      <c r="M7" s="13">
        <v>109552</v>
      </c>
      <c r="N7" s="13">
        <v>110649</v>
      </c>
      <c r="O7" s="13">
        <v>111773</v>
      </c>
      <c r="P7" s="13">
        <v>112867</v>
      </c>
      <c r="Q7" s="13">
        <v>114086</v>
      </c>
      <c r="R7" s="13">
        <v>115223</v>
      </c>
      <c r="S7" s="13">
        <v>116421</v>
      </c>
      <c r="T7" s="13">
        <v>117363</v>
      </c>
      <c r="U7" s="13">
        <v>118197</v>
      </c>
      <c r="V7" s="13">
        <v>119196</v>
      </c>
      <c r="W7" s="13">
        <v>119854</v>
      </c>
      <c r="X7" s="13">
        <v>120682</v>
      </c>
      <c r="Y7" s="13">
        <v>121610</v>
      </c>
      <c r="Z7" s="13">
        <v>928</v>
      </c>
      <c r="AA7" s="14">
        <v>0.8</v>
      </c>
      <c r="AB7" s="13">
        <v>9837</v>
      </c>
      <c r="AC7" s="14">
        <v>8.8000000000000007</v>
      </c>
      <c r="AD7" s="13">
        <v>23230</v>
      </c>
      <c r="AE7" s="14">
        <v>23.6</v>
      </c>
    </row>
    <row r="8" spans="1:31" x14ac:dyDescent="0.25">
      <c r="A8" t="s">
        <v>120</v>
      </c>
      <c r="B8" s="13" t="s">
        <v>121</v>
      </c>
      <c r="C8" s="13" t="s">
        <v>117</v>
      </c>
      <c r="D8" s="13">
        <v>50313</v>
      </c>
      <c r="E8" s="13">
        <v>50607</v>
      </c>
      <c r="F8" s="13">
        <v>51051</v>
      </c>
      <c r="G8" s="13">
        <v>51550</v>
      </c>
      <c r="H8" s="13">
        <v>51989</v>
      </c>
      <c r="I8" s="13">
        <v>52346</v>
      </c>
      <c r="J8" s="13">
        <v>52870</v>
      </c>
      <c r="K8" s="13">
        <v>53402</v>
      </c>
      <c r="L8" s="13">
        <v>53807</v>
      </c>
      <c r="M8" s="13">
        <v>54060</v>
      </c>
      <c r="N8" s="13">
        <v>54372</v>
      </c>
      <c r="O8" s="13">
        <v>54566</v>
      </c>
      <c r="P8" s="13">
        <v>54872</v>
      </c>
      <c r="Q8" s="13">
        <v>55267</v>
      </c>
      <c r="R8" s="13">
        <v>55619</v>
      </c>
      <c r="S8" s="13">
        <v>55872</v>
      </c>
      <c r="T8" s="13">
        <v>56135</v>
      </c>
      <c r="U8" s="13">
        <v>56485</v>
      </c>
      <c r="V8" s="13">
        <v>56928</v>
      </c>
      <c r="W8" s="13">
        <v>57206</v>
      </c>
      <c r="X8" s="13">
        <v>57711</v>
      </c>
      <c r="Y8" s="13">
        <v>58088</v>
      </c>
      <c r="Z8" s="13">
        <v>377</v>
      </c>
      <c r="AA8" s="14">
        <v>0.7</v>
      </c>
      <c r="AB8" s="13">
        <v>3522</v>
      </c>
      <c r="AC8" s="14">
        <v>6.5</v>
      </c>
      <c r="AD8" s="13">
        <v>7481</v>
      </c>
      <c r="AE8" s="14">
        <v>14.8</v>
      </c>
    </row>
    <row r="9" spans="1:31" x14ac:dyDescent="0.25">
      <c r="A9" t="s">
        <v>122</v>
      </c>
      <c r="B9" s="13" t="s">
        <v>123</v>
      </c>
      <c r="C9" s="13" t="s">
        <v>117</v>
      </c>
      <c r="D9" s="13">
        <v>44556</v>
      </c>
      <c r="E9" s="13">
        <v>44857</v>
      </c>
      <c r="F9" s="13">
        <v>45123</v>
      </c>
      <c r="G9" s="13">
        <v>45246</v>
      </c>
      <c r="H9" s="13">
        <v>45512</v>
      </c>
      <c r="I9" s="13">
        <v>45794</v>
      </c>
      <c r="J9" s="13">
        <v>45932</v>
      </c>
      <c r="K9" s="13">
        <v>46306</v>
      </c>
      <c r="L9" s="13">
        <v>46446</v>
      </c>
      <c r="M9" s="13">
        <v>46679</v>
      </c>
      <c r="N9" s="13">
        <v>46896</v>
      </c>
      <c r="O9" s="13">
        <v>47105</v>
      </c>
      <c r="P9" s="13">
        <v>47336</v>
      </c>
      <c r="Q9" s="13">
        <v>47500</v>
      </c>
      <c r="R9" s="13">
        <v>47712</v>
      </c>
      <c r="S9" s="13">
        <v>47780</v>
      </c>
      <c r="T9" s="13">
        <v>47884</v>
      </c>
      <c r="U9" s="13">
        <v>48020</v>
      </c>
      <c r="V9" s="13">
        <v>48134</v>
      </c>
      <c r="W9" s="13">
        <v>48199</v>
      </c>
      <c r="X9" s="13">
        <v>48411</v>
      </c>
      <c r="Y9" s="13">
        <v>48786</v>
      </c>
      <c r="Z9" s="13">
        <v>375</v>
      </c>
      <c r="AA9" s="14">
        <v>0.8</v>
      </c>
      <c r="AB9" s="13">
        <v>1681</v>
      </c>
      <c r="AC9" s="14">
        <v>3.6</v>
      </c>
      <c r="AD9" s="13">
        <v>3929</v>
      </c>
      <c r="AE9" s="14">
        <v>8.8000000000000007</v>
      </c>
    </row>
    <row r="10" spans="1:31" x14ac:dyDescent="0.25">
      <c r="A10" t="s">
        <v>181</v>
      </c>
      <c r="B10" s="13" t="s">
        <v>125</v>
      </c>
      <c r="C10" s="13" t="s">
        <v>117</v>
      </c>
      <c r="D10" s="13">
        <v>216594</v>
      </c>
      <c r="E10" s="13">
        <v>218285</v>
      </c>
      <c r="F10" s="13">
        <v>219239</v>
      </c>
      <c r="G10" s="13">
        <v>221536</v>
      </c>
      <c r="H10" s="13">
        <v>223693</v>
      </c>
      <c r="I10" s="13">
        <v>226247</v>
      </c>
      <c r="J10" s="13">
        <v>228523</v>
      </c>
      <c r="K10" s="13">
        <v>230051</v>
      </c>
      <c r="L10" s="13">
        <v>231903</v>
      </c>
      <c r="M10" s="13">
        <v>233068</v>
      </c>
      <c r="N10" s="13">
        <v>234541</v>
      </c>
      <c r="O10" s="13">
        <v>235850</v>
      </c>
      <c r="P10" s="13">
        <v>237524</v>
      </c>
      <c r="Q10" s="13">
        <v>239525</v>
      </c>
      <c r="R10" s="13">
        <v>241433</v>
      </c>
      <c r="S10" s="13">
        <v>244131</v>
      </c>
      <c r="T10" s="13">
        <v>246818</v>
      </c>
      <c r="U10" s="13">
        <v>249810</v>
      </c>
      <c r="V10" s="13">
        <v>252731</v>
      </c>
      <c r="W10" s="13">
        <v>254929</v>
      </c>
      <c r="X10" s="13">
        <v>257658</v>
      </c>
      <c r="Y10" s="13">
        <v>261000</v>
      </c>
      <c r="Z10" s="13">
        <v>3342</v>
      </c>
      <c r="AA10" s="14">
        <v>1.3</v>
      </c>
      <c r="AB10" s="13">
        <v>25150</v>
      </c>
      <c r="AC10" s="14">
        <v>10.7</v>
      </c>
      <c r="AD10" s="13">
        <v>42715</v>
      </c>
      <c r="AE10" s="14">
        <v>19.600000000000001</v>
      </c>
    </row>
    <row r="11" spans="1:31" x14ac:dyDescent="0.25">
      <c r="A11" t="s">
        <v>126</v>
      </c>
      <c r="B11" s="13" t="s">
        <v>127</v>
      </c>
      <c r="C11" s="13" t="s">
        <v>117</v>
      </c>
      <c r="D11" s="13">
        <v>21252</v>
      </c>
      <c r="E11" s="13">
        <v>21534</v>
      </c>
      <c r="F11" s="13">
        <v>21682</v>
      </c>
      <c r="G11" s="13">
        <v>22076</v>
      </c>
      <c r="H11" s="13">
        <v>22443</v>
      </c>
      <c r="I11" s="13">
        <v>22770</v>
      </c>
      <c r="J11" s="13">
        <v>23132</v>
      </c>
      <c r="K11" s="13">
        <v>23374</v>
      </c>
      <c r="L11" s="13">
        <v>23549</v>
      </c>
      <c r="M11" s="13">
        <v>23670</v>
      </c>
      <c r="N11" s="13">
        <v>23720</v>
      </c>
      <c r="O11" s="13">
        <v>23774</v>
      </c>
      <c r="P11" s="13">
        <v>23894</v>
      </c>
      <c r="Q11" s="13">
        <v>23995</v>
      </c>
      <c r="R11" s="13">
        <v>24114</v>
      </c>
      <c r="S11" s="13">
        <v>24221</v>
      </c>
      <c r="T11" s="13">
        <v>24377</v>
      </c>
      <c r="U11" s="13">
        <v>24524</v>
      </c>
      <c r="V11" s="13">
        <v>24716</v>
      </c>
      <c r="W11" s="13">
        <v>24838</v>
      </c>
      <c r="X11" s="13">
        <v>24931</v>
      </c>
      <c r="Y11" s="13">
        <v>25109</v>
      </c>
      <c r="Z11" s="13">
        <v>178</v>
      </c>
      <c r="AA11" s="14">
        <v>0.7</v>
      </c>
      <c r="AB11" s="13">
        <v>1335</v>
      </c>
      <c r="AC11" s="14">
        <v>5.6</v>
      </c>
      <c r="AD11" s="13">
        <v>3575</v>
      </c>
      <c r="AE11" s="14">
        <v>16.600000000000001</v>
      </c>
    </row>
    <row r="12" spans="1:31" x14ac:dyDescent="0.25">
      <c r="A12" t="s">
        <v>128</v>
      </c>
      <c r="B12" s="13" t="s">
        <v>129</v>
      </c>
      <c r="C12" s="13" t="s">
        <v>117</v>
      </c>
      <c r="D12" s="13">
        <v>67607</v>
      </c>
      <c r="E12" s="13">
        <v>67967</v>
      </c>
      <c r="F12" s="13">
        <v>68497</v>
      </c>
      <c r="G12" s="13">
        <v>69242</v>
      </c>
      <c r="H12" s="13">
        <v>69880</v>
      </c>
      <c r="I12" s="13">
        <v>70501</v>
      </c>
      <c r="J12" s="13">
        <v>71115</v>
      </c>
      <c r="K12" s="13">
        <v>71778</v>
      </c>
      <c r="L12" s="13">
        <v>72106</v>
      </c>
      <c r="M12" s="13">
        <v>72421</v>
      </c>
      <c r="N12" s="13">
        <v>72871</v>
      </c>
      <c r="O12" s="13">
        <v>73224</v>
      </c>
      <c r="P12" s="13">
        <v>73555</v>
      </c>
      <c r="Q12" s="13">
        <v>73895</v>
      </c>
      <c r="R12" s="13">
        <v>74190</v>
      </c>
      <c r="S12" s="13">
        <v>74453</v>
      </c>
      <c r="T12" s="13">
        <v>74687</v>
      </c>
      <c r="U12" s="13">
        <v>74823</v>
      </c>
      <c r="V12" s="13">
        <v>75089</v>
      </c>
      <c r="W12" s="13">
        <v>75298</v>
      </c>
      <c r="X12" s="13">
        <v>75521</v>
      </c>
      <c r="Y12" s="13">
        <v>75922</v>
      </c>
      <c r="Z12" s="13">
        <v>401</v>
      </c>
      <c r="AA12" s="14">
        <v>0.5</v>
      </c>
      <c r="AB12" s="13">
        <v>2698</v>
      </c>
      <c r="AC12" s="14">
        <v>3.7</v>
      </c>
      <c r="AD12" s="13">
        <v>7955</v>
      </c>
      <c r="AE12" s="14">
        <v>11.7</v>
      </c>
    </row>
    <row r="13" spans="1:31" x14ac:dyDescent="0.25">
      <c r="A13" t="s">
        <v>130</v>
      </c>
      <c r="B13" s="13" t="s">
        <v>131</v>
      </c>
      <c r="C13" s="13" t="s">
        <v>117</v>
      </c>
      <c r="D13" s="13">
        <v>71740</v>
      </c>
      <c r="E13" s="13">
        <v>72109</v>
      </c>
      <c r="F13" s="13">
        <v>72297</v>
      </c>
      <c r="G13" s="13">
        <v>72210</v>
      </c>
      <c r="H13" s="13">
        <v>71790</v>
      </c>
      <c r="I13" s="13">
        <v>72165</v>
      </c>
      <c r="J13" s="13">
        <v>72736</v>
      </c>
      <c r="K13" s="13">
        <v>73068</v>
      </c>
      <c r="L13" s="13">
        <v>73696</v>
      </c>
      <c r="M13" s="13">
        <v>74015</v>
      </c>
      <c r="N13" s="13">
        <v>73529</v>
      </c>
      <c r="O13" s="13">
        <v>73818</v>
      </c>
      <c r="P13" s="13">
        <v>73560</v>
      </c>
      <c r="Q13" s="13">
        <v>73575</v>
      </c>
      <c r="R13" s="13">
        <v>73689</v>
      </c>
      <c r="S13" s="13">
        <v>74026</v>
      </c>
      <c r="T13" s="13">
        <v>74354</v>
      </c>
      <c r="U13" s="13">
        <v>74531</v>
      </c>
      <c r="V13" s="13">
        <v>74891</v>
      </c>
      <c r="W13" s="13">
        <v>75027</v>
      </c>
      <c r="X13" s="13">
        <v>75453</v>
      </c>
      <c r="Y13" s="13">
        <v>75840</v>
      </c>
      <c r="Z13" s="13">
        <v>387</v>
      </c>
      <c r="AA13" s="14">
        <v>0.5</v>
      </c>
      <c r="AB13" s="13">
        <v>2022</v>
      </c>
      <c r="AC13" s="14">
        <v>2.7</v>
      </c>
      <c r="AD13" s="13">
        <v>3731</v>
      </c>
      <c r="AE13" s="14">
        <v>5.2</v>
      </c>
    </row>
    <row r="14" spans="1:31" x14ac:dyDescent="0.25">
      <c r="A14" t="s">
        <v>132</v>
      </c>
      <c r="B14" s="13" t="s">
        <v>133</v>
      </c>
      <c r="C14" s="13" t="s">
        <v>117</v>
      </c>
      <c r="D14" s="13">
        <v>52983</v>
      </c>
      <c r="E14" s="13">
        <v>53312</v>
      </c>
      <c r="F14" s="13">
        <v>53499</v>
      </c>
      <c r="G14" s="13">
        <v>53677</v>
      </c>
      <c r="H14" s="13">
        <v>53842</v>
      </c>
      <c r="I14" s="13">
        <v>54231</v>
      </c>
      <c r="J14" s="13">
        <v>54848</v>
      </c>
      <c r="K14" s="13">
        <v>55717</v>
      </c>
      <c r="L14" s="13">
        <v>56121</v>
      </c>
      <c r="M14" s="13">
        <v>56398</v>
      </c>
      <c r="N14" s="13">
        <v>56614</v>
      </c>
      <c r="O14" s="13">
        <v>56919</v>
      </c>
      <c r="P14" s="13">
        <v>57172</v>
      </c>
      <c r="Q14" s="13">
        <v>57324</v>
      </c>
      <c r="R14" s="13">
        <v>57654</v>
      </c>
      <c r="S14" s="13">
        <v>57873</v>
      </c>
      <c r="T14" s="13">
        <v>58158</v>
      </c>
      <c r="U14" s="13">
        <v>58453</v>
      </c>
      <c r="V14" s="13">
        <v>58628</v>
      </c>
      <c r="W14" s="13">
        <v>58821</v>
      </c>
      <c r="X14" s="13">
        <v>58973</v>
      </c>
      <c r="Y14" s="13">
        <v>59305</v>
      </c>
      <c r="Z14" s="13">
        <v>332</v>
      </c>
      <c r="AA14" s="14">
        <v>0.6</v>
      </c>
      <c r="AB14" s="13">
        <v>2386</v>
      </c>
      <c r="AC14" s="14">
        <v>4.2</v>
      </c>
      <c r="AD14" s="13">
        <v>5993</v>
      </c>
      <c r="AE14" s="14">
        <v>11.2</v>
      </c>
    </row>
    <row r="15" spans="1:31" x14ac:dyDescent="0.25">
      <c r="A15" t="s">
        <v>134</v>
      </c>
      <c r="B15" s="13" t="s">
        <v>135</v>
      </c>
      <c r="C15" s="13" t="s">
        <v>117</v>
      </c>
      <c r="D15" s="13">
        <v>42910</v>
      </c>
      <c r="E15" s="13">
        <v>42906</v>
      </c>
      <c r="F15" s="13">
        <v>42968</v>
      </c>
      <c r="G15" s="13">
        <v>43140</v>
      </c>
      <c r="H15" s="13">
        <v>43405</v>
      </c>
      <c r="I15" s="13">
        <v>43521</v>
      </c>
      <c r="J15" s="13">
        <v>43723</v>
      </c>
      <c r="K15" s="13">
        <v>43990</v>
      </c>
      <c r="L15" s="13">
        <v>44154</v>
      </c>
      <c r="M15" s="13">
        <v>44184</v>
      </c>
      <c r="N15" s="13">
        <v>44332</v>
      </c>
      <c r="O15" s="13">
        <v>44564</v>
      </c>
      <c r="P15" s="13">
        <v>44864</v>
      </c>
      <c r="Q15" s="13">
        <v>45281</v>
      </c>
      <c r="R15" s="13">
        <v>45678</v>
      </c>
      <c r="S15" s="13">
        <v>46026</v>
      </c>
      <c r="T15" s="13">
        <v>46430</v>
      </c>
      <c r="U15" s="13">
        <v>46721</v>
      </c>
      <c r="V15" s="13">
        <v>46986</v>
      </c>
      <c r="W15" s="13">
        <v>47251</v>
      </c>
      <c r="X15" s="13">
        <v>47549</v>
      </c>
      <c r="Y15" s="13">
        <v>47934</v>
      </c>
      <c r="Z15" s="13">
        <v>385</v>
      </c>
      <c r="AA15" s="14">
        <v>0.8</v>
      </c>
      <c r="AB15" s="13">
        <v>3370</v>
      </c>
      <c r="AC15" s="14">
        <v>7.6</v>
      </c>
      <c r="AD15" s="13">
        <v>5028</v>
      </c>
      <c r="AE15" s="14">
        <v>11.7</v>
      </c>
    </row>
    <row r="16" spans="1:31" x14ac:dyDescent="0.25">
      <c r="A16" t="s">
        <v>136</v>
      </c>
      <c r="B16" s="13" t="s">
        <v>137</v>
      </c>
      <c r="C16" s="13" t="s">
        <v>117</v>
      </c>
      <c r="D16" s="13">
        <v>39712</v>
      </c>
      <c r="E16" s="13">
        <v>40105</v>
      </c>
      <c r="F16" s="13">
        <v>40561</v>
      </c>
      <c r="G16" s="13">
        <v>40957</v>
      </c>
      <c r="H16" s="13">
        <v>41441</v>
      </c>
      <c r="I16" s="13">
        <v>42145</v>
      </c>
      <c r="J16" s="13">
        <v>42949</v>
      </c>
      <c r="K16" s="13">
        <v>43749</v>
      </c>
      <c r="L16" s="13">
        <v>44175</v>
      </c>
      <c r="M16" s="13">
        <v>44544</v>
      </c>
      <c r="N16" s="13">
        <v>44967</v>
      </c>
      <c r="O16" s="13">
        <v>45364</v>
      </c>
      <c r="P16" s="13">
        <v>45613</v>
      </c>
      <c r="Q16" s="13">
        <v>45968</v>
      </c>
      <c r="R16" s="13">
        <v>46332</v>
      </c>
      <c r="S16" s="13">
        <v>46672</v>
      </c>
      <c r="T16" s="13">
        <v>47407</v>
      </c>
      <c r="U16" s="13">
        <v>48055</v>
      </c>
      <c r="V16" s="13">
        <v>48851</v>
      </c>
      <c r="W16" s="13">
        <v>49642</v>
      </c>
      <c r="X16" s="13">
        <v>50641</v>
      </c>
      <c r="Y16" s="13">
        <v>51409</v>
      </c>
      <c r="Z16" s="13">
        <v>768</v>
      </c>
      <c r="AA16" s="14">
        <v>1.5</v>
      </c>
      <c r="AB16" s="13">
        <v>6045</v>
      </c>
      <c r="AC16" s="14">
        <v>13.3</v>
      </c>
      <c r="AD16" s="13">
        <v>11304</v>
      </c>
      <c r="AE16" s="14">
        <v>28.2</v>
      </c>
    </row>
    <row r="17" spans="1:31" x14ac:dyDescent="0.25">
      <c r="A17" t="s">
        <v>138</v>
      </c>
      <c r="B17" s="13" t="s">
        <v>139</v>
      </c>
      <c r="C17" s="13" t="s">
        <v>117</v>
      </c>
      <c r="D17" s="13">
        <v>36039</v>
      </c>
      <c r="E17" s="13">
        <v>36346</v>
      </c>
      <c r="F17" s="13">
        <v>36445</v>
      </c>
      <c r="G17" s="13">
        <v>36671</v>
      </c>
      <c r="H17" s="13">
        <v>36728</v>
      </c>
      <c r="I17" s="13">
        <v>36781</v>
      </c>
      <c r="J17" s="13">
        <v>36659</v>
      </c>
      <c r="K17" s="13">
        <v>36751</v>
      </c>
      <c r="L17" s="13">
        <v>36890</v>
      </c>
      <c r="M17" s="13">
        <v>37063</v>
      </c>
      <c r="N17" s="13">
        <v>37231</v>
      </c>
      <c r="O17" s="13">
        <v>37448</v>
      </c>
      <c r="P17" s="13">
        <v>37639</v>
      </c>
      <c r="Q17" s="13">
        <v>37852</v>
      </c>
      <c r="R17" s="13">
        <v>38061</v>
      </c>
      <c r="S17" s="13">
        <v>38389</v>
      </c>
      <c r="T17" s="13">
        <v>38677</v>
      </c>
      <c r="U17" s="13">
        <v>38902</v>
      </c>
      <c r="V17" s="13">
        <v>39144</v>
      </c>
      <c r="W17" s="13">
        <v>39453</v>
      </c>
      <c r="X17" s="13">
        <v>39909</v>
      </c>
      <c r="Y17" s="13">
        <v>40507</v>
      </c>
      <c r="Z17" s="13">
        <v>598</v>
      </c>
      <c r="AA17" s="14">
        <v>1.5</v>
      </c>
      <c r="AB17" s="13">
        <v>3059</v>
      </c>
      <c r="AC17" s="14">
        <v>8.1999999999999993</v>
      </c>
      <c r="AD17" s="13">
        <v>4161</v>
      </c>
      <c r="AE17" s="14">
        <v>11.4</v>
      </c>
    </row>
    <row r="18" spans="1:31" x14ac:dyDescent="0.25">
      <c r="A18" t="s">
        <v>140</v>
      </c>
      <c r="B18" s="13" t="s">
        <v>141</v>
      </c>
      <c r="C18" s="13" t="s">
        <v>117</v>
      </c>
      <c r="D18" s="13">
        <v>64625</v>
      </c>
      <c r="E18" s="13">
        <v>65433</v>
      </c>
      <c r="F18" s="13">
        <v>66478</v>
      </c>
      <c r="G18" s="13">
        <v>67444</v>
      </c>
      <c r="H18" s="13">
        <v>68295</v>
      </c>
      <c r="I18" s="13">
        <v>68911</v>
      </c>
      <c r="J18" s="13">
        <v>69543</v>
      </c>
      <c r="K18" s="13">
        <v>70040</v>
      </c>
      <c r="L18" s="13">
        <v>70533</v>
      </c>
      <c r="M18" s="13">
        <v>71010</v>
      </c>
      <c r="N18" s="13">
        <v>71303</v>
      </c>
      <c r="O18" s="13">
        <v>71742</v>
      </c>
      <c r="P18" s="13">
        <v>72128</v>
      </c>
      <c r="Q18" s="13">
        <v>72624</v>
      </c>
      <c r="R18" s="13">
        <v>73290</v>
      </c>
      <c r="S18" s="13">
        <v>73767</v>
      </c>
      <c r="T18" s="13">
        <v>74361</v>
      </c>
      <c r="U18" s="13">
        <v>74826</v>
      </c>
      <c r="V18" s="13">
        <v>75226</v>
      </c>
      <c r="W18" s="13">
        <v>75595</v>
      </c>
      <c r="X18" s="13">
        <v>75942</v>
      </c>
      <c r="Y18" s="13">
        <v>76359</v>
      </c>
      <c r="Z18" s="13">
        <v>417</v>
      </c>
      <c r="AA18" s="14">
        <v>0.5</v>
      </c>
      <c r="AB18" s="13">
        <v>4617</v>
      </c>
      <c r="AC18" s="14">
        <v>6.4</v>
      </c>
      <c r="AD18" s="13">
        <v>10926</v>
      </c>
      <c r="AE18" s="14">
        <v>16.7</v>
      </c>
    </row>
    <row r="19" spans="1:31" x14ac:dyDescent="0.25">
      <c r="A19" t="s">
        <v>142</v>
      </c>
      <c r="B19" s="13" t="s">
        <v>143</v>
      </c>
      <c r="C19" s="13" t="s">
        <v>117</v>
      </c>
      <c r="D19" s="13">
        <v>157349</v>
      </c>
      <c r="E19" s="13">
        <v>158711</v>
      </c>
      <c r="F19" s="13">
        <v>160268</v>
      </c>
      <c r="G19" s="13">
        <v>161694</v>
      </c>
      <c r="H19" s="13">
        <v>163313</v>
      </c>
      <c r="I19" s="13">
        <v>164592</v>
      </c>
      <c r="J19" s="13">
        <v>166085</v>
      </c>
      <c r="K19" s="13">
        <v>167661</v>
      </c>
      <c r="L19" s="13">
        <v>168677</v>
      </c>
      <c r="M19" s="13">
        <v>169435</v>
      </c>
      <c r="N19" s="13">
        <v>170169</v>
      </c>
      <c r="O19" s="13">
        <v>170881</v>
      </c>
      <c r="P19" s="13">
        <v>171560</v>
      </c>
      <c r="Q19" s="13">
        <v>172425</v>
      </c>
      <c r="R19" s="13">
        <v>173366</v>
      </c>
      <c r="S19" s="13">
        <v>174528</v>
      </c>
      <c r="T19" s="13">
        <v>175915</v>
      </c>
      <c r="U19" s="13">
        <v>177084</v>
      </c>
      <c r="V19" s="13">
        <v>178183</v>
      </c>
      <c r="W19" s="13">
        <v>179232</v>
      </c>
      <c r="X19" s="13">
        <v>180234</v>
      </c>
      <c r="Y19" s="13">
        <v>181405</v>
      </c>
      <c r="Z19" s="13">
        <v>1171</v>
      </c>
      <c r="AA19" s="14">
        <v>0.6</v>
      </c>
      <c r="AB19" s="13">
        <v>10524</v>
      </c>
      <c r="AC19" s="14">
        <v>6.2</v>
      </c>
      <c r="AD19" s="13">
        <v>22694</v>
      </c>
      <c r="AE19" s="14">
        <v>14.3</v>
      </c>
    </row>
    <row r="20" spans="1:31" x14ac:dyDescent="0.25">
      <c r="A20" t="s">
        <v>182</v>
      </c>
      <c r="B20" s="13" t="s">
        <v>145</v>
      </c>
      <c r="C20" s="13" t="s">
        <v>117</v>
      </c>
      <c r="D20" s="13">
        <v>288462</v>
      </c>
      <c r="E20" s="13">
        <v>289157</v>
      </c>
      <c r="F20" s="13">
        <v>290740</v>
      </c>
      <c r="G20" s="13">
        <v>293075</v>
      </c>
      <c r="H20" s="13">
        <v>294819</v>
      </c>
      <c r="I20" s="13">
        <v>295295</v>
      </c>
      <c r="J20" s="13">
        <v>298831</v>
      </c>
      <c r="K20" s="13">
        <v>299941</v>
      </c>
      <c r="L20" s="13">
        <v>299915</v>
      </c>
      <c r="M20" s="13">
        <v>299160</v>
      </c>
      <c r="N20" s="13">
        <v>299881</v>
      </c>
      <c r="O20" s="13">
        <v>301513</v>
      </c>
      <c r="P20" s="13">
        <v>301633</v>
      </c>
      <c r="Q20" s="13">
        <v>301891</v>
      </c>
      <c r="R20" s="13">
        <v>304013</v>
      </c>
      <c r="S20" s="13">
        <v>306000</v>
      </c>
      <c r="T20" s="13">
        <v>308293</v>
      </c>
      <c r="U20" s="13">
        <v>311447</v>
      </c>
      <c r="V20" s="13">
        <v>314604</v>
      </c>
      <c r="W20" s="13">
        <v>317193</v>
      </c>
      <c r="X20" s="13">
        <v>319810</v>
      </c>
      <c r="Y20" s="13">
        <v>322238</v>
      </c>
      <c r="Z20" s="13">
        <v>2428</v>
      </c>
      <c r="AA20" s="14">
        <v>0.8</v>
      </c>
      <c r="AB20" s="13">
        <v>20725</v>
      </c>
      <c r="AC20" s="14">
        <v>6.9</v>
      </c>
      <c r="AD20" s="13">
        <v>33081</v>
      </c>
      <c r="AE20" s="14">
        <v>11.4</v>
      </c>
    </row>
    <row r="21" spans="1:31" x14ac:dyDescent="0.25">
      <c r="A21" t="s">
        <v>146</v>
      </c>
      <c r="B21" s="13" t="s">
        <v>147</v>
      </c>
      <c r="C21" s="13" t="s">
        <v>117</v>
      </c>
      <c r="D21" s="13">
        <v>98398</v>
      </c>
      <c r="E21" s="13">
        <v>99712</v>
      </c>
      <c r="F21" s="13">
        <v>101017</v>
      </c>
      <c r="G21" s="13">
        <v>102481</v>
      </c>
      <c r="H21" s="13">
        <v>103940</v>
      </c>
      <c r="I21" s="13">
        <v>105049</v>
      </c>
      <c r="J21" s="13">
        <v>106918</v>
      </c>
      <c r="K21" s="13">
        <v>108438</v>
      </c>
      <c r="L21" s="13">
        <v>109617</v>
      </c>
      <c r="M21" s="13">
        <v>110788</v>
      </c>
      <c r="N21" s="13">
        <v>111830</v>
      </c>
      <c r="O21" s="13">
        <v>112812</v>
      </c>
      <c r="P21" s="13">
        <v>113703</v>
      </c>
      <c r="Q21" s="13">
        <v>114603</v>
      </c>
      <c r="R21" s="13">
        <v>115538</v>
      </c>
      <c r="S21" s="13">
        <v>116453</v>
      </c>
      <c r="T21" s="13">
        <v>117291</v>
      </c>
      <c r="U21" s="13">
        <v>118117</v>
      </c>
      <c r="V21" s="13">
        <v>119061</v>
      </c>
      <c r="W21" s="13">
        <v>119918</v>
      </c>
      <c r="X21" s="13">
        <v>120785</v>
      </c>
      <c r="Y21" s="13">
        <v>122235</v>
      </c>
      <c r="Z21" s="13">
        <v>1450</v>
      </c>
      <c r="AA21" s="14">
        <v>1.2</v>
      </c>
      <c r="AB21" s="13">
        <v>9423</v>
      </c>
      <c r="AC21" s="14">
        <v>8.4</v>
      </c>
      <c r="AD21" s="13">
        <v>22523</v>
      </c>
      <c r="AE21" s="14">
        <v>22.6</v>
      </c>
    </row>
    <row r="22" spans="1:31" x14ac:dyDescent="0.25">
      <c r="A22" t="s">
        <v>148</v>
      </c>
      <c r="B22" s="13" t="s">
        <v>149</v>
      </c>
      <c r="C22" s="13" t="s">
        <v>117</v>
      </c>
      <c r="D22" s="13">
        <v>39204</v>
      </c>
      <c r="E22" s="13">
        <v>39290</v>
      </c>
      <c r="F22" s="13">
        <v>39453</v>
      </c>
      <c r="G22" s="13">
        <v>39659</v>
      </c>
      <c r="H22" s="13">
        <v>39376</v>
      </c>
      <c r="I22" s="13">
        <v>39136</v>
      </c>
      <c r="J22" s="13">
        <v>39174</v>
      </c>
      <c r="K22" s="13">
        <v>39285</v>
      </c>
      <c r="L22" s="13">
        <v>39299</v>
      </c>
      <c r="M22" s="13">
        <v>39377</v>
      </c>
      <c r="N22" s="13">
        <v>39457</v>
      </c>
      <c r="O22" s="13">
        <v>39590</v>
      </c>
      <c r="P22" s="13">
        <v>38791</v>
      </c>
      <c r="Q22" s="13">
        <v>38699</v>
      </c>
      <c r="R22" s="13">
        <v>38787</v>
      </c>
      <c r="S22" s="13">
        <v>38835</v>
      </c>
      <c r="T22" s="13">
        <v>38848</v>
      </c>
      <c r="U22" s="13">
        <v>38985</v>
      </c>
      <c r="V22" s="13">
        <v>38977</v>
      </c>
      <c r="W22" s="13">
        <v>39107</v>
      </c>
      <c r="X22" s="13">
        <v>39446</v>
      </c>
      <c r="Y22" s="13">
        <v>39776</v>
      </c>
      <c r="Z22" s="13">
        <v>330</v>
      </c>
      <c r="AA22" s="14">
        <v>0.8</v>
      </c>
      <c r="AB22" s="13">
        <v>186</v>
      </c>
      <c r="AC22" s="14">
        <v>0.5</v>
      </c>
      <c r="AD22" s="13">
        <v>486</v>
      </c>
      <c r="AE22" s="14">
        <v>1.2</v>
      </c>
    </row>
    <row r="23" spans="1:31" x14ac:dyDescent="0.25">
      <c r="A23" t="s">
        <v>150</v>
      </c>
      <c r="B23" s="13" t="s">
        <v>151</v>
      </c>
      <c r="C23" s="13" t="s">
        <v>117</v>
      </c>
      <c r="D23" s="13">
        <v>33285</v>
      </c>
      <c r="E23" s="13">
        <v>33350</v>
      </c>
      <c r="F23" s="13">
        <v>33500</v>
      </c>
      <c r="G23" s="13">
        <v>33669</v>
      </c>
      <c r="H23" s="13">
        <v>33795</v>
      </c>
      <c r="I23" s="13">
        <v>34144</v>
      </c>
      <c r="J23" s="13">
        <v>34408</v>
      </c>
      <c r="K23" s="13">
        <v>34840</v>
      </c>
      <c r="L23" s="13">
        <v>35605</v>
      </c>
      <c r="M23" s="13">
        <v>35986</v>
      </c>
      <c r="N23" s="13">
        <v>36434</v>
      </c>
      <c r="O23" s="13">
        <v>37051</v>
      </c>
      <c r="P23" s="13">
        <v>37503</v>
      </c>
      <c r="Q23" s="13">
        <v>38159</v>
      </c>
      <c r="R23" s="13">
        <v>38675</v>
      </c>
      <c r="S23" s="13">
        <v>39297</v>
      </c>
      <c r="T23" s="13">
        <v>39937</v>
      </c>
      <c r="U23" s="13">
        <v>40612</v>
      </c>
      <c r="V23" s="13">
        <v>41226</v>
      </c>
      <c r="W23" s="13">
        <v>41657</v>
      </c>
      <c r="X23" s="13">
        <v>42492</v>
      </c>
      <c r="Y23" s="13">
        <v>43231</v>
      </c>
      <c r="Z23" s="13">
        <v>739</v>
      </c>
      <c r="AA23" s="14">
        <v>1.7</v>
      </c>
      <c r="AB23" s="13">
        <v>6180</v>
      </c>
      <c r="AC23" s="14">
        <v>16.7</v>
      </c>
      <c r="AD23" s="13">
        <v>9881</v>
      </c>
      <c r="AE23" s="14">
        <v>29.6</v>
      </c>
    </row>
    <row r="24" spans="1:31" x14ac:dyDescent="0.25">
      <c r="A24" t="s">
        <v>152</v>
      </c>
      <c r="B24" s="13" t="s">
        <v>153</v>
      </c>
      <c r="C24" s="13" t="s">
        <v>117</v>
      </c>
      <c r="D24" s="13">
        <v>38861</v>
      </c>
      <c r="E24" s="13">
        <v>39123</v>
      </c>
      <c r="F24" s="13">
        <v>39416</v>
      </c>
      <c r="G24" s="13">
        <v>39774</v>
      </c>
      <c r="H24" s="13">
        <v>40179</v>
      </c>
      <c r="I24" s="13">
        <v>40607</v>
      </c>
      <c r="J24" s="13">
        <v>41172</v>
      </c>
      <c r="K24" s="13">
        <v>41544</v>
      </c>
      <c r="L24" s="13">
        <v>41981</v>
      </c>
      <c r="M24" s="13">
        <v>42241</v>
      </c>
      <c r="N24" s="13">
        <v>42699</v>
      </c>
      <c r="O24" s="13">
        <v>43139</v>
      </c>
      <c r="P24" s="13">
        <v>43495</v>
      </c>
      <c r="Q24" s="13">
        <v>43788</v>
      </c>
      <c r="R24" s="13">
        <v>44096</v>
      </c>
      <c r="S24" s="13">
        <v>44454</v>
      </c>
      <c r="T24" s="13">
        <v>44838</v>
      </c>
      <c r="U24" s="13">
        <v>45209</v>
      </c>
      <c r="V24" s="13">
        <v>45630</v>
      </c>
      <c r="W24" s="13">
        <v>45838</v>
      </c>
      <c r="X24" s="13">
        <v>46166</v>
      </c>
      <c r="Y24" s="13">
        <v>46585</v>
      </c>
      <c r="Z24" s="13">
        <v>419</v>
      </c>
      <c r="AA24" s="14">
        <v>0.9</v>
      </c>
      <c r="AB24" s="13">
        <v>3446</v>
      </c>
      <c r="AC24" s="14">
        <v>8</v>
      </c>
      <c r="AD24" s="13">
        <v>7462</v>
      </c>
      <c r="AE24" s="14">
        <v>19.100000000000001</v>
      </c>
    </row>
    <row r="25" spans="1:31" x14ac:dyDescent="0.25">
      <c r="A25" t="s">
        <v>154</v>
      </c>
      <c r="B25" s="13" t="s">
        <v>155</v>
      </c>
      <c r="C25" s="13" t="s">
        <v>117</v>
      </c>
      <c r="D25" s="13">
        <v>13462</v>
      </c>
      <c r="E25" s="13">
        <v>13522</v>
      </c>
      <c r="F25" s="13">
        <v>13630</v>
      </c>
      <c r="G25" s="13">
        <v>13682</v>
      </c>
      <c r="H25" s="13">
        <v>13676</v>
      </c>
      <c r="I25" s="13">
        <v>13759</v>
      </c>
      <c r="J25" s="13">
        <v>13893</v>
      </c>
      <c r="K25" s="13">
        <v>14006</v>
      </c>
      <c r="L25" s="13">
        <v>14101</v>
      </c>
      <c r="M25" s="13">
        <v>14258</v>
      </c>
      <c r="N25" s="13">
        <v>14396</v>
      </c>
      <c r="O25" s="13">
        <v>14458</v>
      </c>
      <c r="P25" s="13">
        <v>14490</v>
      </c>
      <c r="Q25" s="13">
        <v>14520</v>
      </c>
      <c r="R25" s="13">
        <v>14577</v>
      </c>
      <c r="S25" s="13">
        <v>14599</v>
      </c>
      <c r="T25" s="13">
        <v>14714</v>
      </c>
      <c r="U25" s="13">
        <v>14706</v>
      </c>
      <c r="V25" s="13">
        <v>14734</v>
      </c>
      <c r="W25" s="13">
        <v>14764</v>
      </c>
      <c r="X25" s="13">
        <v>14856</v>
      </c>
      <c r="Y25" s="13">
        <v>14975</v>
      </c>
      <c r="Z25" s="13">
        <v>119</v>
      </c>
      <c r="AA25" s="14">
        <v>0.8</v>
      </c>
      <c r="AB25" s="13">
        <v>517</v>
      </c>
      <c r="AC25" s="14">
        <v>3.6</v>
      </c>
      <c r="AD25" s="13">
        <v>1453</v>
      </c>
      <c r="AE25" s="14">
        <v>10.7</v>
      </c>
    </row>
    <row r="26" spans="1:31" x14ac:dyDescent="0.25">
      <c r="A26" t="s">
        <v>156</v>
      </c>
      <c r="B26" s="13" t="s">
        <v>157</v>
      </c>
      <c r="C26" s="13" t="s">
        <v>117</v>
      </c>
      <c r="D26" s="13">
        <v>62321</v>
      </c>
      <c r="E26" s="13">
        <v>62809</v>
      </c>
      <c r="F26" s="13">
        <v>63195</v>
      </c>
      <c r="G26" s="13">
        <v>63697</v>
      </c>
      <c r="H26" s="13">
        <v>64130</v>
      </c>
      <c r="I26" s="13">
        <v>64609</v>
      </c>
      <c r="J26" s="13">
        <v>65270</v>
      </c>
      <c r="K26" s="13">
        <v>65913</v>
      </c>
      <c r="L26" s="13">
        <v>66204</v>
      </c>
      <c r="M26" s="13">
        <v>66461</v>
      </c>
      <c r="N26" s="13">
        <v>66648</v>
      </c>
      <c r="O26" s="13">
        <v>66888</v>
      </c>
      <c r="P26" s="13">
        <v>67082</v>
      </c>
      <c r="Q26" s="13">
        <v>67204</v>
      </c>
      <c r="R26" s="13">
        <v>67590</v>
      </c>
      <c r="S26" s="13">
        <v>67800</v>
      </c>
      <c r="T26" s="13">
        <v>67960</v>
      </c>
      <c r="U26" s="13">
        <v>68158</v>
      </c>
      <c r="V26" s="13">
        <v>68496</v>
      </c>
      <c r="W26" s="13">
        <v>68843</v>
      </c>
      <c r="X26" s="13">
        <v>69175</v>
      </c>
      <c r="Y26" s="13">
        <v>69747</v>
      </c>
      <c r="Z26" s="13">
        <v>572</v>
      </c>
      <c r="AA26" s="14">
        <v>0.8</v>
      </c>
      <c r="AB26" s="13">
        <v>2859</v>
      </c>
      <c r="AC26" s="14">
        <v>4.3</v>
      </c>
      <c r="AD26" s="13">
        <v>6938</v>
      </c>
      <c r="AE26" s="14">
        <v>11</v>
      </c>
    </row>
    <row r="27" spans="1:31" x14ac:dyDescent="0.25">
      <c r="A27" t="s">
        <v>158</v>
      </c>
      <c r="B27" s="13" t="s">
        <v>159</v>
      </c>
      <c r="C27" s="13" t="s">
        <v>117</v>
      </c>
      <c r="D27" s="13">
        <v>136941</v>
      </c>
      <c r="E27" s="13">
        <v>138343</v>
      </c>
      <c r="F27" s="13">
        <v>139606</v>
      </c>
      <c r="G27" s="13">
        <v>140864</v>
      </c>
      <c r="H27" s="13">
        <v>142679</v>
      </c>
      <c r="I27" s="13">
        <v>144337</v>
      </c>
      <c r="J27" s="13">
        <v>145621</v>
      </c>
      <c r="K27" s="13">
        <v>146740</v>
      </c>
      <c r="L27" s="13">
        <v>147604</v>
      </c>
      <c r="M27" s="13">
        <v>148553</v>
      </c>
      <c r="N27" s="13">
        <v>149190</v>
      </c>
      <c r="O27" s="13">
        <v>149763</v>
      </c>
      <c r="P27" s="13">
        <v>150541</v>
      </c>
      <c r="Q27" s="13">
        <v>151424</v>
      </c>
      <c r="R27" s="13">
        <v>152293</v>
      </c>
      <c r="S27" s="13">
        <v>153388</v>
      </c>
      <c r="T27" s="13">
        <v>154286</v>
      </c>
      <c r="U27" s="13">
        <v>155364</v>
      </c>
      <c r="V27" s="13">
        <v>156694</v>
      </c>
      <c r="W27" s="13">
        <v>157625</v>
      </c>
      <c r="X27" s="13">
        <v>158456</v>
      </c>
      <c r="Y27" s="13">
        <v>159586</v>
      </c>
      <c r="Z27" s="13">
        <v>1130</v>
      </c>
      <c r="AA27" s="14">
        <v>0.7</v>
      </c>
      <c r="AB27" s="13">
        <v>9823</v>
      </c>
      <c r="AC27" s="14">
        <v>6.6</v>
      </c>
      <c r="AD27" s="13">
        <v>21243</v>
      </c>
      <c r="AE27" s="14">
        <v>15.4</v>
      </c>
    </row>
    <row r="28" spans="1:31" x14ac:dyDescent="0.25">
      <c r="A28" t="s">
        <v>160</v>
      </c>
      <c r="B28" s="13" t="s">
        <v>161</v>
      </c>
      <c r="C28" s="13" t="s">
        <v>117</v>
      </c>
      <c r="D28" s="13">
        <v>9237</v>
      </c>
      <c r="E28" s="13">
        <v>9354</v>
      </c>
      <c r="F28" s="13">
        <v>9423</v>
      </c>
      <c r="G28" s="13">
        <v>9548</v>
      </c>
      <c r="H28" s="13">
        <v>9642</v>
      </c>
      <c r="I28" s="13">
        <v>9726</v>
      </c>
      <c r="J28" s="13">
        <v>9880</v>
      </c>
      <c r="K28" s="13">
        <v>10039</v>
      </c>
      <c r="L28" s="13">
        <v>10190</v>
      </c>
      <c r="M28" s="13">
        <v>10265</v>
      </c>
      <c r="N28" s="13">
        <v>10438</v>
      </c>
      <c r="O28" s="13">
        <v>10613</v>
      </c>
      <c r="P28" s="13">
        <v>10717</v>
      </c>
      <c r="Q28" s="13">
        <v>10816</v>
      </c>
      <c r="R28" s="13">
        <v>10924</v>
      </c>
      <c r="S28" s="13">
        <v>11063</v>
      </c>
      <c r="T28" s="13">
        <v>11192</v>
      </c>
      <c r="U28" s="13">
        <v>11261</v>
      </c>
      <c r="V28" s="13">
        <v>11322</v>
      </c>
      <c r="W28" s="13">
        <v>11391</v>
      </c>
      <c r="X28" s="13">
        <v>11475</v>
      </c>
      <c r="Y28" s="13">
        <v>11618</v>
      </c>
      <c r="Z28" s="13">
        <v>143</v>
      </c>
      <c r="AA28" s="14">
        <v>1.2</v>
      </c>
      <c r="AB28" s="13">
        <v>1005</v>
      </c>
      <c r="AC28" s="14">
        <v>9.5</v>
      </c>
      <c r="AD28" s="13">
        <v>2264</v>
      </c>
      <c r="AE28" s="14">
        <v>24.2</v>
      </c>
    </row>
    <row r="29" spans="1:31" x14ac:dyDescent="0.25">
      <c r="A29" t="s">
        <v>162</v>
      </c>
      <c r="B29" s="13" t="s">
        <v>163</v>
      </c>
      <c r="C29" s="13" t="s">
        <v>117</v>
      </c>
      <c r="D29" s="13">
        <v>62573</v>
      </c>
      <c r="E29" s="13">
        <v>63270</v>
      </c>
      <c r="F29" s="13">
        <v>64139</v>
      </c>
      <c r="G29" s="13">
        <v>65021</v>
      </c>
      <c r="H29" s="13">
        <v>65608</v>
      </c>
      <c r="I29" s="13">
        <v>66252</v>
      </c>
      <c r="J29" s="13">
        <v>67010</v>
      </c>
      <c r="K29" s="13">
        <v>67896</v>
      </c>
      <c r="L29" s="13">
        <v>68349</v>
      </c>
      <c r="M29" s="13">
        <v>68788</v>
      </c>
      <c r="N29" s="13">
        <v>69236</v>
      </c>
      <c r="O29" s="13">
        <v>69618</v>
      </c>
      <c r="P29" s="13">
        <v>69923</v>
      </c>
      <c r="Q29" s="13">
        <v>70312</v>
      </c>
      <c r="R29" s="13">
        <v>70828</v>
      </c>
      <c r="S29" s="13">
        <v>71347</v>
      </c>
      <c r="T29" s="13">
        <v>71810</v>
      </c>
      <c r="U29" s="13">
        <v>72441</v>
      </c>
      <c r="V29" s="13">
        <v>73267</v>
      </c>
      <c r="W29" s="13">
        <v>73775</v>
      </c>
      <c r="X29" s="13">
        <v>74589</v>
      </c>
      <c r="Y29" s="13">
        <v>75321</v>
      </c>
      <c r="Z29" s="13">
        <v>732</v>
      </c>
      <c r="AA29" s="14">
        <v>1</v>
      </c>
      <c r="AB29" s="13">
        <v>5703</v>
      </c>
      <c r="AC29" s="14">
        <v>8.1999999999999993</v>
      </c>
      <c r="AD29" s="13">
        <v>12051</v>
      </c>
      <c r="AE29" s="14">
        <v>19</v>
      </c>
    </row>
    <row r="30" spans="1:31" x14ac:dyDescent="0.25">
      <c r="A30" t="s">
        <v>164</v>
      </c>
      <c r="B30" s="13" t="s">
        <v>165</v>
      </c>
      <c r="C30" s="13" t="s">
        <v>117</v>
      </c>
      <c r="D30" s="13">
        <v>80747</v>
      </c>
      <c r="E30" s="13">
        <v>80781</v>
      </c>
      <c r="F30" s="13">
        <v>80580</v>
      </c>
      <c r="G30" s="13">
        <v>80579</v>
      </c>
      <c r="H30" s="13">
        <v>80632</v>
      </c>
      <c r="I30" s="13">
        <v>81020</v>
      </c>
      <c r="J30" s="13">
        <v>81749</v>
      </c>
      <c r="K30" s="13">
        <v>82059</v>
      </c>
      <c r="L30" s="13">
        <v>82663</v>
      </c>
      <c r="M30" s="13">
        <v>82760</v>
      </c>
      <c r="N30" s="13">
        <v>82944</v>
      </c>
      <c r="O30" s="13">
        <v>83166</v>
      </c>
      <c r="P30" s="13">
        <v>83933</v>
      </c>
      <c r="Q30" s="13">
        <v>84442</v>
      </c>
      <c r="R30" s="13">
        <v>84997</v>
      </c>
      <c r="S30" s="13">
        <v>85724</v>
      </c>
      <c r="T30" s="13">
        <v>86449</v>
      </c>
      <c r="U30" s="13">
        <v>87265</v>
      </c>
      <c r="V30" s="13">
        <v>88086</v>
      </c>
      <c r="W30" s="13">
        <v>88624</v>
      </c>
      <c r="X30" s="13">
        <v>89571</v>
      </c>
      <c r="Y30" s="13">
        <v>90485</v>
      </c>
      <c r="Z30" s="13">
        <v>914</v>
      </c>
      <c r="AA30" s="14">
        <v>1</v>
      </c>
      <c r="AB30" s="13">
        <v>7319</v>
      </c>
      <c r="AC30" s="14">
        <v>8.8000000000000007</v>
      </c>
      <c r="AD30" s="13">
        <v>9704</v>
      </c>
      <c r="AE30" s="14">
        <v>12</v>
      </c>
    </row>
    <row r="31" spans="1:31" x14ac:dyDescent="0.25">
      <c r="A31" t="s">
        <v>166</v>
      </c>
      <c r="B31" s="13" t="s">
        <v>167</v>
      </c>
      <c r="C31" s="13" t="s">
        <v>117</v>
      </c>
      <c r="D31" s="13">
        <v>51279</v>
      </c>
      <c r="E31" s="13">
        <v>51803</v>
      </c>
      <c r="F31" s="13">
        <v>52327</v>
      </c>
      <c r="G31" s="13">
        <v>52833</v>
      </c>
      <c r="H31" s="13">
        <v>53252</v>
      </c>
      <c r="I31" s="13">
        <v>53912</v>
      </c>
      <c r="J31" s="13">
        <v>54588</v>
      </c>
      <c r="K31" s="13">
        <v>55179</v>
      </c>
      <c r="L31" s="13">
        <v>55666</v>
      </c>
      <c r="M31" s="13">
        <v>56129</v>
      </c>
      <c r="N31" s="13">
        <v>56530</v>
      </c>
      <c r="O31" s="13">
        <v>56765</v>
      </c>
      <c r="P31" s="13">
        <v>57097</v>
      </c>
      <c r="Q31" s="13">
        <v>57274</v>
      </c>
      <c r="R31" s="13">
        <v>57628</v>
      </c>
      <c r="S31" s="13">
        <v>57940</v>
      </c>
      <c r="T31" s="13">
        <v>58167</v>
      </c>
      <c r="U31" s="13">
        <v>58425</v>
      </c>
      <c r="V31" s="13">
        <v>58671</v>
      </c>
      <c r="W31" s="13">
        <v>58814</v>
      </c>
      <c r="X31" s="13">
        <v>59126</v>
      </c>
      <c r="Y31" s="13">
        <v>59557</v>
      </c>
      <c r="Z31" s="13">
        <v>431</v>
      </c>
      <c r="AA31" s="14">
        <v>0.7</v>
      </c>
      <c r="AB31" s="13">
        <v>2792</v>
      </c>
      <c r="AC31" s="14">
        <v>4.9000000000000004</v>
      </c>
      <c r="AD31" s="13">
        <v>7754</v>
      </c>
      <c r="AE31" s="14">
        <v>15</v>
      </c>
    </row>
    <row r="32" spans="1:31" x14ac:dyDescent="0.25">
      <c r="A32" t="s">
        <v>168</v>
      </c>
      <c r="B32" s="13" t="s">
        <v>169</v>
      </c>
      <c r="C32" s="13" t="s">
        <v>117</v>
      </c>
      <c r="D32" s="13">
        <v>9959</v>
      </c>
      <c r="E32" s="13">
        <v>10014</v>
      </c>
      <c r="F32" s="13">
        <v>10052</v>
      </c>
      <c r="G32" s="13">
        <v>10120</v>
      </c>
      <c r="H32" s="13">
        <v>10157</v>
      </c>
      <c r="I32" s="13">
        <v>10219</v>
      </c>
      <c r="J32" s="13">
        <v>10313</v>
      </c>
      <c r="K32" s="13">
        <v>10403</v>
      </c>
      <c r="L32" s="13">
        <v>10522</v>
      </c>
      <c r="M32" s="13">
        <v>10621</v>
      </c>
      <c r="N32" s="13">
        <v>10707</v>
      </c>
      <c r="O32" s="13">
        <v>10789</v>
      </c>
      <c r="P32" s="13">
        <v>10852</v>
      </c>
      <c r="Q32" s="13">
        <v>10950</v>
      </c>
      <c r="R32" s="13">
        <v>11021</v>
      </c>
      <c r="S32" s="13">
        <v>11109</v>
      </c>
      <c r="T32" s="13">
        <v>11180</v>
      </c>
      <c r="U32" s="13">
        <v>11270</v>
      </c>
      <c r="V32" s="13">
        <v>11305</v>
      </c>
      <c r="W32" s="13">
        <v>11374</v>
      </c>
      <c r="X32" s="13">
        <v>11462</v>
      </c>
      <c r="Y32" s="13">
        <v>11544</v>
      </c>
      <c r="Z32" s="13">
        <v>82</v>
      </c>
      <c r="AA32" s="14">
        <v>0.7</v>
      </c>
      <c r="AB32" s="13">
        <v>755</v>
      </c>
      <c r="AC32" s="14">
        <v>7</v>
      </c>
      <c r="AD32" s="13">
        <v>1530</v>
      </c>
      <c r="AE32" s="14">
        <v>15.3</v>
      </c>
    </row>
    <row r="33" spans="1:31" x14ac:dyDescent="0.25">
      <c r="A33" t="s">
        <v>170</v>
      </c>
      <c r="B33" s="13" t="s">
        <v>171</v>
      </c>
      <c r="C33" s="13" t="s">
        <v>117</v>
      </c>
      <c r="D33" s="13">
        <v>50754</v>
      </c>
      <c r="E33" s="13">
        <v>51237</v>
      </c>
      <c r="F33" s="13">
        <v>51642</v>
      </c>
      <c r="G33" s="13">
        <v>52047</v>
      </c>
      <c r="H33" s="13">
        <v>52391</v>
      </c>
      <c r="I33" s="13">
        <v>52665</v>
      </c>
      <c r="J33" s="13">
        <v>53069</v>
      </c>
      <c r="K33" s="13">
        <v>53209</v>
      </c>
      <c r="L33" s="13">
        <v>53424</v>
      </c>
      <c r="M33" s="13">
        <v>53788</v>
      </c>
      <c r="N33" s="13">
        <v>53968</v>
      </c>
      <c r="O33" s="13">
        <v>54202</v>
      </c>
      <c r="P33" s="13">
        <v>54385</v>
      </c>
      <c r="Q33" s="13">
        <v>54489</v>
      </c>
      <c r="R33" s="13">
        <v>54635</v>
      </c>
      <c r="S33" s="13">
        <v>54942</v>
      </c>
      <c r="T33" s="13">
        <v>55252</v>
      </c>
      <c r="U33" s="13">
        <v>55486</v>
      </c>
      <c r="V33" s="13">
        <v>55668</v>
      </c>
      <c r="W33" s="13">
        <v>55793</v>
      </c>
      <c r="X33" s="13">
        <v>56016</v>
      </c>
      <c r="Y33" s="13">
        <v>56453</v>
      </c>
      <c r="Z33" s="13">
        <v>437</v>
      </c>
      <c r="AA33" s="14">
        <v>0.8</v>
      </c>
      <c r="AB33" s="13">
        <v>2251</v>
      </c>
      <c r="AC33" s="14">
        <v>4.2</v>
      </c>
      <c r="AD33" s="13">
        <v>5216</v>
      </c>
      <c r="AE33" s="14">
        <v>10.199999999999999</v>
      </c>
    </row>
    <row r="34" spans="1:31" x14ac:dyDescent="0.25">
      <c r="A34" t="s">
        <v>172</v>
      </c>
      <c r="B34" s="13" t="s">
        <v>173</v>
      </c>
      <c r="C34" s="13" t="s">
        <v>117</v>
      </c>
      <c r="D34" s="13">
        <v>130836</v>
      </c>
      <c r="E34" s="13">
        <v>132464</v>
      </c>
      <c r="F34" s="13">
        <v>133822</v>
      </c>
      <c r="G34" s="13">
        <v>135488</v>
      </c>
      <c r="H34" s="13">
        <v>136862</v>
      </c>
      <c r="I34" s="13">
        <v>138527</v>
      </c>
      <c r="J34" s="13">
        <v>140112</v>
      </c>
      <c r="K34" s="13">
        <v>141534</v>
      </c>
      <c r="L34" s="13">
        <v>142594</v>
      </c>
      <c r="M34" s="13">
        <v>143470</v>
      </c>
      <c r="N34" s="13">
        <v>144386</v>
      </c>
      <c r="O34" s="13">
        <v>145257</v>
      </c>
      <c r="P34" s="13">
        <v>146110</v>
      </c>
      <c r="Q34" s="13">
        <v>146925</v>
      </c>
      <c r="R34" s="13">
        <v>147849</v>
      </c>
      <c r="S34" s="13">
        <v>148771</v>
      </c>
      <c r="T34" s="13">
        <v>149972</v>
      </c>
      <c r="U34" s="13">
        <v>151352</v>
      </c>
      <c r="V34" s="13">
        <v>152998</v>
      </c>
      <c r="W34" s="13">
        <v>153863</v>
      </c>
      <c r="X34" s="13">
        <v>155373</v>
      </c>
      <c r="Y34" s="13">
        <v>157277</v>
      </c>
      <c r="Z34" s="13">
        <v>1904</v>
      </c>
      <c r="AA34" s="14">
        <v>1.2</v>
      </c>
      <c r="AB34" s="13">
        <v>12020</v>
      </c>
      <c r="AC34" s="14">
        <v>8.3000000000000007</v>
      </c>
      <c r="AD34" s="13">
        <v>24813</v>
      </c>
      <c r="AE34" s="14">
        <v>18.7</v>
      </c>
    </row>
    <row r="35" spans="1:31" x14ac:dyDescent="0.25">
      <c r="A35" t="s">
        <v>174</v>
      </c>
      <c r="B35" s="13" t="s">
        <v>175</v>
      </c>
      <c r="C35" s="13" t="s">
        <v>117</v>
      </c>
      <c r="D35" s="13">
        <v>36835</v>
      </c>
      <c r="E35" s="13">
        <v>37167</v>
      </c>
      <c r="F35" s="13">
        <v>37566</v>
      </c>
      <c r="G35" s="13">
        <v>37815</v>
      </c>
      <c r="H35" s="13">
        <v>38198</v>
      </c>
      <c r="I35" s="13">
        <v>38316</v>
      </c>
      <c r="J35" s="13">
        <v>38582</v>
      </c>
      <c r="K35" s="13">
        <v>38984</v>
      </c>
      <c r="L35" s="13">
        <v>39091</v>
      </c>
      <c r="M35" s="13">
        <v>39246</v>
      </c>
      <c r="N35" s="13">
        <v>39509</v>
      </c>
      <c r="O35" s="13">
        <v>39798</v>
      </c>
      <c r="P35" s="13">
        <v>39965</v>
      </c>
      <c r="Q35" s="13">
        <v>40320</v>
      </c>
      <c r="R35" s="13">
        <v>40646</v>
      </c>
      <c r="S35" s="13">
        <v>40998</v>
      </c>
      <c r="T35" s="13">
        <v>41250</v>
      </c>
      <c r="U35" s="13">
        <v>41443</v>
      </c>
      <c r="V35" s="13">
        <v>41638</v>
      </c>
      <c r="W35" s="13">
        <v>41950</v>
      </c>
      <c r="X35" s="13">
        <v>42140</v>
      </c>
      <c r="Y35" s="13">
        <v>42644</v>
      </c>
      <c r="Z35" s="13">
        <v>504</v>
      </c>
      <c r="AA35" s="14">
        <v>1.2</v>
      </c>
      <c r="AB35" s="13">
        <v>2846</v>
      </c>
      <c r="AC35" s="14">
        <v>7.2</v>
      </c>
      <c r="AD35" s="13">
        <v>5477</v>
      </c>
      <c r="AE35" s="14">
        <v>14.7</v>
      </c>
    </row>
    <row r="36" spans="1:31" x14ac:dyDescent="0.25">
      <c r="A36" t="s">
        <v>176</v>
      </c>
      <c r="B36" s="13" t="s">
        <v>177</v>
      </c>
      <c r="C36" s="13" t="s">
        <v>117</v>
      </c>
      <c r="D36" s="13">
        <v>43437</v>
      </c>
      <c r="E36" s="13">
        <v>43535</v>
      </c>
      <c r="F36" s="13">
        <v>43694</v>
      </c>
      <c r="G36" s="13">
        <v>43505</v>
      </c>
      <c r="H36" s="13">
        <v>43827</v>
      </c>
      <c r="I36" s="13">
        <v>43880</v>
      </c>
      <c r="J36" s="13">
        <v>43982</v>
      </c>
      <c r="K36" s="13">
        <v>44104</v>
      </c>
      <c r="L36" s="13">
        <v>44262</v>
      </c>
      <c r="M36" s="13">
        <v>44415</v>
      </c>
      <c r="N36" s="13">
        <v>44586</v>
      </c>
      <c r="O36" s="13">
        <v>44790</v>
      </c>
      <c r="P36" s="13">
        <v>44880</v>
      </c>
      <c r="Q36" s="13">
        <v>44734</v>
      </c>
      <c r="R36" s="13">
        <v>45056</v>
      </c>
      <c r="S36" s="13">
        <v>45104</v>
      </c>
      <c r="T36" s="13">
        <v>45093</v>
      </c>
      <c r="U36" s="13">
        <v>45228</v>
      </c>
      <c r="V36" s="13">
        <v>45357</v>
      </c>
      <c r="W36" s="13">
        <v>45148</v>
      </c>
      <c r="X36" s="13">
        <v>45607</v>
      </c>
      <c r="Y36" s="13">
        <v>45846</v>
      </c>
      <c r="Z36" s="13">
        <v>239</v>
      </c>
      <c r="AA36" s="14">
        <v>0.5</v>
      </c>
      <c r="AB36" s="13">
        <v>1056</v>
      </c>
      <c r="AC36" s="14">
        <v>2.4</v>
      </c>
      <c r="AD36" s="13">
        <v>2311</v>
      </c>
      <c r="AE36" s="14">
        <v>5.3</v>
      </c>
    </row>
    <row r="37" spans="1:31" x14ac:dyDescent="0.25">
      <c r="A37" t="s">
        <v>178</v>
      </c>
      <c r="B37" s="13" t="s">
        <v>179</v>
      </c>
      <c r="C37" s="13" t="s">
        <v>117</v>
      </c>
      <c r="D37" s="13">
        <v>66327</v>
      </c>
      <c r="E37" s="13">
        <v>67166</v>
      </c>
      <c r="F37" s="13">
        <v>68332</v>
      </c>
      <c r="G37" s="13">
        <v>69504</v>
      </c>
      <c r="H37" s="13">
        <v>70754</v>
      </c>
      <c r="I37" s="13">
        <v>71770</v>
      </c>
      <c r="J37" s="13">
        <v>72981</v>
      </c>
      <c r="K37" s="13">
        <v>73948</v>
      </c>
      <c r="L37" s="13">
        <v>74397</v>
      </c>
      <c r="M37" s="13">
        <v>75123</v>
      </c>
      <c r="N37" s="13">
        <v>75397</v>
      </c>
      <c r="O37" s="13">
        <v>75729</v>
      </c>
      <c r="P37" s="13">
        <v>76473</v>
      </c>
      <c r="Q37" s="13">
        <v>77186</v>
      </c>
      <c r="R37" s="13">
        <v>77834</v>
      </c>
      <c r="S37" s="13">
        <v>78604</v>
      </c>
      <c r="T37" s="13">
        <v>79112</v>
      </c>
      <c r="U37" s="13">
        <v>79854</v>
      </c>
      <c r="V37" s="13">
        <v>80911</v>
      </c>
      <c r="W37" s="13">
        <v>81723</v>
      </c>
      <c r="X37" s="13">
        <v>82591</v>
      </c>
      <c r="Y37" s="13">
        <v>83624</v>
      </c>
      <c r="Z37" s="13">
        <v>1033</v>
      </c>
      <c r="AA37" s="14">
        <v>1.3</v>
      </c>
      <c r="AB37" s="13">
        <v>7895</v>
      </c>
      <c r="AC37" s="14">
        <v>10.4</v>
      </c>
      <c r="AD37" s="13">
        <v>16458</v>
      </c>
      <c r="AE37" s="14">
        <v>24.5</v>
      </c>
    </row>
    <row r="38" spans="1:31" x14ac:dyDescent="0.25">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4"/>
      <c r="AB38" s="13"/>
      <c r="AC38" s="14"/>
      <c r="AD38" s="13"/>
      <c r="AE38" s="14"/>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9"/>
  <sheetViews>
    <sheetView workbookViewId="0"/>
  </sheetViews>
  <sheetFormatPr defaultColWidth="11.54296875" defaultRowHeight="15" x14ac:dyDescent="0.25"/>
  <cols>
    <col min="1" max="1" width="26.6328125" customWidth="1"/>
    <col min="2" max="2" width="10.6328125" customWidth="1"/>
    <col min="3" max="3" width="12.6328125" customWidth="1"/>
    <col min="4" max="25" width="10.6328125" customWidth="1"/>
    <col min="26" max="28" width="13.6328125" customWidth="1"/>
  </cols>
  <sheetData>
    <row r="1" spans="1:28" ht="21" x14ac:dyDescent="0.4">
      <c r="A1" s="25" t="s">
        <v>26</v>
      </c>
    </row>
    <row r="2" spans="1:28" x14ac:dyDescent="0.25">
      <c r="A2" t="s">
        <v>80</v>
      </c>
    </row>
    <row r="3" spans="1:28" x14ac:dyDescent="0.25">
      <c r="A3" t="s">
        <v>247</v>
      </c>
    </row>
    <row r="4" spans="1:28" x14ac:dyDescent="0.25">
      <c r="A4" s="4" t="str">
        <f>HYPERLINK("#'Table of Contents'!A1", "Back to contents")</f>
        <v>Back to contents</v>
      </c>
    </row>
    <row r="5" spans="1:28" ht="46.8" x14ac:dyDescent="0.25">
      <c r="A5" s="11" t="s">
        <v>81</v>
      </c>
      <c r="B5" s="11" t="s">
        <v>82</v>
      </c>
      <c r="C5" s="11" t="s">
        <v>83</v>
      </c>
      <c r="D5" s="12" t="s">
        <v>84</v>
      </c>
      <c r="E5" s="12" t="s">
        <v>85</v>
      </c>
      <c r="F5" s="12" t="s">
        <v>86</v>
      </c>
      <c r="G5" s="12" t="s">
        <v>87</v>
      </c>
      <c r="H5" s="12" t="s">
        <v>88</v>
      </c>
      <c r="I5" s="12" t="s">
        <v>89</v>
      </c>
      <c r="J5" s="12" t="s">
        <v>90</v>
      </c>
      <c r="K5" s="12" t="s">
        <v>91</v>
      </c>
      <c r="L5" s="12" t="s">
        <v>92</v>
      </c>
      <c r="M5" s="12" t="s">
        <v>93</v>
      </c>
      <c r="N5" s="12" t="s">
        <v>94</v>
      </c>
      <c r="O5" s="12" t="s">
        <v>95</v>
      </c>
      <c r="P5" s="12" t="s">
        <v>96</v>
      </c>
      <c r="Q5" s="12" t="s">
        <v>97</v>
      </c>
      <c r="R5" s="12" t="s">
        <v>98</v>
      </c>
      <c r="S5" s="12" t="s">
        <v>99</v>
      </c>
      <c r="T5" s="12" t="s">
        <v>100</v>
      </c>
      <c r="U5" s="12" t="s">
        <v>101</v>
      </c>
      <c r="V5" s="12" t="s">
        <v>102</v>
      </c>
      <c r="W5" s="12" t="s">
        <v>103</v>
      </c>
      <c r="X5" s="12" t="s">
        <v>104</v>
      </c>
      <c r="Y5" s="12" t="s">
        <v>105</v>
      </c>
      <c r="Z5" s="12" t="s">
        <v>107</v>
      </c>
      <c r="AA5" s="12" t="s">
        <v>109</v>
      </c>
      <c r="AB5" s="12" t="s">
        <v>111</v>
      </c>
    </row>
    <row r="6" spans="1:28" ht="24.9" customHeight="1" x14ac:dyDescent="0.25">
      <c r="A6" s="17" t="s">
        <v>112</v>
      </c>
      <c r="B6" s="15" t="s">
        <v>113</v>
      </c>
      <c r="C6" s="15" t="s">
        <v>114</v>
      </c>
      <c r="D6" s="19">
        <v>2.27</v>
      </c>
      <c r="E6" s="19">
        <v>2.25</v>
      </c>
      <c r="F6" s="19">
        <v>2.23</v>
      </c>
      <c r="G6" s="19">
        <v>2.2200000000000002</v>
      </c>
      <c r="H6" s="19">
        <v>2.21</v>
      </c>
      <c r="I6" s="19">
        <v>2.2000000000000002</v>
      </c>
      <c r="J6" s="19">
        <v>2.19</v>
      </c>
      <c r="K6" s="19">
        <v>2.1800000000000002</v>
      </c>
      <c r="L6" s="19">
        <v>2.1800000000000002</v>
      </c>
      <c r="M6" s="19">
        <v>2.1800000000000002</v>
      </c>
      <c r="N6" s="19">
        <v>2.19</v>
      </c>
      <c r="O6" s="19">
        <v>2.1800000000000002</v>
      </c>
      <c r="P6" s="19">
        <v>2.1800000000000002</v>
      </c>
      <c r="Q6" s="19">
        <v>2.17</v>
      </c>
      <c r="R6" s="19">
        <v>2.17</v>
      </c>
      <c r="S6" s="19">
        <v>2.17</v>
      </c>
      <c r="T6" s="19">
        <v>2.16</v>
      </c>
      <c r="U6" s="19">
        <v>2.15</v>
      </c>
      <c r="V6" s="19">
        <v>2.15</v>
      </c>
      <c r="W6" s="19">
        <v>2.14</v>
      </c>
      <c r="X6" s="19">
        <v>2.13</v>
      </c>
      <c r="Y6" s="19">
        <v>2.11</v>
      </c>
      <c r="Z6" s="19">
        <v>-0.94</v>
      </c>
      <c r="AA6" s="19">
        <v>-3.21</v>
      </c>
      <c r="AB6" s="19">
        <v>-6.22</v>
      </c>
    </row>
    <row r="7" spans="1:28" x14ac:dyDescent="0.25">
      <c r="A7" t="s">
        <v>115</v>
      </c>
      <c r="B7" s="13" t="s">
        <v>116</v>
      </c>
      <c r="C7" s="13" t="s">
        <v>117</v>
      </c>
      <c r="D7" s="18">
        <v>2.13</v>
      </c>
      <c r="E7" s="18">
        <v>2.1</v>
      </c>
      <c r="F7" s="18">
        <v>2.08</v>
      </c>
      <c r="G7" s="18">
        <v>2.0499999999999998</v>
      </c>
      <c r="H7" s="18">
        <v>2.04</v>
      </c>
      <c r="I7" s="18">
        <v>2.02</v>
      </c>
      <c r="J7" s="18">
        <v>2.0099999999999998</v>
      </c>
      <c r="K7" s="18">
        <v>2.0099999999999998</v>
      </c>
      <c r="L7" s="18">
        <v>2.0299999999999998</v>
      </c>
      <c r="M7" s="18">
        <v>2.0499999999999998</v>
      </c>
      <c r="N7" s="18">
        <v>2.0699999999999998</v>
      </c>
      <c r="O7" s="18">
        <v>2.08</v>
      </c>
      <c r="P7" s="18">
        <v>2.08</v>
      </c>
      <c r="Q7" s="18">
        <v>2.09</v>
      </c>
      <c r="R7" s="18">
        <v>2.1</v>
      </c>
      <c r="S7" s="18">
        <v>2.0699999999999998</v>
      </c>
      <c r="T7" s="18">
        <v>2.06</v>
      </c>
      <c r="U7" s="18">
        <v>2.0299999999999998</v>
      </c>
      <c r="V7" s="18">
        <v>2.0299999999999998</v>
      </c>
      <c r="W7" s="18">
        <v>2.02</v>
      </c>
      <c r="X7" s="18">
        <v>2.0099999999999998</v>
      </c>
      <c r="Y7" s="18">
        <v>1.99</v>
      </c>
      <c r="Z7" s="18">
        <v>-1</v>
      </c>
      <c r="AA7" s="18">
        <v>-4.33</v>
      </c>
      <c r="AB7" s="18">
        <v>-5.24</v>
      </c>
    </row>
    <row r="8" spans="1:28" x14ac:dyDescent="0.25">
      <c r="A8" t="s">
        <v>118</v>
      </c>
      <c r="B8" s="13" t="s">
        <v>119</v>
      </c>
      <c r="C8" s="13" t="s">
        <v>117</v>
      </c>
      <c r="D8" s="18">
        <v>2.4700000000000002</v>
      </c>
      <c r="E8" s="18">
        <v>2.4500000000000002</v>
      </c>
      <c r="F8" s="18">
        <v>2.44</v>
      </c>
      <c r="G8" s="18">
        <v>2.42</v>
      </c>
      <c r="H8" s="18">
        <v>2.41</v>
      </c>
      <c r="I8" s="18">
        <v>2.41</v>
      </c>
      <c r="J8" s="18">
        <v>2.41</v>
      </c>
      <c r="K8" s="18">
        <v>2.4</v>
      </c>
      <c r="L8" s="18">
        <v>2.4</v>
      </c>
      <c r="M8" s="18">
        <v>2.39</v>
      </c>
      <c r="N8" s="18">
        <v>2.39</v>
      </c>
      <c r="O8" s="18">
        <v>2.39</v>
      </c>
      <c r="P8" s="18">
        <v>2.38</v>
      </c>
      <c r="Q8" s="18">
        <v>2.38</v>
      </c>
      <c r="R8" s="18">
        <v>2.37</v>
      </c>
      <c r="S8" s="18">
        <v>2.35</v>
      </c>
      <c r="T8" s="18">
        <v>2.34</v>
      </c>
      <c r="U8" s="18">
        <v>2.33</v>
      </c>
      <c r="V8" s="18">
        <v>2.31</v>
      </c>
      <c r="W8" s="18">
        <v>2.29</v>
      </c>
      <c r="X8" s="18">
        <v>2.2799999999999998</v>
      </c>
      <c r="Y8" s="18">
        <v>2.2599999999999998</v>
      </c>
      <c r="Z8" s="18">
        <v>-0.88</v>
      </c>
      <c r="AA8" s="18">
        <v>-5.44</v>
      </c>
      <c r="AB8" s="18">
        <v>-7.76</v>
      </c>
    </row>
    <row r="9" spans="1:28" x14ac:dyDescent="0.25">
      <c r="A9" t="s">
        <v>120</v>
      </c>
      <c r="B9" s="13" t="s">
        <v>121</v>
      </c>
      <c r="C9" s="13" t="s">
        <v>117</v>
      </c>
      <c r="D9" s="18">
        <v>2.27</v>
      </c>
      <c r="E9" s="18">
        <v>2.2599999999999998</v>
      </c>
      <c r="F9" s="18">
        <v>2.2400000000000002</v>
      </c>
      <c r="G9" s="18">
        <v>2.2400000000000002</v>
      </c>
      <c r="H9" s="18">
        <v>2.2400000000000002</v>
      </c>
      <c r="I9" s="18">
        <v>2.23</v>
      </c>
      <c r="J9" s="18">
        <v>2.23</v>
      </c>
      <c r="K9" s="18">
        <v>2.23</v>
      </c>
      <c r="L9" s="18">
        <v>2.21</v>
      </c>
      <c r="M9" s="18">
        <v>2.21</v>
      </c>
      <c r="N9" s="18">
        <v>2.2200000000000002</v>
      </c>
      <c r="O9" s="18">
        <v>2.2000000000000002</v>
      </c>
      <c r="P9" s="18">
        <v>2.19</v>
      </c>
      <c r="Q9" s="18">
        <v>2.19</v>
      </c>
      <c r="R9" s="18">
        <v>2.17</v>
      </c>
      <c r="S9" s="18">
        <v>2.16</v>
      </c>
      <c r="T9" s="18">
        <v>2.14</v>
      </c>
      <c r="U9" s="18">
        <v>2.12</v>
      </c>
      <c r="V9" s="18">
        <v>2.11</v>
      </c>
      <c r="W9" s="18">
        <v>2.1</v>
      </c>
      <c r="X9" s="18">
        <v>2.08</v>
      </c>
      <c r="Y9" s="18">
        <v>2.0699999999999998</v>
      </c>
      <c r="Z9" s="18">
        <v>-0.48</v>
      </c>
      <c r="AA9" s="18">
        <v>-5.91</v>
      </c>
      <c r="AB9" s="18">
        <v>-8.41</v>
      </c>
    </row>
    <row r="10" spans="1:28" x14ac:dyDescent="0.25">
      <c r="A10" t="s">
        <v>122</v>
      </c>
      <c r="B10" s="13" t="s">
        <v>123</v>
      </c>
      <c r="C10" s="13" t="s">
        <v>117</v>
      </c>
      <c r="D10" s="18">
        <v>2.2400000000000002</v>
      </c>
      <c r="E10" s="18">
        <v>2.23</v>
      </c>
      <c r="F10" s="18">
        <v>2.2000000000000002</v>
      </c>
      <c r="G10" s="18">
        <v>2.19</v>
      </c>
      <c r="H10" s="18">
        <v>2.16</v>
      </c>
      <c r="I10" s="18">
        <v>2.17</v>
      </c>
      <c r="J10" s="18">
        <v>2.17</v>
      </c>
      <c r="K10" s="18">
        <v>2.15</v>
      </c>
      <c r="L10" s="18">
        <v>2.15</v>
      </c>
      <c r="M10" s="18">
        <v>2.13</v>
      </c>
      <c r="N10" s="18">
        <v>2.14</v>
      </c>
      <c r="O10" s="18">
        <v>2.09</v>
      </c>
      <c r="P10" s="18">
        <v>2.09</v>
      </c>
      <c r="Q10" s="18">
        <v>2.09</v>
      </c>
      <c r="R10" s="18">
        <v>2.06</v>
      </c>
      <c r="S10" s="18">
        <v>2.06</v>
      </c>
      <c r="T10" s="18">
        <v>2.04</v>
      </c>
      <c r="U10" s="18">
        <v>2.0099999999999998</v>
      </c>
      <c r="V10" s="18">
        <v>2</v>
      </c>
      <c r="W10" s="18">
        <v>1.98</v>
      </c>
      <c r="X10" s="18">
        <v>1.98</v>
      </c>
      <c r="Y10" s="18">
        <v>1.96</v>
      </c>
      <c r="Z10" s="18">
        <v>-1.01</v>
      </c>
      <c r="AA10" s="18">
        <v>-6.22</v>
      </c>
      <c r="AB10" s="18">
        <v>-12.11</v>
      </c>
    </row>
    <row r="11" spans="1:28" x14ac:dyDescent="0.25">
      <c r="A11" t="s">
        <v>124</v>
      </c>
      <c r="B11" s="13" t="s">
        <v>125</v>
      </c>
      <c r="C11" s="13" t="s">
        <v>117</v>
      </c>
      <c r="D11" s="18">
        <v>2.14</v>
      </c>
      <c r="E11" s="18">
        <v>2.11</v>
      </c>
      <c r="F11" s="18">
        <v>2.09</v>
      </c>
      <c r="G11" s="18">
        <v>2.0699999999999998</v>
      </c>
      <c r="H11" s="18">
        <v>2.06</v>
      </c>
      <c r="I11" s="18">
        <v>2.0499999999999998</v>
      </c>
      <c r="J11" s="18">
        <v>2.04</v>
      </c>
      <c r="K11" s="18">
        <v>2.0299999999999998</v>
      </c>
      <c r="L11" s="18">
        <v>2.04</v>
      </c>
      <c r="M11" s="18">
        <v>2.0499999999999998</v>
      </c>
      <c r="N11" s="18">
        <v>2.0699999999999998</v>
      </c>
      <c r="O11" s="18">
        <v>2.08</v>
      </c>
      <c r="P11" s="18">
        <v>2.08</v>
      </c>
      <c r="Q11" s="18">
        <v>2.08</v>
      </c>
      <c r="R11" s="18">
        <v>2.11</v>
      </c>
      <c r="S11" s="18">
        <v>2.13</v>
      </c>
      <c r="T11" s="18">
        <v>2.13</v>
      </c>
      <c r="U11" s="18">
        <v>2.13</v>
      </c>
      <c r="V11" s="18">
        <v>2.14</v>
      </c>
      <c r="W11" s="18">
        <v>2.14</v>
      </c>
      <c r="X11" s="18">
        <v>2.11</v>
      </c>
      <c r="Y11" s="18">
        <v>2.09</v>
      </c>
      <c r="Z11" s="18">
        <v>-0.95</v>
      </c>
      <c r="AA11" s="18">
        <v>0.48</v>
      </c>
      <c r="AB11" s="18">
        <v>-0.95</v>
      </c>
    </row>
    <row r="12" spans="1:28" x14ac:dyDescent="0.25">
      <c r="A12" t="s">
        <v>126</v>
      </c>
      <c r="B12" s="13" t="s">
        <v>127</v>
      </c>
      <c r="C12" s="13" t="s">
        <v>117</v>
      </c>
      <c r="D12" s="18">
        <v>2.29</v>
      </c>
      <c r="E12" s="18">
        <v>2.2799999999999998</v>
      </c>
      <c r="F12" s="18">
        <v>2.25</v>
      </c>
      <c r="G12" s="18">
        <v>2.25</v>
      </c>
      <c r="H12" s="18">
        <v>2.2400000000000002</v>
      </c>
      <c r="I12" s="18">
        <v>2.2200000000000002</v>
      </c>
      <c r="J12" s="18">
        <v>2.23</v>
      </c>
      <c r="K12" s="18">
        <v>2.23</v>
      </c>
      <c r="L12" s="18">
        <v>2.21</v>
      </c>
      <c r="M12" s="18">
        <v>2.21</v>
      </c>
      <c r="N12" s="18">
        <v>2.2200000000000002</v>
      </c>
      <c r="O12" s="18">
        <v>2.2000000000000002</v>
      </c>
      <c r="P12" s="18">
        <v>2.19</v>
      </c>
      <c r="Q12" s="18">
        <v>2.16</v>
      </c>
      <c r="R12" s="18">
        <v>2.16</v>
      </c>
      <c r="S12" s="18">
        <v>2.15</v>
      </c>
      <c r="T12" s="18">
        <v>2.14</v>
      </c>
      <c r="U12" s="18">
        <v>2.13</v>
      </c>
      <c r="V12" s="18">
        <v>2.12</v>
      </c>
      <c r="W12" s="18">
        <v>2.09</v>
      </c>
      <c r="X12" s="18">
        <v>2.1</v>
      </c>
      <c r="Y12" s="18">
        <v>2.09</v>
      </c>
      <c r="Z12" s="18">
        <v>-0.48</v>
      </c>
      <c r="AA12" s="18">
        <v>-5</v>
      </c>
      <c r="AB12" s="18">
        <v>-8.33</v>
      </c>
    </row>
    <row r="13" spans="1:28" x14ac:dyDescent="0.25">
      <c r="A13" t="s">
        <v>128</v>
      </c>
      <c r="B13" s="13" t="s">
        <v>129</v>
      </c>
      <c r="C13" s="13" t="s">
        <v>117</v>
      </c>
      <c r="D13" s="18">
        <v>2.2799999999999998</v>
      </c>
      <c r="E13" s="18">
        <v>2.27</v>
      </c>
      <c r="F13" s="18">
        <v>2.25</v>
      </c>
      <c r="G13" s="18">
        <v>2.2400000000000002</v>
      </c>
      <c r="H13" s="18">
        <v>2.23</v>
      </c>
      <c r="I13" s="18">
        <v>2.2200000000000002</v>
      </c>
      <c r="J13" s="18">
        <v>2.2200000000000002</v>
      </c>
      <c r="K13" s="18">
        <v>2.21</v>
      </c>
      <c r="L13" s="18">
        <v>2.2000000000000002</v>
      </c>
      <c r="M13" s="18">
        <v>2.2000000000000002</v>
      </c>
      <c r="N13" s="18">
        <v>2.2000000000000002</v>
      </c>
      <c r="O13" s="18">
        <v>2.1800000000000002</v>
      </c>
      <c r="P13" s="18">
        <v>2.16</v>
      </c>
      <c r="Q13" s="18">
        <v>2.15</v>
      </c>
      <c r="R13" s="18">
        <v>2.14</v>
      </c>
      <c r="S13" s="18">
        <v>2.13</v>
      </c>
      <c r="T13" s="18">
        <v>2.12</v>
      </c>
      <c r="U13" s="18">
        <v>2.11</v>
      </c>
      <c r="V13" s="18">
        <v>2.11</v>
      </c>
      <c r="W13" s="18">
        <v>2.09</v>
      </c>
      <c r="X13" s="18">
        <v>2.09</v>
      </c>
      <c r="Y13" s="18">
        <v>2.0699999999999998</v>
      </c>
      <c r="Z13" s="18">
        <v>-0.96</v>
      </c>
      <c r="AA13" s="18">
        <v>-5.05</v>
      </c>
      <c r="AB13" s="18">
        <v>-8.81</v>
      </c>
    </row>
    <row r="14" spans="1:28" x14ac:dyDescent="0.25">
      <c r="A14" t="s">
        <v>130</v>
      </c>
      <c r="B14" s="13" t="s">
        <v>131</v>
      </c>
      <c r="C14" s="13" t="s">
        <v>117</v>
      </c>
      <c r="D14" s="18">
        <v>2.13</v>
      </c>
      <c r="E14" s="18">
        <v>2.1</v>
      </c>
      <c r="F14" s="18">
        <v>2.09</v>
      </c>
      <c r="G14" s="18">
        <v>2.0699999999999998</v>
      </c>
      <c r="H14" s="18">
        <v>2.08</v>
      </c>
      <c r="I14" s="18">
        <v>2.08</v>
      </c>
      <c r="J14" s="18">
        <v>2.0499999999999998</v>
      </c>
      <c r="K14" s="18">
        <v>2.04</v>
      </c>
      <c r="L14" s="18">
        <v>2.0299999999999998</v>
      </c>
      <c r="M14" s="18">
        <v>2.04</v>
      </c>
      <c r="N14" s="18">
        <v>2.0499999999999998</v>
      </c>
      <c r="O14" s="18">
        <v>2.06</v>
      </c>
      <c r="P14" s="18">
        <v>2.06</v>
      </c>
      <c r="Q14" s="18">
        <v>2.0499999999999998</v>
      </c>
      <c r="R14" s="18">
        <v>2.06</v>
      </c>
      <c r="S14" s="18">
        <v>2.0499999999999998</v>
      </c>
      <c r="T14" s="18">
        <v>2.0499999999999998</v>
      </c>
      <c r="U14" s="18">
        <v>2.04</v>
      </c>
      <c r="V14" s="18">
        <v>2.04</v>
      </c>
      <c r="W14" s="18">
        <v>2.0299999999999998</v>
      </c>
      <c r="X14" s="18">
        <v>2</v>
      </c>
      <c r="Y14" s="18">
        <v>1.99</v>
      </c>
      <c r="Z14" s="18">
        <v>-0.5</v>
      </c>
      <c r="AA14" s="18">
        <v>-3.4</v>
      </c>
      <c r="AB14" s="18">
        <v>-5.24</v>
      </c>
    </row>
    <row r="15" spans="1:28" x14ac:dyDescent="0.25">
      <c r="A15" t="s">
        <v>132</v>
      </c>
      <c r="B15" s="13" t="s">
        <v>133</v>
      </c>
      <c r="C15" s="13" t="s">
        <v>117</v>
      </c>
      <c r="D15" s="18">
        <v>2.35</v>
      </c>
      <c r="E15" s="18">
        <v>2.34</v>
      </c>
      <c r="F15" s="18">
        <v>2.3199999999999998</v>
      </c>
      <c r="G15" s="18">
        <v>2.31</v>
      </c>
      <c r="H15" s="18">
        <v>2.31</v>
      </c>
      <c r="I15" s="18">
        <v>2.29</v>
      </c>
      <c r="J15" s="18">
        <v>2.2799999999999998</v>
      </c>
      <c r="K15" s="18">
        <v>2.2599999999999998</v>
      </c>
      <c r="L15" s="18">
        <v>2.25</v>
      </c>
      <c r="M15" s="18">
        <v>2.25</v>
      </c>
      <c r="N15" s="18">
        <v>2.25</v>
      </c>
      <c r="O15" s="18">
        <v>2.2400000000000002</v>
      </c>
      <c r="P15" s="18">
        <v>2.2200000000000002</v>
      </c>
      <c r="Q15" s="18">
        <v>2.2200000000000002</v>
      </c>
      <c r="R15" s="18">
        <v>2.21</v>
      </c>
      <c r="S15" s="18">
        <v>2.21</v>
      </c>
      <c r="T15" s="18">
        <v>2.2000000000000002</v>
      </c>
      <c r="U15" s="18">
        <v>2.1800000000000002</v>
      </c>
      <c r="V15" s="18">
        <v>2.1800000000000002</v>
      </c>
      <c r="W15" s="18">
        <v>2.16</v>
      </c>
      <c r="X15" s="18">
        <v>2.15</v>
      </c>
      <c r="Y15" s="18">
        <v>2.13</v>
      </c>
      <c r="Z15" s="18">
        <v>-0.93</v>
      </c>
      <c r="AA15" s="18">
        <v>-4.91</v>
      </c>
      <c r="AB15" s="18">
        <v>-8.9700000000000006</v>
      </c>
    </row>
    <row r="16" spans="1:28" x14ac:dyDescent="0.25">
      <c r="A16" t="s">
        <v>134</v>
      </c>
      <c r="B16" s="13" t="s">
        <v>135</v>
      </c>
      <c r="C16" s="13" t="s">
        <v>117</v>
      </c>
      <c r="D16" s="18">
        <v>2.5299999999999998</v>
      </c>
      <c r="E16" s="18">
        <v>2.5099999999999998</v>
      </c>
      <c r="F16" s="18">
        <v>2.5</v>
      </c>
      <c r="G16" s="18">
        <v>2.48</v>
      </c>
      <c r="H16" s="18">
        <v>2.46</v>
      </c>
      <c r="I16" s="18">
        <v>2.44</v>
      </c>
      <c r="J16" s="18">
        <v>2.4300000000000002</v>
      </c>
      <c r="K16" s="18">
        <v>2.42</v>
      </c>
      <c r="L16" s="18">
        <v>2.41</v>
      </c>
      <c r="M16" s="18">
        <v>2.41</v>
      </c>
      <c r="N16" s="18">
        <v>2.4</v>
      </c>
      <c r="O16" s="18">
        <v>2.4</v>
      </c>
      <c r="P16" s="18">
        <v>2.39</v>
      </c>
      <c r="Q16" s="18">
        <v>2.38</v>
      </c>
      <c r="R16" s="18">
        <v>2.36</v>
      </c>
      <c r="S16" s="18">
        <v>2.36</v>
      </c>
      <c r="T16" s="18">
        <v>2.35</v>
      </c>
      <c r="U16" s="18">
        <v>2.34</v>
      </c>
      <c r="V16" s="18">
        <v>2.34</v>
      </c>
      <c r="W16" s="18">
        <v>2.3199999999999998</v>
      </c>
      <c r="X16" s="18">
        <v>2.31</v>
      </c>
      <c r="Y16" s="18">
        <v>2.2999999999999998</v>
      </c>
      <c r="Z16" s="18">
        <v>-0.43</v>
      </c>
      <c r="AA16" s="18">
        <v>-4.17</v>
      </c>
      <c r="AB16" s="18">
        <v>-8.3699999999999992</v>
      </c>
    </row>
    <row r="17" spans="1:28" x14ac:dyDescent="0.25">
      <c r="A17" t="s">
        <v>136</v>
      </c>
      <c r="B17" s="13" t="s">
        <v>137</v>
      </c>
      <c r="C17" s="13" t="s">
        <v>117</v>
      </c>
      <c r="D17" s="18">
        <v>2.33</v>
      </c>
      <c r="E17" s="18">
        <v>2.33</v>
      </c>
      <c r="F17" s="18">
        <v>2.3199999999999998</v>
      </c>
      <c r="G17" s="18">
        <v>2.31</v>
      </c>
      <c r="H17" s="18">
        <v>2.2999999999999998</v>
      </c>
      <c r="I17" s="18">
        <v>2.29</v>
      </c>
      <c r="J17" s="18">
        <v>2.29</v>
      </c>
      <c r="K17" s="18">
        <v>2.29</v>
      </c>
      <c r="L17" s="18">
        <v>2.29</v>
      </c>
      <c r="M17" s="18">
        <v>2.2799999999999998</v>
      </c>
      <c r="N17" s="18">
        <v>2.2799999999999998</v>
      </c>
      <c r="O17" s="18">
        <v>2.2799999999999998</v>
      </c>
      <c r="P17" s="18">
        <v>2.2799999999999998</v>
      </c>
      <c r="Q17" s="18">
        <v>2.2799999999999998</v>
      </c>
      <c r="R17" s="18">
        <v>2.2799999999999998</v>
      </c>
      <c r="S17" s="18">
        <v>2.2799999999999998</v>
      </c>
      <c r="T17" s="18">
        <v>2.27</v>
      </c>
      <c r="U17" s="18">
        <v>2.2599999999999998</v>
      </c>
      <c r="V17" s="18">
        <v>2.25</v>
      </c>
      <c r="W17" s="18">
        <v>2.23</v>
      </c>
      <c r="X17" s="18">
        <v>2.2200000000000002</v>
      </c>
      <c r="Y17" s="18">
        <v>2.1800000000000002</v>
      </c>
      <c r="Z17" s="18">
        <v>-1.8</v>
      </c>
      <c r="AA17" s="18">
        <v>-4.3899999999999997</v>
      </c>
      <c r="AB17" s="18">
        <v>-6.44</v>
      </c>
    </row>
    <row r="18" spans="1:28" x14ac:dyDescent="0.25">
      <c r="A18" t="s">
        <v>138</v>
      </c>
      <c r="B18" s="13" t="s">
        <v>139</v>
      </c>
      <c r="C18" s="13" t="s">
        <v>117</v>
      </c>
      <c r="D18" s="18">
        <v>2.5299999999999998</v>
      </c>
      <c r="E18" s="18">
        <v>2.5299999999999998</v>
      </c>
      <c r="F18" s="18">
        <v>2.5099999999999998</v>
      </c>
      <c r="G18" s="18">
        <v>2.4900000000000002</v>
      </c>
      <c r="H18" s="18">
        <v>2.48</v>
      </c>
      <c r="I18" s="18">
        <v>2.4700000000000002</v>
      </c>
      <c r="J18" s="18">
        <v>2.46</v>
      </c>
      <c r="K18" s="18">
        <v>2.4500000000000002</v>
      </c>
      <c r="L18" s="18">
        <v>2.44</v>
      </c>
      <c r="M18" s="18">
        <v>2.4300000000000002</v>
      </c>
      <c r="N18" s="18">
        <v>2.42</v>
      </c>
      <c r="O18" s="18">
        <v>2.41</v>
      </c>
      <c r="P18" s="18">
        <v>2.41</v>
      </c>
      <c r="Q18" s="18">
        <v>2.41</v>
      </c>
      <c r="R18" s="18">
        <v>2.41</v>
      </c>
      <c r="S18" s="18">
        <v>2.42</v>
      </c>
      <c r="T18" s="18">
        <v>2.42</v>
      </c>
      <c r="U18" s="18">
        <v>2.42</v>
      </c>
      <c r="V18" s="18">
        <v>2.41</v>
      </c>
      <c r="W18" s="18">
        <v>2.41</v>
      </c>
      <c r="X18" s="18">
        <v>2.39</v>
      </c>
      <c r="Y18" s="18">
        <v>2.36</v>
      </c>
      <c r="Z18" s="18">
        <v>-1.26</v>
      </c>
      <c r="AA18" s="18">
        <v>-2.0699999999999998</v>
      </c>
      <c r="AB18" s="18">
        <v>-6.72</v>
      </c>
    </row>
    <row r="19" spans="1:28" x14ac:dyDescent="0.25">
      <c r="A19" t="s">
        <v>140</v>
      </c>
      <c r="B19" s="13" t="s">
        <v>141</v>
      </c>
      <c r="C19" s="13" t="s">
        <v>117</v>
      </c>
      <c r="D19" s="18">
        <v>2.29</v>
      </c>
      <c r="E19" s="18">
        <v>2.27</v>
      </c>
      <c r="F19" s="18">
        <v>2.25</v>
      </c>
      <c r="G19" s="18">
        <v>2.2400000000000002</v>
      </c>
      <c r="H19" s="18">
        <v>2.25</v>
      </c>
      <c r="I19" s="18">
        <v>2.2400000000000002</v>
      </c>
      <c r="J19" s="18">
        <v>2.2400000000000002</v>
      </c>
      <c r="K19" s="18">
        <v>2.2400000000000002</v>
      </c>
      <c r="L19" s="18">
        <v>2.2400000000000002</v>
      </c>
      <c r="M19" s="18">
        <v>2.2400000000000002</v>
      </c>
      <c r="N19" s="18">
        <v>2.2400000000000002</v>
      </c>
      <c r="O19" s="18">
        <v>2.2400000000000002</v>
      </c>
      <c r="P19" s="18">
        <v>2.2400000000000002</v>
      </c>
      <c r="Q19" s="18">
        <v>2.2400000000000002</v>
      </c>
      <c r="R19" s="18">
        <v>2.2200000000000002</v>
      </c>
      <c r="S19" s="18">
        <v>2.2200000000000002</v>
      </c>
      <c r="T19" s="18">
        <v>2.2000000000000002</v>
      </c>
      <c r="U19" s="18">
        <v>2.19</v>
      </c>
      <c r="V19" s="18">
        <v>2.19</v>
      </c>
      <c r="W19" s="18">
        <v>2.17</v>
      </c>
      <c r="X19" s="18">
        <v>2.16</v>
      </c>
      <c r="Y19" s="18">
        <v>2.16</v>
      </c>
      <c r="Z19" s="18">
        <v>0</v>
      </c>
      <c r="AA19" s="18">
        <v>-3.57</v>
      </c>
      <c r="AB19" s="18">
        <v>-4.8499999999999996</v>
      </c>
    </row>
    <row r="20" spans="1:28" x14ac:dyDescent="0.25">
      <c r="A20" t="s">
        <v>142</v>
      </c>
      <c r="B20" s="13" t="s">
        <v>143</v>
      </c>
      <c r="C20" s="13" t="s">
        <v>117</v>
      </c>
      <c r="D20" s="18">
        <v>2.2799999999999998</v>
      </c>
      <c r="E20" s="18">
        <v>2.27</v>
      </c>
      <c r="F20" s="18">
        <v>2.2599999999999998</v>
      </c>
      <c r="G20" s="18">
        <v>2.25</v>
      </c>
      <c r="H20" s="18">
        <v>2.2400000000000002</v>
      </c>
      <c r="I20" s="18">
        <v>2.2400000000000002</v>
      </c>
      <c r="J20" s="18">
        <v>2.23</v>
      </c>
      <c r="K20" s="18">
        <v>2.2200000000000002</v>
      </c>
      <c r="L20" s="18">
        <v>2.2200000000000002</v>
      </c>
      <c r="M20" s="18">
        <v>2.21</v>
      </c>
      <c r="N20" s="18">
        <v>2.2200000000000002</v>
      </c>
      <c r="O20" s="18">
        <v>2.21</v>
      </c>
      <c r="P20" s="18">
        <v>2.21</v>
      </c>
      <c r="Q20" s="18">
        <v>2.19</v>
      </c>
      <c r="R20" s="18">
        <v>2.19</v>
      </c>
      <c r="S20" s="18">
        <v>2.19</v>
      </c>
      <c r="T20" s="18">
        <v>2.1800000000000002</v>
      </c>
      <c r="U20" s="18">
        <v>2.17</v>
      </c>
      <c r="V20" s="18">
        <v>2.16</v>
      </c>
      <c r="W20" s="18">
        <v>2.16</v>
      </c>
      <c r="X20" s="18">
        <v>2.14</v>
      </c>
      <c r="Y20" s="18">
        <v>2.13</v>
      </c>
      <c r="Z20" s="18">
        <v>-0.47</v>
      </c>
      <c r="AA20" s="18">
        <v>-3.62</v>
      </c>
      <c r="AB20" s="18">
        <v>-6.17</v>
      </c>
    </row>
    <row r="21" spans="1:28" x14ac:dyDescent="0.25">
      <c r="A21" t="s">
        <v>144</v>
      </c>
      <c r="B21" s="13" t="s">
        <v>145</v>
      </c>
      <c r="C21" s="13" t="s">
        <v>117</v>
      </c>
      <c r="D21" s="18">
        <v>2.08</v>
      </c>
      <c r="E21" s="18">
        <v>2.0699999999999998</v>
      </c>
      <c r="F21" s="18">
        <v>2.04</v>
      </c>
      <c r="G21" s="18">
        <v>2.0099999999999998</v>
      </c>
      <c r="H21" s="18">
        <v>1.99</v>
      </c>
      <c r="I21" s="18">
        <v>1.98</v>
      </c>
      <c r="J21" s="18">
        <v>1.98</v>
      </c>
      <c r="K21" s="18">
        <v>1.98</v>
      </c>
      <c r="L21" s="18">
        <v>2</v>
      </c>
      <c r="M21" s="18">
        <v>2.0099999999999998</v>
      </c>
      <c r="N21" s="18">
        <v>2.02</v>
      </c>
      <c r="O21" s="18">
        <v>2.0299999999999998</v>
      </c>
      <c r="P21" s="18">
        <v>2.04</v>
      </c>
      <c r="Q21" s="18">
        <v>2.04</v>
      </c>
      <c r="R21" s="18">
        <v>2.0499999999999998</v>
      </c>
      <c r="S21" s="18">
        <v>2.0699999999999998</v>
      </c>
      <c r="T21" s="18">
        <v>2.08</v>
      </c>
      <c r="U21" s="18">
        <v>2.09</v>
      </c>
      <c r="V21" s="18">
        <v>2.09</v>
      </c>
      <c r="W21" s="18">
        <v>2.09</v>
      </c>
      <c r="X21" s="18">
        <v>2.0699999999999998</v>
      </c>
      <c r="Y21" s="18">
        <v>2.06</v>
      </c>
      <c r="Z21" s="18">
        <v>-0.48</v>
      </c>
      <c r="AA21" s="18">
        <v>1.48</v>
      </c>
      <c r="AB21" s="18">
        <v>-0.48</v>
      </c>
    </row>
    <row r="22" spans="1:28" x14ac:dyDescent="0.25">
      <c r="A22" t="s">
        <v>146</v>
      </c>
      <c r="B22" s="13" t="s">
        <v>147</v>
      </c>
      <c r="C22" s="13" t="s">
        <v>117</v>
      </c>
      <c r="D22" s="18">
        <v>2.29</v>
      </c>
      <c r="E22" s="18">
        <v>2.2799999999999998</v>
      </c>
      <c r="F22" s="18">
        <v>2.27</v>
      </c>
      <c r="G22" s="18">
        <v>2.27</v>
      </c>
      <c r="H22" s="18">
        <v>2.2599999999999998</v>
      </c>
      <c r="I22" s="18">
        <v>2.2599999999999998</v>
      </c>
      <c r="J22" s="18">
        <v>2.25</v>
      </c>
      <c r="K22" s="18">
        <v>2.2400000000000002</v>
      </c>
      <c r="L22" s="18">
        <v>2.2400000000000002</v>
      </c>
      <c r="M22" s="18">
        <v>2.2400000000000002</v>
      </c>
      <c r="N22" s="18">
        <v>2.2400000000000002</v>
      </c>
      <c r="O22" s="18">
        <v>2.2200000000000002</v>
      </c>
      <c r="P22" s="18">
        <v>2.19</v>
      </c>
      <c r="Q22" s="18">
        <v>2.17</v>
      </c>
      <c r="R22" s="18">
        <v>2.16</v>
      </c>
      <c r="S22" s="18">
        <v>2.15</v>
      </c>
      <c r="T22" s="18">
        <v>2.14</v>
      </c>
      <c r="U22" s="18">
        <v>2.13</v>
      </c>
      <c r="V22" s="18">
        <v>2.12</v>
      </c>
      <c r="W22" s="18">
        <v>2.1</v>
      </c>
      <c r="X22" s="18">
        <v>2.11</v>
      </c>
      <c r="Y22" s="18">
        <v>2.1</v>
      </c>
      <c r="Z22" s="18">
        <v>-0.47</v>
      </c>
      <c r="AA22" s="18">
        <v>-5.41</v>
      </c>
      <c r="AB22" s="18">
        <v>-7.89</v>
      </c>
    </row>
    <row r="23" spans="1:28" x14ac:dyDescent="0.25">
      <c r="A23" t="s">
        <v>148</v>
      </c>
      <c r="B23" s="13" t="s">
        <v>149</v>
      </c>
      <c r="C23" s="13" t="s">
        <v>117</v>
      </c>
      <c r="D23" s="18">
        <v>2.2599999999999998</v>
      </c>
      <c r="E23" s="18">
        <v>2.25</v>
      </c>
      <c r="F23" s="18">
        <v>2.2400000000000002</v>
      </c>
      <c r="G23" s="18">
        <v>2.21</v>
      </c>
      <c r="H23" s="18">
        <v>2.2000000000000002</v>
      </c>
      <c r="I23" s="18">
        <v>2.1800000000000002</v>
      </c>
      <c r="J23" s="18">
        <v>2.1800000000000002</v>
      </c>
      <c r="K23" s="18">
        <v>2.17</v>
      </c>
      <c r="L23" s="18">
        <v>2.16</v>
      </c>
      <c r="M23" s="18">
        <v>2.15</v>
      </c>
      <c r="N23" s="18">
        <v>2.14</v>
      </c>
      <c r="O23" s="18">
        <v>2.13</v>
      </c>
      <c r="P23" s="18">
        <v>2.12</v>
      </c>
      <c r="Q23" s="18">
        <v>2.1</v>
      </c>
      <c r="R23" s="18">
        <v>2.09</v>
      </c>
      <c r="S23" s="18">
        <v>2.0699999999999998</v>
      </c>
      <c r="T23" s="18">
        <v>2.06</v>
      </c>
      <c r="U23" s="18">
        <v>2.0499999999999998</v>
      </c>
      <c r="V23" s="18">
        <v>2.04</v>
      </c>
      <c r="W23" s="18">
        <v>2.02</v>
      </c>
      <c r="X23" s="18">
        <v>1.99</v>
      </c>
      <c r="Y23" s="18">
        <v>1.98</v>
      </c>
      <c r="Z23" s="18">
        <v>-0.5</v>
      </c>
      <c r="AA23" s="18">
        <v>-7.04</v>
      </c>
      <c r="AB23" s="18">
        <v>-12</v>
      </c>
    </row>
    <row r="24" spans="1:28" x14ac:dyDescent="0.25">
      <c r="A24" t="s">
        <v>150</v>
      </c>
      <c r="B24" s="13" t="s">
        <v>151</v>
      </c>
      <c r="C24" s="13" t="s">
        <v>117</v>
      </c>
      <c r="D24" s="18">
        <v>2.4300000000000002</v>
      </c>
      <c r="E24" s="18">
        <v>2.4300000000000002</v>
      </c>
      <c r="F24" s="18">
        <v>2.4</v>
      </c>
      <c r="G24" s="18">
        <v>2.4</v>
      </c>
      <c r="H24" s="18">
        <v>2.38</v>
      </c>
      <c r="I24" s="18">
        <v>2.37</v>
      </c>
      <c r="J24" s="18">
        <v>2.37</v>
      </c>
      <c r="K24" s="18">
        <v>2.38</v>
      </c>
      <c r="L24" s="18">
        <v>2.36</v>
      </c>
      <c r="M24" s="18">
        <v>2.34</v>
      </c>
      <c r="N24" s="18">
        <v>2.35</v>
      </c>
      <c r="O24" s="18">
        <v>2.34</v>
      </c>
      <c r="P24" s="18">
        <v>2.33</v>
      </c>
      <c r="Q24" s="18">
        <v>2.33</v>
      </c>
      <c r="R24" s="18">
        <v>2.33</v>
      </c>
      <c r="S24" s="18">
        <v>2.3199999999999998</v>
      </c>
      <c r="T24" s="18">
        <v>2.31</v>
      </c>
      <c r="U24" s="18">
        <v>2.31</v>
      </c>
      <c r="V24" s="18">
        <v>2.2999999999999998</v>
      </c>
      <c r="W24" s="18">
        <v>2.29</v>
      </c>
      <c r="X24" s="18">
        <v>2.29</v>
      </c>
      <c r="Y24" s="18">
        <v>2.25</v>
      </c>
      <c r="Z24" s="18">
        <v>-1.75</v>
      </c>
      <c r="AA24" s="18">
        <v>-3.85</v>
      </c>
      <c r="AB24" s="18">
        <v>-7.41</v>
      </c>
    </row>
    <row r="25" spans="1:28" x14ac:dyDescent="0.25">
      <c r="A25" t="s">
        <v>152</v>
      </c>
      <c r="B25" s="13" t="s">
        <v>153</v>
      </c>
      <c r="C25" s="13" t="s">
        <v>117</v>
      </c>
      <c r="D25" s="18">
        <v>2.37</v>
      </c>
      <c r="E25" s="18">
        <v>2.36</v>
      </c>
      <c r="F25" s="18">
        <v>2.37</v>
      </c>
      <c r="G25" s="18">
        <v>2.35</v>
      </c>
      <c r="H25" s="18">
        <v>2.33</v>
      </c>
      <c r="I25" s="18">
        <v>2.31</v>
      </c>
      <c r="J25" s="18">
        <v>2.2999999999999998</v>
      </c>
      <c r="K25" s="18">
        <v>2.31</v>
      </c>
      <c r="L25" s="18">
        <v>2.31</v>
      </c>
      <c r="M25" s="18">
        <v>2.2999999999999998</v>
      </c>
      <c r="N25" s="18">
        <v>2.2799999999999998</v>
      </c>
      <c r="O25" s="18">
        <v>2.2400000000000002</v>
      </c>
      <c r="P25" s="18">
        <v>2.2599999999999998</v>
      </c>
      <c r="Q25" s="18">
        <v>2.2400000000000002</v>
      </c>
      <c r="R25" s="18">
        <v>2.2400000000000002</v>
      </c>
      <c r="S25" s="18">
        <v>2.2400000000000002</v>
      </c>
      <c r="T25" s="18">
        <v>2.2200000000000002</v>
      </c>
      <c r="U25" s="18">
        <v>2.19</v>
      </c>
      <c r="V25" s="18">
        <v>2.1800000000000002</v>
      </c>
      <c r="W25" s="18">
        <v>2.17</v>
      </c>
      <c r="X25" s="18">
        <v>2.16</v>
      </c>
      <c r="Y25" s="18">
        <v>2.14</v>
      </c>
      <c r="Z25" s="18">
        <v>-0.93</v>
      </c>
      <c r="AA25" s="18">
        <v>-4.46</v>
      </c>
      <c r="AB25" s="18">
        <v>-9.32</v>
      </c>
    </row>
    <row r="26" spans="1:28" x14ac:dyDescent="0.25">
      <c r="A26" t="s">
        <v>154</v>
      </c>
      <c r="B26" s="13" t="s">
        <v>155</v>
      </c>
      <c r="C26" s="13" t="s">
        <v>117</v>
      </c>
      <c r="D26" s="18">
        <v>2.3199999999999998</v>
      </c>
      <c r="E26" s="18">
        <v>2.31</v>
      </c>
      <c r="F26" s="18">
        <v>2.29</v>
      </c>
      <c r="G26" s="18">
        <v>2.29</v>
      </c>
      <c r="H26" s="18">
        <v>2.29</v>
      </c>
      <c r="I26" s="18">
        <v>2.27</v>
      </c>
      <c r="J26" s="18">
        <v>2.25</v>
      </c>
      <c r="K26" s="18">
        <v>2.23</v>
      </c>
      <c r="L26" s="18">
        <v>2.2200000000000002</v>
      </c>
      <c r="M26" s="18">
        <v>2.2000000000000002</v>
      </c>
      <c r="N26" s="18">
        <v>2.17</v>
      </c>
      <c r="O26" s="18">
        <v>2.13</v>
      </c>
      <c r="P26" s="18">
        <v>2.09</v>
      </c>
      <c r="Q26" s="18">
        <v>2.08</v>
      </c>
      <c r="R26" s="18">
        <v>2.06</v>
      </c>
      <c r="S26" s="18">
        <v>2.0499999999999998</v>
      </c>
      <c r="T26" s="18">
        <v>2.08</v>
      </c>
      <c r="U26" s="18">
        <v>2.0699999999999998</v>
      </c>
      <c r="V26" s="18">
        <v>2.0499999999999998</v>
      </c>
      <c r="W26" s="18">
        <v>2.04</v>
      </c>
      <c r="X26" s="18">
        <v>2.0299999999999998</v>
      </c>
      <c r="Y26" s="18">
        <v>2.02</v>
      </c>
      <c r="Z26" s="18">
        <v>-0.49</v>
      </c>
      <c r="AA26" s="18">
        <v>-5.16</v>
      </c>
      <c r="AB26" s="18">
        <v>-12.55</v>
      </c>
    </row>
    <row r="27" spans="1:28" x14ac:dyDescent="0.25">
      <c r="A27" t="s">
        <v>156</v>
      </c>
      <c r="B27" s="13" t="s">
        <v>157</v>
      </c>
      <c r="C27" s="13" t="s">
        <v>117</v>
      </c>
      <c r="D27" s="18">
        <v>2.29</v>
      </c>
      <c r="E27" s="18">
        <v>2.27</v>
      </c>
      <c r="F27" s="18">
        <v>2.2599999999999998</v>
      </c>
      <c r="G27" s="18">
        <v>2.25</v>
      </c>
      <c r="H27" s="18">
        <v>2.2400000000000002</v>
      </c>
      <c r="I27" s="18">
        <v>2.2200000000000002</v>
      </c>
      <c r="J27" s="18">
        <v>2.2200000000000002</v>
      </c>
      <c r="K27" s="18">
        <v>2.21</v>
      </c>
      <c r="L27" s="18">
        <v>2.19</v>
      </c>
      <c r="M27" s="18">
        <v>2.19</v>
      </c>
      <c r="N27" s="18">
        <v>2.19</v>
      </c>
      <c r="O27" s="18">
        <v>2.1800000000000002</v>
      </c>
      <c r="P27" s="18">
        <v>2.16</v>
      </c>
      <c r="Q27" s="18">
        <v>2.15</v>
      </c>
      <c r="R27" s="18">
        <v>2.13</v>
      </c>
      <c r="S27" s="18">
        <v>2.12</v>
      </c>
      <c r="T27" s="18">
        <v>2.11</v>
      </c>
      <c r="U27" s="18">
        <v>2.09</v>
      </c>
      <c r="V27" s="18">
        <v>2.08</v>
      </c>
      <c r="W27" s="18">
        <v>2.06</v>
      </c>
      <c r="X27" s="18">
        <v>2.0499999999999998</v>
      </c>
      <c r="Y27" s="18">
        <v>2.0299999999999998</v>
      </c>
      <c r="Z27" s="18">
        <v>-0.98</v>
      </c>
      <c r="AA27" s="18">
        <v>-6.88</v>
      </c>
      <c r="AB27" s="18">
        <v>-10.57</v>
      </c>
    </row>
    <row r="28" spans="1:28" x14ac:dyDescent="0.25">
      <c r="A28" t="s">
        <v>158</v>
      </c>
      <c r="B28" s="13" t="s">
        <v>159</v>
      </c>
      <c r="C28" s="13" t="s">
        <v>117</v>
      </c>
      <c r="D28" s="18">
        <v>2.4</v>
      </c>
      <c r="E28" s="18">
        <v>2.37</v>
      </c>
      <c r="F28" s="18">
        <v>2.35</v>
      </c>
      <c r="G28" s="18">
        <v>2.34</v>
      </c>
      <c r="H28" s="18">
        <v>2.3199999999999998</v>
      </c>
      <c r="I28" s="18">
        <v>2.31</v>
      </c>
      <c r="J28" s="18">
        <v>2.2999999999999998</v>
      </c>
      <c r="K28" s="18">
        <v>2.2999999999999998</v>
      </c>
      <c r="L28" s="18">
        <v>2.2999999999999998</v>
      </c>
      <c r="M28" s="18">
        <v>2.2999999999999998</v>
      </c>
      <c r="N28" s="18">
        <v>2.29</v>
      </c>
      <c r="O28" s="18">
        <v>2.2799999999999998</v>
      </c>
      <c r="P28" s="18">
        <v>2.27</v>
      </c>
      <c r="Q28" s="18">
        <v>2.2599999999999998</v>
      </c>
      <c r="R28" s="18">
        <v>2.25</v>
      </c>
      <c r="S28" s="18">
        <v>2.2400000000000002</v>
      </c>
      <c r="T28" s="18">
        <v>2.23</v>
      </c>
      <c r="U28" s="18">
        <v>2.23</v>
      </c>
      <c r="V28" s="18">
        <v>2.2200000000000002</v>
      </c>
      <c r="W28" s="18">
        <v>2.2200000000000002</v>
      </c>
      <c r="X28" s="18">
        <v>2.21</v>
      </c>
      <c r="Y28" s="18">
        <v>2.2000000000000002</v>
      </c>
      <c r="Z28" s="18">
        <v>-0.45</v>
      </c>
      <c r="AA28" s="18">
        <v>-3.51</v>
      </c>
      <c r="AB28" s="18">
        <v>-7.17</v>
      </c>
    </row>
    <row r="29" spans="1:28" x14ac:dyDescent="0.25">
      <c r="A29" t="s">
        <v>160</v>
      </c>
      <c r="B29" s="13" t="s">
        <v>161</v>
      </c>
      <c r="C29" s="13" t="s">
        <v>117</v>
      </c>
      <c r="D29" s="18">
        <v>2.2799999999999998</v>
      </c>
      <c r="E29" s="18">
        <v>2.2599999999999998</v>
      </c>
      <c r="F29" s="18">
        <v>2.25</v>
      </c>
      <c r="G29" s="18">
        <v>2.2400000000000002</v>
      </c>
      <c r="H29" s="18">
        <v>2.2200000000000002</v>
      </c>
      <c r="I29" s="18">
        <v>2.2200000000000002</v>
      </c>
      <c r="J29" s="18">
        <v>2.21</v>
      </c>
      <c r="K29" s="18">
        <v>2.2000000000000002</v>
      </c>
      <c r="L29" s="18">
        <v>2.1800000000000002</v>
      </c>
      <c r="M29" s="18">
        <v>2.1800000000000002</v>
      </c>
      <c r="N29" s="18">
        <v>2.17</v>
      </c>
      <c r="O29" s="18">
        <v>2.16</v>
      </c>
      <c r="P29" s="18">
        <v>2.15</v>
      </c>
      <c r="Q29" s="18">
        <v>2.13</v>
      </c>
      <c r="R29" s="18">
        <v>2.12</v>
      </c>
      <c r="S29" s="18">
        <v>2.11</v>
      </c>
      <c r="T29" s="18">
        <v>2.1</v>
      </c>
      <c r="U29" s="18">
        <v>2.09</v>
      </c>
      <c r="V29" s="18">
        <v>2.08</v>
      </c>
      <c r="W29" s="18">
        <v>2.09</v>
      </c>
      <c r="X29" s="18">
        <v>2.08</v>
      </c>
      <c r="Y29" s="18">
        <v>2.0699999999999998</v>
      </c>
      <c r="Z29" s="18">
        <v>-0.48</v>
      </c>
      <c r="AA29" s="18">
        <v>-4.17</v>
      </c>
      <c r="AB29" s="18">
        <v>-8.41</v>
      </c>
    </row>
    <row r="30" spans="1:28" x14ac:dyDescent="0.25">
      <c r="A30" t="s">
        <v>162</v>
      </c>
      <c r="B30" s="13" t="s">
        <v>163</v>
      </c>
      <c r="C30" s="13" t="s">
        <v>117</v>
      </c>
      <c r="D30" s="18">
        <v>2.2400000000000002</v>
      </c>
      <c r="E30" s="18">
        <v>2.2200000000000002</v>
      </c>
      <c r="F30" s="18">
        <v>2.2000000000000002</v>
      </c>
      <c r="G30" s="18">
        <v>2.1800000000000002</v>
      </c>
      <c r="H30" s="18">
        <v>2.17</v>
      </c>
      <c r="I30" s="18">
        <v>2.16</v>
      </c>
      <c r="J30" s="18">
        <v>2.17</v>
      </c>
      <c r="K30" s="18">
        <v>2.16</v>
      </c>
      <c r="L30" s="18">
        <v>2.17</v>
      </c>
      <c r="M30" s="18">
        <v>2.1800000000000002</v>
      </c>
      <c r="N30" s="18">
        <v>2.19</v>
      </c>
      <c r="O30" s="18">
        <v>2.2000000000000002</v>
      </c>
      <c r="P30" s="18">
        <v>2.1800000000000002</v>
      </c>
      <c r="Q30" s="18">
        <v>2.19</v>
      </c>
      <c r="R30" s="18">
        <v>2.1800000000000002</v>
      </c>
      <c r="S30" s="18">
        <v>2.1800000000000002</v>
      </c>
      <c r="T30" s="18">
        <v>2.17</v>
      </c>
      <c r="U30" s="18">
        <v>2.15</v>
      </c>
      <c r="V30" s="18">
        <v>2.13</v>
      </c>
      <c r="W30" s="18">
        <v>2.12</v>
      </c>
      <c r="X30" s="18">
        <v>2.12</v>
      </c>
      <c r="Y30" s="18">
        <v>2.1</v>
      </c>
      <c r="Z30" s="18">
        <v>-0.94</v>
      </c>
      <c r="AA30" s="18">
        <v>-4.55</v>
      </c>
      <c r="AB30" s="18">
        <v>-5.41</v>
      </c>
    </row>
    <row r="31" spans="1:28" x14ac:dyDescent="0.25">
      <c r="A31" t="s">
        <v>164</v>
      </c>
      <c r="B31" s="13" t="s">
        <v>165</v>
      </c>
      <c r="C31" s="13" t="s">
        <v>117</v>
      </c>
      <c r="D31" s="18">
        <v>2.2599999999999998</v>
      </c>
      <c r="E31" s="18">
        <v>2.23</v>
      </c>
      <c r="F31" s="18">
        <v>2.2000000000000002</v>
      </c>
      <c r="G31" s="18">
        <v>2.2000000000000002</v>
      </c>
      <c r="H31" s="18">
        <v>2.1800000000000002</v>
      </c>
      <c r="I31" s="18">
        <v>2.16</v>
      </c>
      <c r="J31" s="18">
        <v>2.15</v>
      </c>
      <c r="K31" s="18">
        <v>2.13</v>
      </c>
      <c r="L31" s="18">
        <v>2.13</v>
      </c>
      <c r="M31" s="18">
        <v>2.13</v>
      </c>
      <c r="N31" s="18">
        <v>2.13</v>
      </c>
      <c r="O31" s="18">
        <v>2.13</v>
      </c>
      <c r="P31" s="18">
        <v>2.1</v>
      </c>
      <c r="Q31" s="18">
        <v>2.09</v>
      </c>
      <c r="R31" s="18">
        <v>2.0699999999999998</v>
      </c>
      <c r="S31" s="18">
        <v>2.0699999999999998</v>
      </c>
      <c r="T31" s="18">
        <v>2.06</v>
      </c>
      <c r="U31" s="18">
        <v>2.0499999999999998</v>
      </c>
      <c r="V31" s="18">
        <v>2.04</v>
      </c>
      <c r="W31" s="18">
        <v>2.0299999999999998</v>
      </c>
      <c r="X31" s="18">
        <v>2.02</v>
      </c>
      <c r="Y31" s="18">
        <v>2</v>
      </c>
      <c r="Z31" s="18">
        <v>-0.99</v>
      </c>
      <c r="AA31" s="18">
        <v>-6.1</v>
      </c>
      <c r="AB31" s="18">
        <v>-10.31</v>
      </c>
    </row>
    <row r="32" spans="1:28" x14ac:dyDescent="0.25">
      <c r="A32" t="s">
        <v>166</v>
      </c>
      <c r="B32" s="13" t="s">
        <v>167</v>
      </c>
      <c r="C32" s="13" t="s">
        <v>117</v>
      </c>
      <c r="D32" s="18">
        <v>2.2200000000000002</v>
      </c>
      <c r="E32" s="18">
        <v>2.21</v>
      </c>
      <c r="F32" s="18">
        <v>2.2000000000000002</v>
      </c>
      <c r="G32" s="18">
        <v>2.2000000000000002</v>
      </c>
      <c r="H32" s="18">
        <v>2.19</v>
      </c>
      <c r="I32" s="18">
        <v>2.1800000000000002</v>
      </c>
      <c r="J32" s="18">
        <v>2.1800000000000002</v>
      </c>
      <c r="K32" s="18">
        <v>2.1800000000000002</v>
      </c>
      <c r="L32" s="18">
        <v>2.17</v>
      </c>
      <c r="M32" s="18">
        <v>2.15</v>
      </c>
      <c r="N32" s="18">
        <v>2.15</v>
      </c>
      <c r="O32" s="18">
        <v>2.13</v>
      </c>
      <c r="P32" s="18">
        <v>2.13</v>
      </c>
      <c r="Q32" s="18">
        <v>2.12</v>
      </c>
      <c r="R32" s="18">
        <v>2.11</v>
      </c>
      <c r="S32" s="18">
        <v>2.11</v>
      </c>
      <c r="T32" s="18">
        <v>2.09</v>
      </c>
      <c r="U32" s="18">
        <v>2.09</v>
      </c>
      <c r="V32" s="18">
        <v>2.09</v>
      </c>
      <c r="W32" s="18">
        <v>2.08</v>
      </c>
      <c r="X32" s="18">
        <v>2.0699999999999998</v>
      </c>
      <c r="Y32" s="18">
        <v>2.06</v>
      </c>
      <c r="Z32" s="18">
        <v>-0.48</v>
      </c>
      <c r="AA32" s="18">
        <v>-3.29</v>
      </c>
      <c r="AB32" s="18">
        <v>-6.79</v>
      </c>
    </row>
    <row r="33" spans="1:28" x14ac:dyDescent="0.25">
      <c r="A33" t="s">
        <v>168</v>
      </c>
      <c r="B33" s="13" t="s">
        <v>169</v>
      </c>
      <c r="C33" s="13" t="s">
        <v>117</v>
      </c>
      <c r="D33" s="18">
        <v>2.38</v>
      </c>
      <c r="E33" s="18">
        <v>2.37</v>
      </c>
      <c r="F33" s="18">
        <v>2.35</v>
      </c>
      <c r="G33" s="18">
        <v>2.35</v>
      </c>
      <c r="H33" s="18">
        <v>2.34</v>
      </c>
      <c r="I33" s="18">
        <v>2.3199999999999998</v>
      </c>
      <c r="J33" s="18">
        <v>2.3199999999999998</v>
      </c>
      <c r="K33" s="18">
        <v>2.31</v>
      </c>
      <c r="L33" s="18">
        <v>2.31</v>
      </c>
      <c r="M33" s="18">
        <v>2.31</v>
      </c>
      <c r="N33" s="18">
        <v>2.31</v>
      </c>
      <c r="O33" s="18">
        <v>2.2799999999999998</v>
      </c>
      <c r="P33" s="18">
        <v>2.27</v>
      </c>
      <c r="Q33" s="18">
        <v>2.27</v>
      </c>
      <c r="R33" s="18">
        <v>2.25</v>
      </c>
      <c r="S33" s="18">
        <v>2.2400000000000002</v>
      </c>
      <c r="T33" s="18">
        <v>2.21</v>
      </c>
      <c r="U33" s="18">
        <v>2.2000000000000002</v>
      </c>
      <c r="V33" s="18">
        <v>2.1800000000000002</v>
      </c>
      <c r="W33" s="18">
        <v>2.17</v>
      </c>
      <c r="X33" s="18">
        <v>2.16</v>
      </c>
      <c r="Y33" s="18">
        <v>2.14</v>
      </c>
      <c r="Z33" s="18">
        <v>-0.93</v>
      </c>
      <c r="AA33" s="18">
        <v>-6.14</v>
      </c>
      <c r="AB33" s="18">
        <v>-9.6999999999999993</v>
      </c>
    </row>
    <row r="34" spans="1:28" x14ac:dyDescent="0.25">
      <c r="A34" t="s">
        <v>170</v>
      </c>
      <c r="B34" s="13" t="s">
        <v>171</v>
      </c>
      <c r="C34" s="13" t="s">
        <v>117</v>
      </c>
      <c r="D34" s="18">
        <v>2.2599999999999998</v>
      </c>
      <c r="E34" s="18">
        <v>2.2400000000000002</v>
      </c>
      <c r="F34" s="18">
        <v>2.2200000000000002</v>
      </c>
      <c r="G34" s="18">
        <v>2.21</v>
      </c>
      <c r="H34" s="18">
        <v>2.2000000000000002</v>
      </c>
      <c r="I34" s="18">
        <v>2.2000000000000002</v>
      </c>
      <c r="J34" s="18">
        <v>2.19</v>
      </c>
      <c r="K34" s="18">
        <v>2.1800000000000002</v>
      </c>
      <c r="L34" s="18">
        <v>2.1800000000000002</v>
      </c>
      <c r="M34" s="18">
        <v>2.17</v>
      </c>
      <c r="N34" s="18">
        <v>2.17</v>
      </c>
      <c r="O34" s="18">
        <v>2.16</v>
      </c>
      <c r="P34" s="18">
        <v>2.16</v>
      </c>
      <c r="Q34" s="18">
        <v>2.14</v>
      </c>
      <c r="R34" s="18">
        <v>2.14</v>
      </c>
      <c r="S34" s="18">
        <v>2.14</v>
      </c>
      <c r="T34" s="18">
        <v>2.13</v>
      </c>
      <c r="U34" s="18">
        <v>2.12</v>
      </c>
      <c r="V34" s="18">
        <v>2.11</v>
      </c>
      <c r="W34" s="18">
        <v>2.1</v>
      </c>
      <c r="X34" s="18">
        <v>2.1</v>
      </c>
      <c r="Y34" s="18">
        <v>2.1</v>
      </c>
      <c r="Z34" s="18">
        <v>0</v>
      </c>
      <c r="AA34" s="18">
        <v>-2.78</v>
      </c>
      <c r="AB34" s="18">
        <v>-6.25</v>
      </c>
    </row>
    <row r="35" spans="1:28" x14ac:dyDescent="0.25">
      <c r="A35" t="s">
        <v>172</v>
      </c>
      <c r="B35" s="13" t="s">
        <v>173</v>
      </c>
      <c r="C35" s="13" t="s">
        <v>117</v>
      </c>
      <c r="D35" s="18">
        <v>2.36</v>
      </c>
      <c r="E35" s="18">
        <v>2.34</v>
      </c>
      <c r="F35" s="18">
        <v>2.33</v>
      </c>
      <c r="G35" s="18">
        <v>2.33</v>
      </c>
      <c r="H35" s="18">
        <v>2.31</v>
      </c>
      <c r="I35" s="18">
        <v>2.29</v>
      </c>
      <c r="J35" s="18">
        <v>2.27</v>
      </c>
      <c r="K35" s="18">
        <v>2.2599999999999998</v>
      </c>
      <c r="L35" s="18">
        <v>2.25</v>
      </c>
      <c r="M35" s="18">
        <v>2.2400000000000002</v>
      </c>
      <c r="N35" s="18">
        <v>2.23</v>
      </c>
      <c r="O35" s="18">
        <v>2.2200000000000002</v>
      </c>
      <c r="P35" s="18">
        <v>2.21</v>
      </c>
      <c r="Q35" s="18">
        <v>2.19</v>
      </c>
      <c r="R35" s="18">
        <v>2.1800000000000002</v>
      </c>
      <c r="S35" s="18">
        <v>2.1800000000000002</v>
      </c>
      <c r="T35" s="18">
        <v>2.17</v>
      </c>
      <c r="U35" s="18">
        <v>2.16</v>
      </c>
      <c r="V35" s="18">
        <v>2.15</v>
      </c>
      <c r="W35" s="18">
        <v>2.14</v>
      </c>
      <c r="X35" s="18">
        <v>2.13</v>
      </c>
      <c r="Y35" s="18">
        <v>2.11</v>
      </c>
      <c r="Z35" s="18">
        <v>-0.94</v>
      </c>
      <c r="AA35" s="18">
        <v>-4.95</v>
      </c>
      <c r="AB35" s="18">
        <v>-9.83</v>
      </c>
    </row>
    <row r="36" spans="1:28" x14ac:dyDescent="0.25">
      <c r="A36" t="s">
        <v>174</v>
      </c>
      <c r="B36" s="13" t="s">
        <v>175</v>
      </c>
      <c r="C36" s="13" t="s">
        <v>117</v>
      </c>
      <c r="D36" s="18">
        <v>2.36</v>
      </c>
      <c r="E36" s="18">
        <v>2.34</v>
      </c>
      <c r="F36" s="18">
        <v>2.3199999999999998</v>
      </c>
      <c r="G36" s="18">
        <v>2.2999999999999998</v>
      </c>
      <c r="H36" s="18">
        <v>2.2999999999999998</v>
      </c>
      <c r="I36" s="18">
        <v>2.2999999999999998</v>
      </c>
      <c r="J36" s="18">
        <v>2.2999999999999998</v>
      </c>
      <c r="K36" s="18">
        <v>2.2799999999999998</v>
      </c>
      <c r="L36" s="18">
        <v>2.27</v>
      </c>
      <c r="M36" s="18">
        <v>2.2799999999999998</v>
      </c>
      <c r="N36" s="18">
        <v>2.2799999999999998</v>
      </c>
      <c r="O36" s="18">
        <v>2.29</v>
      </c>
      <c r="P36" s="18">
        <v>2.2799999999999998</v>
      </c>
      <c r="Q36" s="18">
        <v>2.27</v>
      </c>
      <c r="R36" s="18">
        <v>2.2799999999999998</v>
      </c>
      <c r="S36" s="18">
        <v>2.29</v>
      </c>
      <c r="T36" s="18">
        <v>2.2799999999999998</v>
      </c>
      <c r="U36" s="18">
        <v>2.2799999999999998</v>
      </c>
      <c r="V36" s="18">
        <v>2.2599999999999998</v>
      </c>
      <c r="W36" s="18">
        <v>2.2400000000000002</v>
      </c>
      <c r="X36" s="18">
        <v>2.21</v>
      </c>
      <c r="Y36" s="18">
        <v>2.19</v>
      </c>
      <c r="Z36" s="18">
        <v>-0.9</v>
      </c>
      <c r="AA36" s="18">
        <v>-4.37</v>
      </c>
      <c r="AB36" s="18">
        <v>-6.41</v>
      </c>
    </row>
    <row r="37" spans="1:28" x14ac:dyDescent="0.25">
      <c r="A37" t="s">
        <v>176</v>
      </c>
      <c r="B37" s="13" t="s">
        <v>177</v>
      </c>
      <c r="C37" s="13" t="s">
        <v>117</v>
      </c>
      <c r="D37" s="18">
        <v>2.27</v>
      </c>
      <c r="E37" s="18">
        <v>2.27</v>
      </c>
      <c r="F37" s="18">
        <v>2.25</v>
      </c>
      <c r="G37" s="18">
        <v>2.2400000000000002</v>
      </c>
      <c r="H37" s="18">
        <v>2.21</v>
      </c>
      <c r="I37" s="18">
        <v>2.19</v>
      </c>
      <c r="J37" s="18">
        <v>2.1800000000000002</v>
      </c>
      <c r="K37" s="18">
        <v>2.16</v>
      </c>
      <c r="L37" s="18">
        <v>2.16</v>
      </c>
      <c r="M37" s="18">
        <v>2.14</v>
      </c>
      <c r="N37" s="18">
        <v>2.14</v>
      </c>
      <c r="O37" s="18">
        <v>2.13</v>
      </c>
      <c r="P37" s="18">
        <v>2.12</v>
      </c>
      <c r="Q37" s="18">
        <v>2.1</v>
      </c>
      <c r="R37" s="18">
        <v>2.09</v>
      </c>
      <c r="S37" s="18">
        <v>2.09</v>
      </c>
      <c r="T37" s="18">
        <v>2.08</v>
      </c>
      <c r="U37" s="18">
        <v>2.06</v>
      </c>
      <c r="V37" s="18">
        <v>2.0499999999999998</v>
      </c>
      <c r="W37" s="18">
        <v>2.0299999999999998</v>
      </c>
      <c r="X37" s="18">
        <v>2.0099999999999998</v>
      </c>
      <c r="Y37" s="18">
        <v>2</v>
      </c>
      <c r="Z37" s="18">
        <v>-0.5</v>
      </c>
      <c r="AA37" s="18">
        <v>-6.1</v>
      </c>
      <c r="AB37" s="18">
        <v>-11.89</v>
      </c>
    </row>
    <row r="38" spans="1:28" x14ac:dyDescent="0.25">
      <c r="A38" t="s">
        <v>178</v>
      </c>
      <c r="B38" s="13" t="s">
        <v>179</v>
      </c>
      <c r="C38" s="13" t="s">
        <v>117</v>
      </c>
      <c r="D38" s="18">
        <v>2.4300000000000002</v>
      </c>
      <c r="E38" s="18">
        <v>2.41</v>
      </c>
      <c r="F38" s="18">
        <v>2.39</v>
      </c>
      <c r="G38" s="18">
        <v>2.38</v>
      </c>
      <c r="H38" s="18">
        <v>2.36</v>
      </c>
      <c r="I38" s="18">
        <v>2.36</v>
      </c>
      <c r="J38" s="18">
        <v>2.35</v>
      </c>
      <c r="K38" s="18">
        <v>2.35</v>
      </c>
      <c r="L38" s="18">
        <v>2.36</v>
      </c>
      <c r="M38" s="18">
        <v>2.35</v>
      </c>
      <c r="N38" s="18">
        <v>2.36</v>
      </c>
      <c r="O38" s="18">
        <v>2.36</v>
      </c>
      <c r="P38" s="18">
        <v>2.35</v>
      </c>
      <c r="Q38" s="18">
        <v>2.34</v>
      </c>
      <c r="R38" s="18">
        <v>2.33</v>
      </c>
      <c r="S38" s="18">
        <v>2.33</v>
      </c>
      <c r="T38" s="18">
        <v>2.3199999999999998</v>
      </c>
      <c r="U38" s="18">
        <v>2.31</v>
      </c>
      <c r="V38" s="18">
        <v>2.29</v>
      </c>
      <c r="W38" s="18">
        <v>2.2799999999999998</v>
      </c>
      <c r="X38" s="18">
        <v>2.27</v>
      </c>
      <c r="Y38" s="18">
        <v>2.25</v>
      </c>
      <c r="Z38" s="18">
        <v>-0.88</v>
      </c>
      <c r="AA38" s="18">
        <v>-4.66</v>
      </c>
      <c r="AB38" s="18">
        <v>-6.64</v>
      </c>
    </row>
    <row r="39" spans="1:28" x14ac:dyDescent="0.25">
      <c r="B39" s="13"/>
      <c r="C39" s="13"/>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8"/>
  <sheetViews>
    <sheetView workbookViewId="0"/>
  </sheetViews>
  <sheetFormatPr defaultColWidth="11.54296875" defaultRowHeight="15" x14ac:dyDescent="0.25"/>
  <cols>
    <col min="1" max="1" width="21.6328125" customWidth="1"/>
    <col min="2" max="2" width="10.6328125" customWidth="1"/>
    <col min="3" max="3" width="12.6328125" customWidth="1"/>
    <col min="4" max="4" width="13.6328125" customWidth="1"/>
    <col min="5" max="6" width="10.6328125" customWidth="1"/>
    <col min="7" max="7" width="13.6328125" customWidth="1"/>
    <col min="8" max="9" width="10.6328125" customWidth="1"/>
    <col min="10" max="18" width="13.6328125" customWidth="1"/>
  </cols>
  <sheetData>
    <row r="1" spans="1:18" ht="21" x14ac:dyDescent="0.4">
      <c r="A1" s="25" t="s">
        <v>27</v>
      </c>
    </row>
    <row r="2" spans="1:18" x14ac:dyDescent="0.25">
      <c r="A2" t="s">
        <v>80</v>
      </c>
    </row>
    <row r="3" spans="1:18" x14ac:dyDescent="0.25">
      <c r="A3" s="4" t="str">
        <f>HYPERLINK("#'Table of Contents'!A1", "Back to contents")</f>
        <v>Back to contents</v>
      </c>
    </row>
    <row r="4" spans="1:18" ht="62.4" x14ac:dyDescent="0.25">
      <c r="A4" s="11" t="s">
        <v>81</v>
      </c>
      <c r="B4" s="11" t="s">
        <v>82</v>
      </c>
      <c r="C4" s="11" t="s">
        <v>83</v>
      </c>
      <c r="D4" s="12" t="s">
        <v>183</v>
      </c>
      <c r="E4" s="12" t="s">
        <v>184</v>
      </c>
      <c r="F4" s="12" t="s">
        <v>185</v>
      </c>
      <c r="G4" s="12" t="s">
        <v>186</v>
      </c>
      <c r="H4" s="12" t="s">
        <v>187</v>
      </c>
      <c r="I4" s="12" t="s">
        <v>188</v>
      </c>
      <c r="J4" s="12" t="s">
        <v>189</v>
      </c>
      <c r="K4" s="12" t="s">
        <v>190</v>
      </c>
      <c r="L4" s="12" t="s">
        <v>191</v>
      </c>
      <c r="M4" s="12" t="s">
        <v>192</v>
      </c>
      <c r="N4" s="12" t="s">
        <v>193</v>
      </c>
      <c r="O4" s="12" t="s">
        <v>194</v>
      </c>
      <c r="P4" s="12" t="s">
        <v>195</v>
      </c>
      <c r="Q4" s="12" t="s">
        <v>196</v>
      </c>
      <c r="R4" s="12" t="s">
        <v>197</v>
      </c>
    </row>
    <row r="5" spans="1:18" ht="24.9" customHeight="1" x14ac:dyDescent="0.25">
      <c r="A5" s="17" t="s">
        <v>112</v>
      </c>
      <c r="B5" s="15" t="s">
        <v>113</v>
      </c>
      <c r="C5" s="15" t="s">
        <v>114</v>
      </c>
      <c r="D5" s="15">
        <v>2699379</v>
      </c>
      <c r="E5" s="15">
        <v>2584419</v>
      </c>
      <c r="F5" s="15">
        <v>90673</v>
      </c>
      <c r="G5" s="15">
        <v>46072</v>
      </c>
      <c r="H5" s="15">
        <v>44601</v>
      </c>
      <c r="I5" s="15">
        <v>24287</v>
      </c>
      <c r="J5" s="15">
        <v>1037962</v>
      </c>
      <c r="K5" s="15">
        <v>89527</v>
      </c>
      <c r="L5" s="16">
        <v>95.7</v>
      </c>
      <c r="M5" s="16">
        <v>3.4</v>
      </c>
      <c r="N5" s="16">
        <v>1.7</v>
      </c>
      <c r="O5" s="16">
        <v>1.7</v>
      </c>
      <c r="P5" s="16">
        <v>0.9</v>
      </c>
      <c r="Q5" s="16">
        <v>38.5</v>
      </c>
      <c r="R5" s="16">
        <v>3.3</v>
      </c>
    </row>
    <row r="6" spans="1:18" x14ac:dyDescent="0.25">
      <c r="A6" t="s">
        <v>180</v>
      </c>
      <c r="B6" s="13" t="s">
        <v>116</v>
      </c>
      <c r="C6" s="13" t="s">
        <v>117</v>
      </c>
      <c r="D6" s="13">
        <v>123363</v>
      </c>
      <c r="E6" s="13">
        <v>114523</v>
      </c>
      <c r="F6" s="13">
        <v>8103</v>
      </c>
      <c r="G6" s="13">
        <v>2338</v>
      </c>
      <c r="H6" s="13">
        <v>5765</v>
      </c>
      <c r="I6" s="13">
        <v>737</v>
      </c>
      <c r="J6" s="13">
        <v>49335</v>
      </c>
      <c r="K6" s="13">
        <v>8262</v>
      </c>
      <c r="L6" s="14">
        <v>92.8</v>
      </c>
      <c r="M6" s="14">
        <v>6.6</v>
      </c>
      <c r="N6" s="14">
        <v>1.9</v>
      </c>
      <c r="O6" s="14">
        <v>4.7</v>
      </c>
      <c r="P6" s="14">
        <v>0.6</v>
      </c>
      <c r="Q6" s="14">
        <v>40</v>
      </c>
      <c r="R6" s="14">
        <v>6.7</v>
      </c>
    </row>
    <row r="7" spans="1:18" x14ac:dyDescent="0.25">
      <c r="A7" t="s">
        <v>118</v>
      </c>
      <c r="B7" s="13" t="s">
        <v>119</v>
      </c>
      <c r="C7" s="13" t="s">
        <v>117</v>
      </c>
      <c r="D7" s="13">
        <v>121610</v>
      </c>
      <c r="E7" s="13">
        <v>115321</v>
      </c>
      <c r="F7" s="13">
        <v>5075</v>
      </c>
      <c r="G7" s="13">
        <v>2532</v>
      </c>
      <c r="H7" s="13">
        <v>2543</v>
      </c>
      <c r="I7" s="13">
        <v>1214</v>
      </c>
      <c r="J7" s="13">
        <v>39267</v>
      </c>
      <c r="K7" s="13">
        <v>1386</v>
      </c>
      <c r="L7" s="14">
        <v>94.8</v>
      </c>
      <c r="M7" s="14">
        <v>4.2</v>
      </c>
      <c r="N7" s="14">
        <v>2.1</v>
      </c>
      <c r="O7" s="14">
        <v>2.1</v>
      </c>
      <c r="P7" s="14">
        <v>1</v>
      </c>
      <c r="Q7" s="14">
        <v>32.299999999999997</v>
      </c>
      <c r="R7" s="14">
        <v>1.1000000000000001</v>
      </c>
    </row>
    <row r="8" spans="1:18" x14ac:dyDescent="0.25">
      <c r="A8" t="s">
        <v>120</v>
      </c>
      <c r="B8" s="13" t="s">
        <v>121</v>
      </c>
      <c r="C8" s="13" t="s">
        <v>117</v>
      </c>
      <c r="D8" s="13">
        <v>58088</v>
      </c>
      <c r="E8" s="13">
        <v>55045</v>
      </c>
      <c r="F8" s="13">
        <v>2645</v>
      </c>
      <c r="G8" s="13">
        <v>1384</v>
      </c>
      <c r="H8" s="13">
        <v>1261</v>
      </c>
      <c r="I8" s="13">
        <v>398</v>
      </c>
      <c r="J8" s="13">
        <v>21951</v>
      </c>
      <c r="K8" s="13">
        <v>696</v>
      </c>
      <c r="L8" s="14">
        <v>94.8</v>
      </c>
      <c r="M8" s="14">
        <v>4.5999999999999996</v>
      </c>
      <c r="N8" s="14">
        <v>2.4</v>
      </c>
      <c r="O8" s="14">
        <v>2.2000000000000002</v>
      </c>
      <c r="P8" s="14">
        <v>0.7</v>
      </c>
      <c r="Q8" s="14">
        <v>37.799999999999997</v>
      </c>
      <c r="R8" s="14">
        <v>1.2</v>
      </c>
    </row>
    <row r="9" spans="1:18" x14ac:dyDescent="0.25">
      <c r="A9" t="s">
        <v>122</v>
      </c>
      <c r="B9" s="13" t="s">
        <v>123</v>
      </c>
      <c r="C9" s="13" t="s">
        <v>117</v>
      </c>
      <c r="D9" s="13">
        <v>48786</v>
      </c>
      <c r="E9" s="13">
        <v>43693</v>
      </c>
      <c r="F9" s="13">
        <v>2048</v>
      </c>
      <c r="G9" s="13">
        <v>879</v>
      </c>
      <c r="H9" s="13">
        <v>1169</v>
      </c>
      <c r="I9" s="13">
        <v>3045</v>
      </c>
      <c r="J9" s="13">
        <v>16126</v>
      </c>
      <c r="K9" s="13">
        <v>1171</v>
      </c>
      <c r="L9" s="14">
        <v>89.6</v>
      </c>
      <c r="M9" s="14">
        <v>4.2</v>
      </c>
      <c r="N9" s="14">
        <v>1.8</v>
      </c>
      <c r="O9" s="14">
        <v>2.4</v>
      </c>
      <c r="P9" s="14">
        <v>6.2</v>
      </c>
      <c r="Q9" s="14">
        <v>33.1</v>
      </c>
      <c r="R9" s="14">
        <v>2.4</v>
      </c>
    </row>
    <row r="10" spans="1:18" x14ac:dyDescent="0.25">
      <c r="A10" t="s">
        <v>181</v>
      </c>
      <c r="B10" s="13" t="s">
        <v>125</v>
      </c>
      <c r="C10" s="13" t="s">
        <v>117</v>
      </c>
      <c r="D10" s="13">
        <v>261000</v>
      </c>
      <c r="E10" s="13">
        <v>249292</v>
      </c>
      <c r="F10" s="13">
        <v>10048</v>
      </c>
      <c r="G10" s="13">
        <v>3144</v>
      </c>
      <c r="H10" s="13">
        <v>6904</v>
      </c>
      <c r="I10" s="13">
        <v>1660</v>
      </c>
      <c r="J10" s="13">
        <v>98284</v>
      </c>
      <c r="K10" s="13">
        <v>16519</v>
      </c>
      <c r="L10" s="14">
        <v>95.5</v>
      </c>
      <c r="M10" s="14">
        <v>3.8</v>
      </c>
      <c r="N10" s="14">
        <v>1.2</v>
      </c>
      <c r="O10" s="14">
        <v>2.6</v>
      </c>
      <c r="P10" s="14">
        <v>0.6</v>
      </c>
      <c r="Q10" s="14">
        <v>37.700000000000003</v>
      </c>
      <c r="R10" s="14">
        <v>6.3</v>
      </c>
    </row>
    <row r="11" spans="1:18" x14ac:dyDescent="0.25">
      <c r="A11" t="s">
        <v>126</v>
      </c>
      <c r="B11" s="13" t="s">
        <v>127</v>
      </c>
      <c r="C11" s="13" t="s">
        <v>117</v>
      </c>
      <c r="D11" s="13">
        <v>25109</v>
      </c>
      <c r="E11" s="13">
        <v>24331</v>
      </c>
      <c r="F11" s="13">
        <v>693</v>
      </c>
      <c r="G11" s="13">
        <v>443</v>
      </c>
      <c r="H11" s="13">
        <v>250</v>
      </c>
      <c r="I11" s="13">
        <v>85</v>
      </c>
      <c r="J11" s="13">
        <v>10280</v>
      </c>
      <c r="K11" s="13">
        <v>379</v>
      </c>
      <c r="L11" s="14">
        <v>96.9</v>
      </c>
      <c r="M11" s="14">
        <v>2.8</v>
      </c>
      <c r="N11" s="14">
        <v>1.8</v>
      </c>
      <c r="O11" s="14">
        <v>1</v>
      </c>
      <c r="P11" s="14">
        <v>0.3</v>
      </c>
      <c r="Q11" s="14">
        <v>40.9</v>
      </c>
      <c r="R11" s="14">
        <v>1.5</v>
      </c>
    </row>
    <row r="12" spans="1:18" x14ac:dyDescent="0.25">
      <c r="A12" t="s">
        <v>128</v>
      </c>
      <c r="B12" s="13" t="s">
        <v>129</v>
      </c>
      <c r="C12" s="13" t="s">
        <v>117</v>
      </c>
      <c r="D12" s="13">
        <v>75922</v>
      </c>
      <c r="E12" s="13">
        <v>71736</v>
      </c>
      <c r="F12" s="13">
        <v>2796</v>
      </c>
      <c r="G12" s="13">
        <v>1378</v>
      </c>
      <c r="H12" s="13">
        <v>1418</v>
      </c>
      <c r="I12" s="13">
        <v>1390</v>
      </c>
      <c r="J12" s="13">
        <v>28434</v>
      </c>
      <c r="K12" s="13">
        <v>980</v>
      </c>
      <c r="L12" s="14">
        <v>94.5</v>
      </c>
      <c r="M12" s="14">
        <v>3.7</v>
      </c>
      <c r="N12" s="14">
        <v>1.8</v>
      </c>
      <c r="O12" s="14">
        <v>1.9</v>
      </c>
      <c r="P12" s="14">
        <v>1.8</v>
      </c>
      <c r="Q12" s="14">
        <v>37.5</v>
      </c>
      <c r="R12" s="14">
        <v>1.3</v>
      </c>
    </row>
    <row r="13" spans="1:18" x14ac:dyDescent="0.25">
      <c r="A13" t="s">
        <v>130</v>
      </c>
      <c r="B13" s="13" t="s">
        <v>131</v>
      </c>
      <c r="C13" s="13" t="s">
        <v>117</v>
      </c>
      <c r="D13" s="13">
        <v>75840</v>
      </c>
      <c r="E13" s="13">
        <v>72531</v>
      </c>
      <c r="F13" s="13">
        <v>2783</v>
      </c>
      <c r="G13" s="13">
        <v>1649</v>
      </c>
      <c r="H13" s="13">
        <v>1134</v>
      </c>
      <c r="I13" s="13">
        <v>526</v>
      </c>
      <c r="J13" s="13">
        <v>33995</v>
      </c>
      <c r="K13" s="13">
        <v>6187</v>
      </c>
      <c r="L13" s="14">
        <v>95.6</v>
      </c>
      <c r="M13" s="14">
        <v>3.7</v>
      </c>
      <c r="N13" s="14">
        <v>2.2000000000000002</v>
      </c>
      <c r="O13" s="14">
        <v>1.5</v>
      </c>
      <c r="P13" s="14">
        <v>0.7</v>
      </c>
      <c r="Q13" s="14">
        <v>44.8</v>
      </c>
      <c r="R13" s="14">
        <v>8.1999999999999993</v>
      </c>
    </row>
    <row r="14" spans="1:18" x14ac:dyDescent="0.25">
      <c r="A14" t="s">
        <v>132</v>
      </c>
      <c r="B14" s="13" t="s">
        <v>133</v>
      </c>
      <c r="C14" s="13" t="s">
        <v>117</v>
      </c>
      <c r="D14" s="13">
        <v>59305</v>
      </c>
      <c r="E14" s="13">
        <v>57759</v>
      </c>
      <c r="F14" s="13">
        <v>1436</v>
      </c>
      <c r="G14" s="13">
        <v>909</v>
      </c>
      <c r="H14" s="13">
        <v>527</v>
      </c>
      <c r="I14" s="13">
        <v>110</v>
      </c>
      <c r="J14" s="13">
        <v>23729</v>
      </c>
      <c r="K14" s="13">
        <v>651</v>
      </c>
      <c r="L14" s="14">
        <v>97.4</v>
      </c>
      <c r="M14" s="14">
        <v>2.4</v>
      </c>
      <c r="N14" s="14">
        <v>1.5</v>
      </c>
      <c r="O14" s="14">
        <v>0.9</v>
      </c>
      <c r="P14" s="14">
        <v>0.2</v>
      </c>
      <c r="Q14" s="14">
        <v>40</v>
      </c>
      <c r="R14" s="14">
        <v>1.1000000000000001</v>
      </c>
    </row>
    <row r="15" spans="1:18" x14ac:dyDescent="0.25">
      <c r="A15" t="s">
        <v>134</v>
      </c>
      <c r="B15" s="13" t="s">
        <v>135</v>
      </c>
      <c r="C15" s="13" t="s">
        <v>117</v>
      </c>
      <c r="D15" s="13">
        <v>47934</v>
      </c>
      <c r="E15" s="13">
        <v>47116</v>
      </c>
      <c r="F15" s="13">
        <v>754</v>
      </c>
      <c r="G15" s="13">
        <v>504</v>
      </c>
      <c r="H15" s="13">
        <v>250</v>
      </c>
      <c r="I15" s="13">
        <v>64</v>
      </c>
      <c r="J15" s="13">
        <v>15440</v>
      </c>
      <c r="K15" s="13">
        <v>509</v>
      </c>
      <c r="L15" s="14">
        <v>98.3</v>
      </c>
      <c r="M15" s="14">
        <v>1.6</v>
      </c>
      <c r="N15" s="14">
        <v>1.1000000000000001</v>
      </c>
      <c r="O15" s="14">
        <v>0.5</v>
      </c>
      <c r="P15" s="14">
        <v>0.1</v>
      </c>
      <c r="Q15" s="14">
        <v>32.200000000000003</v>
      </c>
      <c r="R15" s="14">
        <v>1.1000000000000001</v>
      </c>
    </row>
    <row r="16" spans="1:18" x14ac:dyDescent="0.25">
      <c r="A16" t="s">
        <v>136</v>
      </c>
      <c r="B16" s="13" t="s">
        <v>137</v>
      </c>
      <c r="C16" s="13" t="s">
        <v>117</v>
      </c>
      <c r="D16" s="13">
        <v>51409</v>
      </c>
      <c r="E16" s="13">
        <v>49866</v>
      </c>
      <c r="F16" s="13">
        <v>1063</v>
      </c>
      <c r="G16" s="13">
        <v>619</v>
      </c>
      <c r="H16" s="13">
        <v>444</v>
      </c>
      <c r="I16" s="13">
        <v>480</v>
      </c>
      <c r="J16" s="13">
        <v>17638</v>
      </c>
      <c r="K16" s="13">
        <v>770</v>
      </c>
      <c r="L16" s="14">
        <v>97</v>
      </c>
      <c r="M16" s="14">
        <v>2.1</v>
      </c>
      <c r="N16" s="14">
        <v>1.2</v>
      </c>
      <c r="O16" s="14">
        <v>0.9</v>
      </c>
      <c r="P16" s="14">
        <v>0.9</v>
      </c>
      <c r="Q16" s="14">
        <v>34.299999999999997</v>
      </c>
      <c r="R16" s="14">
        <v>1.5</v>
      </c>
    </row>
    <row r="17" spans="1:18" x14ac:dyDescent="0.25">
      <c r="A17" t="s">
        <v>138</v>
      </c>
      <c r="B17" s="13" t="s">
        <v>139</v>
      </c>
      <c r="C17" s="13" t="s">
        <v>117</v>
      </c>
      <c r="D17" s="13">
        <v>40507</v>
      </c>
      <c r="E17" s="13">
        <v>39954</v>
      </c>
      <c r="F17" s="13">
        <v>505</v>
      </c>
      <c r="G17" s="13">
        <v>354</v>
      </c>
      <c r="H17" s="13">
        <v>151</v>
      </c>
      <c r="I17" s="13">
        <v>48</v>
      </c>
      <c r="J17" s="13">
        <v>12558</v>
      </c>
      <c r="K17" s="13">
        <v>654</v>
      </c>
      <c r="L17" s="14">
        <v>98.6</v>
      </c>
      <c r="M17" s="14">
        <v>1.2</v>
      </c>
      <c r="N17" s="14">
        <v>0.9</v>
      </c>
      <c r="O17" s="14">
        <v>0.4</v>
      </c>
      <c r="P17" s="14">
        <v>0.1</v>
      </c>
      <c r="Q17" s="14">
        <v>31</v>
      </c>
      <c r="R17" s="14">
        <v>1.6</v>
      </c>
    </row>
    <row r="18" spans="1:18" x14ac:dyDescent="0.25">
      <c r="A18" t="s">
        <v>140</v>
      </c>
      <c r="B18" s="13" t="s">
        <v>141</v>
      </c>
      <c r="C18" s="13" t="s">
        <v>117</v>
      </c>
      <c r="D18" s="13">
        <v>76359</v>
      </c>
      <c r="E18" s="13">
        <v>74304</v>
      </c>
      <c r="F18" s="13">
        <v>1950</v>
      </c>
      <c r="G18" s="13">
        <v>1151</v>
      </c>
      <c r="H18" s="13">
        <v>799</v>
      </c>
      <c r="I18" s="13">
        <v>105</v>
      </c>
      <c r="J18" s="13">
        <v>30287</v>
      </c>
      <c r="K18" s="13">
        <v>958</v>
      </c>
      <c r="L18" s="14">
        <v>97.3</v>
      </c>
      <c r="M18" s="14">
        <v>2.6</v>
      </c>
      <c r="N18" s="14">
        <v>1.5</v>
      </c>
      <c r="O18" s="14">
        <v>1</v>
      </c>
      <c r="P18" s="14">
        <v>0.1</v>
      </c>
      <c r="Q18" s="14">
        <v>39.700000000000003</v>
      </c>
      <c r="R18" s="14">
        <v>1.3</v>
      </c>
    </row>
    <row r="19" spans="1:18" x14ac:dyDescent="0.25">
      <c r="A19" t="s">
        <v>142</v>
      </c>
      <c r="B19" s="13" t="s">
        <v>143</v>
      </c>
      <c r="C19" s="13" t="s">
        <v>117</v>
      </c>
      <c r="D19" s="13">
        <v>181405</v>
      </c>
      <c r="E19" s="13">
        <v>173254</v>
      </c>
      <c r="F19" s="13">
        <v>5777</v>
      </c>
      <c r="G19" s="13">
        <v>3356</v>
      </c>
      <c r="H19" s="13">
        <v>2421</v>
      </c>
      <c r="I19" s="13">
        <v>2374</v>
      </c>
      <c r="J19" s="13">
        <v>70275</v>
      </c>
      <c r="K19" s="13">
        <v>3509</v>
      </c>
      <c r="L19" s="14">
        <v>95.5</v>
      </c>
      <c r="M19" s="14">
        <v>3.2</v>
      </c>
      <c r="N19" s="14">
        <v>1.9</v>
      </c>
      <c r="O19" s="14">
        <v>1.3</v>
      </c>
      <c r="P19" s="14">
        <v>1.3</v>
      </c>
      <c r="Q19" s="14">
        <v>38.700000000000003</v>
      </c>
      <c r="R19" s="14">
        <v>1.9</v>
      </c>
    </row>
    <row r="20" spans="1:18" x14ac:dyDescent="0.25">
      <c r="A20" t="s">
        <v>182</v>
      </c>
      <c r="B20" s="13" t="s">
        <v>145</v>
      </c>
      <c r="C20" s="13" t="s">
        <v>117</v>
      </c>
      <c r="D20" s="13">
        <v>322238</v>
      </c>
      <c r="E20" s="13">
        <v>314536</v>
      </c>
      <c r="F20" s="13">
        <v>7172</v>
      </c>
      <c r="G20" s="13">
        <v>4149</v>
      </c>
      <c r="H20" s="13">
        <v>3023</v>
      </c>
      <c r="I20" s="13">
        <v>530</v>
      </c>
      <c r="J20" s="13">
        <v>144286</v>
      </c>
      <c r="K20" s="13">
        <v>28159</v>
      </c>
      <c r="L20" s="14">
        <v>97.6</v>
      </c>
      <c r="M20" s="14">
        <v>2.2000000000000002</v>
      </c>
      <c r="N20" s="14">
        <v>1.3</v>
      </c>
      <c r="O20" s="14">
        <v>0.9</v>
      </c>
      <c r="P20" s="14">
        <v>0.2</v>
      </c>
      <c r="Q20" s="14">
        <v>44.8</v>
      </c>
      <c r="R20" s="14">
        <v>8.6999999999999993</v>
      </c>
    </row>
    <row r="21" spans="1:18" x14ac:dyDescent="0.25">
      <c r="A21" t="s">
        <v>146</v>
      </c>
      <c r="B21" s="13" t="s">
        <v>147</v>
      </c>
      <c r="C21" s="13" t="s">
        <v>117</v>
      </c>
      <c r="D21" s="13">
        <v>122235</v>
      </c>
      <c r="E21" s="13">
        <v>113246</v>
      </c>
      <c r="F21" s="13">
        <v>5269</v>
      </c>
      <c r="G21" s="13">
        <v>2045</v>
      </c>
      <c r="H21" s="13">
        <v>3224</v>
      </c>
      <c r="I21" s="13">
        <v>3720</v>
      </c>
      <c r="J21" s="13">
        <v>43092</v>
      </c>
      <c r="K21" s="13">
        <v>1846</v>
      </c>
      <c r="L21" s="14">
        <v>92.6</v>
      </c>
      <c r="M21" s="14">
        <v>4.3</v>
      </c>
      <c r="N21" s="14">
        <v>1.7</v>
      </c>
      <c r="O21" s="14">
        <v>2.6</v>
      </c>
      <c r="P21" s="14">
        <v>3</v>
      </c>
      <c r="Q21" s="14">
        <v>35.299999999999997</v>
      </c>
      <c r="R21" s="14">
        <v>1.5</v>
      </c>
    </row>
    <row r="22" spans="1:18" x14ac:dyDescent="0.25">
      <c r="A22" t="s">
        <v>148</v>
      </c>
      <c r="B22" s="13" t="s">
        <v>149</v>
      </c>
      <c r="C22" s="13" t="s">
        <v>117</v>
      </c>
      <c r="D22" s="13">
        <v>39776</v>
      </c>
      <c r="E22" s="13">
        <v>37680</v>
      </c>
      <c r="F22" s="13">
        <v>1976</v>
      </c>
      <c r="G22" s="13">
        <v>1394</v>
      </c>
      <c r="H22" s="13">
        <v>582</v>
      </c>
      <c r="I22" s="13">
        <v>120</v>
      </c>
      <c r="J22" s="13">
        <v>16166</v>
      </c>
      <c r="K22" s="13">
        <v>693</v>
      </c>
      <c r="L22" s="14">
        <v>94.7</v>
      </c>
      <c r="M22" s="14">
        <v>5</v>
      </c>
      <c r="N22" s="14">
        <v>3.5</v>
      </c>
      <c r="O22" s="14">
        <v>1.5</v>
      </c>
      <c r="P22" s="14">
        <v>0.3</v>
      </c>
      <c r="Q22" s="14">
        <v>40.6</v>
      </c>
      <c r="R22" s="14">
        <v>1.7</v>
      </c>
    </row>
    <row r="23" spans="1:18" x14ac:dyDescent="0.25">
      <c r="A23" t="s">
        <v>150</v>
      </c>
      <c r="B23" s="13" t="s">
        <v>151</v>
      </c>
      <c r="C23" s="13" t="s">
        <v>117</v>
      </c>
      <c r="D23" s="13">
        <v>43231</v>
      </c>
      <c r="E23" s="13">
        <v>42424</v>
      </c>
      <c r="F23" s="13">
        <v>750</v>
      </c>
      <c r="G23" s="13">
        <v>391</v>
      </c>
      <c r="H23" s="13">
        <v>359</v>
      </c>
      <c r="I23" s="13">
        <v>57</v>
      </c>
      <c r="J23" s="13">
        <v>14391</v>
      </c>
      <c r="K23" s="13">
        <v>691</v>
      </c>
      <c r="L23" s="14">
        <v>98.1</v>
      </c>
      <c r="M23" s="14">
        <v>1.7</v>
      </c>
      <c r="N23" s="14">
        <v>0.9</v>
      </c>
      <c r="O23" s="14">
        <v>0.8</v>
      </c>
      <c r="P23" s="14">
        <v>0.1</v>
      </c>
      <c r="Q23" s="14">
        <v>33.299999999999997</v>
      </c>
      <c r="R23" s="14">
        <v>1.6</v>
      </c>
    </row>
    <row r="24" spans="1:18" x14ac:dyDescent="0.25">
      <c r="A24" t="s">
        <v>152</v>
      </c>
      <c r="B24" s="13" t="s">
        <v>153</v>
      </c>
      <c r="C24" s="13" t="s">
        <v>117</v>
      </c>
      <c r="D24" s="13">
        <v>46585</v>
      </c>
      <c r="E24" s="13">
        <v>44043</v>
      </c>
      <c r="F24" s="13">
        <v>1743</v>
      </c>
      <c r="G24" s="13">
        <v>909</v>
      </c>
      <c r="H24" s="13">
        <v>834</v>
      </c>
      <c r="I24" s="13">
        <v>799</v>
      </c>
      <c r="J24" s="13">
        <v>16730</v>
      </c>
      <c r="K24" s="13">
        <v>1723</v>
      </c>
      <c r="L24" s="14">
        <v>94.5</v>
      </c>
      <c r="M24" s="14">
        <v>3.7</v>
      </c>
      <c r="N24" s="14">
        <v>2</v>
      </c>
      <c r="O24" s="14">
        <v>1.8</v>
      </c>
      <c r="P24" s="14">
        <v>1.7</v>
      </c>
      <c r="Q24" s="14">
        <v>35.9</v>
      </c>
      <c r="R24" s="14">
        <v>3.7</v>
      </c>
    </row>
    <row r="25" spans="1:18" x14ac:dyDescent="0.25">
      <c r="A25" t="s">
        <v>154</v>
      </c>
      <c r="B25" s="13" t="s">
        <v>155</v>
      </c>
      <c r="C25" s="13" t="s">
        <v>117</v>
      </c>
      <c r="D25" s="13">
        <v>14975</v>
      </c>
      <c r="E25" s="13">
        <v>12930</v>
      </c>
      <c r="F25" s="13">
        <v>1160</v>
      </c>
      <c r="G25" s="13">
        <v>529</v>
      </c>
      <c r="H25" s="13">
        <v>631</v>
      </c>
      <c r="I25" s="13">
        <v>885</v>
      </c>
      <c r="J25" s="13">
        <v>5201</v>
      </c>
      <c r="K25" s="13">
        <v>113</v>
      </c>
      <c r="L25" s="14">
        <v>86.3</v>
      </c>
      <c r="M25" s="14">
        <v>7.7</v>
      </c>
      <c r="N25" s="14">
        <v>3.5</v>
      </c>
      <c r="O25" s="14">
        <v>4.2</v>
      </c>
      <c r="P25" s="14">
        <v>5.9</v>
      </c>
      <c r="Q25" s="14">
        <v>34.700000000000003</v>
      </c>
      <c r="R25" s="14">
        <v>0.8</v>
      </c>
    </row>
    <row r="26" spans="1:18" x14ac:dyDescent="0.25">
      <c r="A26" t="s">
        <v>156</v>
      </c>
      <c r="B26" s="13" t="s">
        <v>157</v>
      </c>
      <c r="C26" s="13" t="s">
        <v>117</v>
      </c>
      <c r="D26" s="13">
        <v>69747</v>
      </c>
      <c r="E26" s="13">
        <v>65792</v>
      </c>
      <c r="F26" s="13">
        <v>2428</v>
      </c>
      <c r="G26" s="13">
        <v>1531</v>
      </c>
      <c r="H26" s="13">
        <v>897</v>
      </c>
      <c r="I26" s="13">
        <v>1527</v>
      </c>
      <c r="J26" s="13">
        <v>28283</v>
      </c>
      <c r="K26" s="13">
        <v>1073</v>
      </c>
      <c r="L26" s="14">
        <v>94.3</v>
      </c>
      <c r="M26" s="14">
        <v>3.5</v>
      </c>
      <c r="N26" s="14">
        <v>2.2000000000000002</v>
      </c>
      <c r="O26" s="14">
        <v>1.3</v>
      </c>
      <c r="P26" s="14">
        <v>2.2000000000000002</v>
      </c>
      <c r="Q26" s="14">
        <v>40.6</v>
      </c>
      <c r="R26" s="14">
        <v>1.5</v>
      </c>
    </row>
    <row r="27" spans="1:18" x14ac:dyDescent="0.25">
      <c r="A27" t="s">
        <v>158</v>
      </c>
      <c r="B27" s="13" t="s">
        <v>159</v>
      </c>
      <c r="C27" s="13" t="s">
        <v>117</v>
      </c>
      <c r="D27" s="13">
        <v>159586</v>
      </c>
      <c r="E27" s="13">
        <v>154811</v>
      </c>
      <c r="F27" s="13">
        <v>4696</v>
      </c>
      <c r="G27" s="13">
        <v>2850</v>
      </c>
      <c r="H27" s="13">
        <v>1846</v>
      </c>
      <c r="I27" s="13">
        <v>79</v>
      </c>
      <c r="J27" s="13">
        <v>64143</v>
      </c>
      <c r="K27" s="13">
        <v>1673</v>
      </c>
      <c r="L27" s="14">
        <v>97</v>
      </c>
      <c r="M27" s="14">
        <v>2.9</v>
      </c>
      <c r="N27" s="14">
        <v>1.8</v>
      </c>
      <c r="O27" s="14">
        <v>1.2</v>
      </c>
      <c r="P27" s="14">
        <v>0</v>
      </c>
      <c r="Q27" s="14">
        <v>40.200000000000003</v>
      </c>
      <c r="R27" s="14">
        <v>1</v>
      </c>
    </row>
    <row r="28" spans="1:18" x14ac:dyDescent="0.25">
      <c r="A28" t="s">
        <v>160</v>
      </c>
      <c r="B28" s="13" t="s">
        <v>161</v>
      </c>
      <c r="C28" s="13" t="s">
        <v>117</v>
      </c>
      <c r="D28" s="13">
        <v>11618</v>
      </c>
      <c r="E28" s="13">
        <v>10417</v>
      </c>
      <c r="F28" s="13">
        <v>638</v>
      </c>
      <c r="G28" s="13">
        <v>427</v>
      </c>
      <c r="H28" s="13">
        <v>211</v>
      </c>
      <c r="I28" s="13">
        <v>563</v>
      </c>
      <c r="J28" s="13">
        <v>4003</v>
      </c>
      <c r="K28" s="13">
        <v>137</v>
      </c>
      <c r="L28" s="14">
        <v>89.7</v>
      </c>
      <c r="M28" s="14">
        <v>5.5</v>
      </c>
      <c r="N28" s="14">
        <v>3.7</v>
      </c>
      <c r="O28" s="14">
        <v>1.8</v>
      </c>
      <c r="P28" s="14">
        <v>4.8</v>
      </c>
      <c r="Q28" s="14">
        <v>34.5</v>
      </c>
      <c r="R28" s="14">
        <v>1.2</v>
      </c>
    </row>
    <row r="29" spans="1:18" x14ac:dyDescent="0.25">
      <c r="A29" t="s">
        <v>162</v>
      </c>
      <c r="B29" s="13" t="s">
        <v>163</v>
      </c>
      <c r="C29" s="13" t="s">
        <v>117</v>
      </c>
      <c r="D29" s="13">
        <v>75321</v>
      </c>
      <c r="E29" s="13">
        <v>71416</v>
      </c>
      <c r="F29" s="13">
        <v>2682</v>
      </c>
      <c r="G29" s="13">
        <v>1419</v>
      </c>
      <c r="H29" s="13">
        <v>1263</v>
      </c>
      <c r="I29" s="13">
        <v>1223</v>
      </c>
      <c r="J29" s="13">
        <v>27502</v>
      </c>
      <c r="K29" s="13">
        <v>1102</v>
      </c>
      <c r="L29" s="14">
        <v>94.8</v>
      </c>
      <c r="M29" s="14">
        <v>3.6</v>
      </c>
      <c r="N29" s="14">
        <v>1.9</v>
      </c>
      <c r="O29" s="14">
        <v>1.7</v>
      </c>
      <c r="P29" s="14">
        <v>1.6</v>
      </c>
      <c r="Q29" s="14">
        <v>36.5</v>
      </c>
      <c r="R29" s="14">
        <v>1.5</v>
      </c>
    </row>
    <row r="30" spans="1:18" x14ac:dyDescent="0.25">
      <c r="A30" t="s">
        <v>164</v>
      </c>
      <c r="B30" s="13" t="s">
        <v>165</v>
      </c>
      <c r="C30" s="13" t="s">
        <v>117</v>
      </c>
      <c r="D30" s="13">
        <v>90485</v>
      </c>
      <c r="E30" s="13">
        <v>87679</v>
      </c>
      <c r="F30" s="13">
        <v>2653</v>
      </c>
      <c r="G30" s="13">
        <v>1871</v>
      </c>
      <c r="H30" s="13">
        <v>782</v>
      </c>
      <c r="I30" s="13">
        <v>153</v>
      </c>
      <c r="J30" s="13">
        <v>35281</v>
      </c>
      <c r="K30" s="13">
        <v>2584</v>
      </c>
      <c r="L30" s="14">
        <v>96.9</v>
      </c>
      <c r="M30" s="14">
        <v>2.9</v>
      </c>
      <c r="N30" s="14">
        <v>2.1</v>
      </c>
      <c r="O30" s="14">
        <v>0.9</v>
      </c>
      <c r="P30" s="14">
        <v>0.2</v>
      </c>
      <c r="Q30" s="14">
        <v>39</v>
      </c>
      <c r="R30" s="14">
        <v>2.9</v>
      </c>
    </row>
    <row r="31" spans="1:18" x14ac:dyDescent="0.25">
      <c r="A31" t="s">
        <v>166</v>
      </c>
      <c r="B31" s="13" t="s">
        <v>167</v>
      </c>
      <c r="C31" s="13" t="s">
        <v>117</v>
      </c>
      <c r="D31" s="13">
        <v>59557</v>
      </c>
      <c r="E31" s="13">
        <v>55858</v>
      </c>
      <c r="F31" s="13">
        <v>2668</v>
      </c>
      <c r="G31" s="13">
        <v>1237</v>
      </c>
      <c r="H31" s="13">
        <v>1431</v>
      </c>
      <c r="I31" s="13">
        <v>1031</v>
      </c>
      <c r="J31" s="13">
        <v>22001</v>
      </c>
      <c r="K31" s="13">
        <v>788</v>
      </c>
      <c r="L31" s="14">
        <v>93.8</v>
      </c>
      <c r="M31" s="14">
        <v>4.5</v>
      </c>
      <c r="N31" s="14">
        <v>2.1</v>
      </c>
      <c r="O31" s="14">
        <v>2.4</v>
      </c>
      <c r="P31" s="14">
        <v>1.7</v>
      </c>
      <c r="Q31" s="14">
        <v>36.9</v>
      </c>
      <c r="R31" s="14">
        <v>1.3</v>
      </c>
    </row>
    <row r="32" spans="1:18" x14ac:dyDescent="0.25">
      <c r="A32" t="s">
        <v>168</v>
      </c>
      <c r="B32" s="13" t="s">
        <v>169</v>
      </c>
      <c r="C32" s="13" t="s">
        <v>117</v>
      </c>
      <c r="D32" s="13">
        <v>11544</v>
      </c>
      <c r="E32" s="13">
        <v>10583</v>
      </c>
      <c r="F32" s="13">
        <v>790</v>
      </c>
      <c r="G32" s="13">
        <v>238</v>
      </c>
      <c r="H32" s="13">
        <v>552</v>
      </c>
      <c r="I32" s="13">
        <v>171</v>
      </c>
      <c r="J32" s="13">
        <v>4008</v>
      </c>
      <c r="K32" s="13">
        <v>163</v>
      </c>
      <c r="L32" s="14">
        <v>91.7</v>
      </c>
      <c r="M32" s="14">
        <v>6.8</v>
      </c>
      <c r="N32" s="14">
        <v>2.1</v>
      </c>
      <c r="O32" s="14">
        <v>4.8</v>
      </c>
      <c r="P32" s="14">
        <v>1.5</v>
      </c>
      <c r="Q32" s="14">
        <v>34.700000000000003</v>
      </c>
      <c r="R32" s="14">
        <v>1.4</v>
      </c>
    </row>
    <row r="33" spans="1:18" x14ac:dyDescent="0.25">
      <c r="A33" t="s">
        <v>170</v>
      </c>
      <c r="B33" s="13" t="s">
        <v>171</v>
      </c>
      <c r="C33" s="13" t="s">
        <v>117</v>
      </c>
      <c r="D33" s="13">
        <v>56453</v>
      </c>
      <c r="E33" s="13">
        <v>53888</v>
      </c>
      <c r="F33" s="13">
        <v>2035</v>
      </c>
      <c r="G33" s="13">
        <v>1273</v>
      </c>
      <c r="H33" s="13">
        <v>762</v>
      </c>
      <c r="I33" s="13">
        <v>530</v>
      </c>
      <c r="J33" s="13">
        <v>20727</v>
      </c>
      <c r="K33" s="13">
        <v>649</v>
      </c>
      <c r="L33" s="14">
        <v>95.5</v>
      </c>
      <c r="M33" s="14">
        <v>3.6</v>
      </c>
      <c r="N33" s="14">
        <v>2.2999999999999998</v>
      </c>
      <c r="O33" s="14">
        <v>1.3</v>
      </c>
      <c r="P33" s="14">
        <v>0.9</v>
      </c>
      <c r="Q33" s="14">
        <v>36.700000000000003</v>
      </c>
      <c r="R33" s="14">
        <v>1.1000000000000001</v>
      </c>
    </row>
    <row r="34" spans="1:18" x14ac:dyDescent="0.25">
      <c r="A34" t="s">
        <v>172</v>
      </c>
      <c r="B34" s="13" t="s">
        <v>173</v>
      </c>
      <c r="C34" s="13" t="s">
        <v>117</v>
      </c>
      <c r="D34" s="13">
        <v>157277</v>
      </c>
      <c r="E34" s="13">
        <v>153091</v>
      </c>
      <c r="F34" s="13">
        <v>4008</v>
      </c>
      <c r="G34" s="13">
        <v>2477</v>
      </c>
      <c r="H34" s="13">
        <v>1531</v>
      </c>
      <c r="I34" s="13">
        <v>178</v>
      </c>
      <c r="J34" s="13">
        <v>60349</v>
      </c>
      <c r="K34" s="13">
        <v>2085</v>
      </c>
      <c r="L34" s="14">
        <v>97.3</v>
      </c>
      <c r="M34" s="14">
        <v>2.5</v>
      </c>
      <c r="N34" s="14">
        <v>1.6</v>
      </c>
      <c r="O34" s="14">
        <v>1</v>
      </c>
      <c r="P34" s="14">
        <v>0.1</v>
      </c>
      <c r="Q34" s="14">
        <v>38.4</v>
      </c>
      <c r="R34" s="14">
        <v>1.3</v>
      </c>
    </row>
    <row r="35" spans="1:18" x14ac:dyDescent="0.25">
      <c r="A35" t="s">
        <v>174</v>
      </c>
      <c r="B35" s="13" t="s">
        <v>175</v>
      </c>
      <c r="C35" s="13" t="s">
        <v>117</v>
      </c>
      <c r="D35" s="13">
        <v>42644</v>
      </c>
      <c r="E35" s="13">
        <v>40982</v>
      </c>
      <c r="F35" s="13">
        <v>1337</v>
      </c>
      <c r="G35" s="13">
        <v>791</v>
      </c>
      <c r="H35" s="13">
        <v>546</v>
      </c>
      <c r="I35" s="13">
        <v>325</v>
      </c>
      <c r="J35" s="13">
        <v>14658</v>
      </c>
      <c r="K35" s="13">
        <v>1797</v>
      </c>
      <c r="L35" s="14">
        <v>96.1</v>
      </c>
      <c r="M35" s="14">
        <v>3.1</v>
      </c>
      <c r="N35" s="14">
        <v>1.9</v>
      </c>
      <c r="O35" s="14">
        <v>1.3</v>
      </c>
      <c r="P35" s="14">
        <v>0.8</v>
      </c>
      <c r="Q35" s="14">
        <v>34.4</v>
      </c>
      <c r="R35" s="14">
        <v>4.2</v>
      </c>
    </row>
    <row r="36" spans="1:18" x14ac:dyDescent="0.25">
      <c r="A36" t="s">
        <v>176</v>
      </c>
      <c r="B36" s="13" t="s">
        <v>177</v>
      </c>
      <c r="C36" s="13" t="s">
        <v>117</v>
      </c>
      <c r="D36" s="13">
        <v>45846</v>
      </c>
      <c r="E36" s="13">
        <v>44387</v>
      </c>
      <c r="F36" s="13">
        <v>1378</v>
      </c>
      <c r="G36" s="13">
        <v>780</v>
      </c>
      <c r="H36" s="13">
        <v>598</v>
      </c>
      <c r="I36" s="13">
        <v>81</v>
      </c>
      <c r="J36" s="13">
        <v>18926</v>
      </c>
      <c r="K36" s="13">
        <v>508</v>
      </c>
      <c r="L36" s="14">
        <v>96.8</v>
      </c>
      <c r="M36" s="14">
        <v>3</v>
      </c>
      <c r="N36" s="14">
        <v>1.7</v>
      </c>
      <c r="O36" s="14">
        <v>1.3</v>
      </c>
      <c r="P36" s="14">
        <v>0.2</v>
      </c>
      <c r="Q36" s="14">
        <v>41.3</v>
      </c>
      <c r="R36" s="14">
        <v>1.1000000000000001</v>
      </c>
    </row>
    <row r="37" spans="1:18" x14ac:dyDescent="0.25">
      <c r="A37" t="s">
        <v>178</v>
      </c>
      <c r="B37" s="13" t="s">
        <v>179</v>
      </c>
      <c r="C37" s="13" t="s">
        <v>117</v>
      </c>
      <c r="D37" s="13">
        <v>83624</v>
      </c>
      <c r="E37" s="13">
        <v>81931</v>
      </c>
      <c r="F37" s="13">
        <v>1614</v>
      </c>
      <c r="G37" s="13">
        <v>1121</v>
      </c>
      <c r="H37" s="13">
        <v>493</v>
      </c>
      <c r="I37" s="13">
        <v>79</v>
      </c>
      <c r="J37" s="13">
        <v>30616</v>
      </c>
      <c r="K37" s="13">
        <v>1112</v>
      </c>
      <c r="L37" s="14">
        <v>98</v>
      </c>
      <c r="M37" s="14">
        <v>1.9</v>
      </c>
      <c r="N37" s="14">
        <v>1.3</v>
      </c>
      <c r="O37" s="14">
        <v>0.6</v>
      </c>
      <c r="P37" s="14">
        <v>0.1</v>
      </c>
      <c r="Q37" s="14">
        <v>36.6</v>
      </c>
      <c r="R37" s="14">
        <v>1.3</v>
      </c>
    </row>
    <row r="38" spans="1:18" x14ac:dyDescent="0.25">
      <c r="B38" s="13"/>
      <c r="C38" s="13"/>
      <c r="D38" s="13"/>
      <c r="E38" s="13"/>
      <c r="F38" s="13"/>
      <c r="G38" s="13"/>
      <c r="H38" s="13"/>
      <c r="I38" s="13"/>
      <c r="J38" s="13"/>
      <c r="K38" s="13"/>
      <c r="L38" s="14"/>
      <c r="M38" s="14"/>
      <c r="N38" s="14"/>
      <c r="O38" s="14"/>
      <c r="P38" s="14"/>
      <c r="Q38" s="14"/>
      <c r="R38" s="14"/>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8"/>
  <sheetViews>
    <sheetView workbookViewId="0"/>
  </sheetViews>
  <sheetFormatPr defaultColWidth="11.54296875" defaultRowHeight="15" x14ac:dyDescent="0.25"/>
  <cols>
    <col min="1" max="1" width="28.6328125" customWidth="1"/>
    <col min="2" max="2" width="10.6328125" customWidth="1"/>
    <col min="3" max="3" width="12.6328125" customWidth="1"/>
    <col min="4" max="14" width="10.6328125" customWidth="1"/>
    <col min="15" max="15" width="13.6328125" customWidth="1"/>
  </cols>
  <sheetData>
    <row r="1" spans="1:15" ht="21" x14ac:dyDescent="0.4">
      <c r="A1" s="25" t="s">
        <v>28</v>
      </c>
    </row>
    <row r="2" spans="1:15" x14ac:dyDescent="0.25">
      <c r="A2" t="s">
        <v>80</v>
      </c>
    </row>
    <row r="3" spans="1:15" x14ac:dyDescent="0.25">
      <c r="A3" s="4" t="str">
        <f>HYPERLINK("#'Table of Contents'!A1", "Back to contents")</f>
        <v>Back to contents</v>
      </c>
    </row>
    <row r="4" spans="1:15" ht="62.4" x14ac:dyDescent="0.25">
      <c r="A4" s="11" t="s">
        <v>81</v>
      </c>
      <c r="B4" s="11" t="s">
        <v>82</v>
      </c>
      <c r="C4" s="11" t="s">
        <v>83</v>
      </c>
      <c r="D4" s="12" t="s">
        <v>95</v>
      </c>
      <c r="E4" s="12" t="s">
        <v>96</v>
      </c>
      <c r="F4" s="12" t="s">
        <v>97</v>
      </c>
      <c r="G4" s="12" t="s">
        <v>98</v>
      </c>
      <c r="H4" s="12" t="s">
        <v>99</v>
      </c>
      <c r="I4" s="12" t="s">
        <v>100</v>
      </c>
      <c r="J4" s="12" t="s">
        <v>101</v>
      </c>
      <c r="K4" s="12" t="s">
        <v>102</v>
      </c>
      <c r="L4" s="12" t="s">
        <v>103</v>
      </c>
      <c r="M4" s="12" t="s">
        <v>104</v>
      </c>
      <c r="N4" s="12" t="s">
        <v>105</v>
      </c>
      <c r="O4" s="12" t="s">
        <v>198</v>
      </c>
    </row>
    <row r="5" spans="1:15" ht="24.9" customHeight="1" x14ac:dyDescent="0.25">
      <c r="A5" s="17" t="s">
        <v>112</v>
      </c>
      <c r="B5" s="15" t="s">
        <v>113</v>
      </c>
      <c r="C5" s="15" t="s">
        <v>114</v>
      </c>
      <c r="D5" s="15">
        <v>38249</v>
      </c>
      <c r="E5" s="15">
        <v>35404</v>
      </c>
      <c r="F5" s="15">
        <v>28469</v>
      </c>
      <c r="G5" s="15">
        <v>27317</v>
      </c>
      <c r="H5" s="15">
        <v>26140</v>
      </c>
      <c r="I5" s="15">
        <v>25713</v>
      </c>
      <c r="J5" s="15">
        <v>24983</v>
      </c>
      <c r="K5" s="15">
        <v>24478</v>
      </c>
      <c r="L5" s="15">
        <v>24471</v>
      </c>
      <c r="M5" s="15">
        <v>23990</v>
      </c>
      <c r="N5" s="15">
        <v>24287</v>
      </c>
      <c r="O5" s="16">
        <v>0.9</v>
      </c>
    </row>
    <row r="6" spans="1:15" x14ac:dyDescent="0.25">
      <c r="A6" t="s">
        <v>199</v>
      </c>
      <c r="B6" s="13" t="s">
        <v>116</v>
      </c>
      <c r="C6" s="13" t="s">
        <v>117</v>
      </c>
      <c r="D6" s="13">
        <v>2496</v>
      </c>
      <c r="E6" s="13">
        <v>2411</v>
      </c>
      <c r="F6" s="13">
        <v>1238</v>
      </c>
      <c r="G6" s="13">
        <v>1151</v>
      </c>
      <c r="H6" s="13">
        <v>1175</v>
      </c>
      <c r="I6" s="13">
        <v>1175</v>
      </c>
      <c r="J6" s="13">
        <v>884</v>
      </c>
      <c r="K6" s="13">
        <v>905</v>
      </c>
      <c r="L6" s="13">
        <v>848</v>
      </c>
      <c r="M6" s="13">
        <v>847</v>
      </c>
      <c r="N6" s="13">
        <v>737</v>
      </c>
      <c r="O6" s="14">
        <v>0.6</v>
      </c>
    </row>
    <row r="7" spans="1:15" x14ac:dyDescent="0.25">
      <c r="A7" t="s">
        <v>118</v>
      </c>
      <c r="B7" s="13" t="s">
        <v>119</v>
      </c>
      <c r="C7" s="13" t="s">
        <v>117</v>
      </c>
      <c r="D7" s="13">
        <v>1279</v>
      </c>
      <c r="E7" s="13">
        <v>1166</v>
      </c>
      <c r="F7" s="13">
        <v>1162</v>
      </c>
      <c r="G7" s="13">
        <v>1314</v>
      </c>
      <c r="H7" s="13">
        <v>1201</v>
      </c>
      <c r="I7" s="13">
        <v>1268</v>
      </c>
      <c r="J7" s="13">
        <v>1223</v>
      </c>
      <c r="K7" s="13">
        <v>1244</v>
      </c>
      <c r="L7" s="13">
        <v>1193</v>
      </c>
      <c r="M7" s="13">
        <v>1208</v>
      </c>
      <c r="N7" s="13">
        <v>1214</v>
      </c>
      <c r="O7" s="14">
        <v>1</v>
      </c>
    </row>
    <row r="8" spans="1:15" x14ac:dyDescent="0.25">
      <c r="A8" t="s">
        <v>120</v>
      </c>
      <c r="B8" s="13" t="s">
        <v>121</v>
      </c>
      <c r="C8" s="13" t="s">
        <v>117</v>
      </c>
      <c r="D8" s="13">
        <v>751</v>
      </c>
      <c r="E8" s="13">
        <v>808</v>
      </c>
      <c r="F8" s="13">
        <v>772</v>
      </c>
      <c r="G8" s="13">
        <v>543</v>
      </c>
      <c r="H8" s="13">
        <v>534</v>
      </c>
      <c r="I8" s="13">
        <v>462</v>
      </c>
      <c r="J8" s="13">
        <v>444</v>
      </c>
      <c r="K8" s="13">
        <v>439</v>
      </c>
      <c r="L8" s="13">
        <v>427</v>
      </c>
      <c r="M8" s="13">
        <v>411</v>
      </c>
      <c r="N8" s="13">
        <v>398</v>
      </c>
      <c r="O8" s="14">
        <v>0.7</v>
      </c>
    </row>
    <row r="9" spans="1:15" x14ac:dyDescent="0.25">
      <c r="A9" t="s">
        <v>122</v>
      </c>
      <c r="B9" s="13" t="s">
        <v>123</v>
      </c>
      <c r="C9" s="13" t="s">
        <v>117</v>
      </c>
      <c r="D9" s="13">
        <v>3915</v>
      </c>
      <c r="E9" s="13">
        <v>2961</v>
      </c>
      <c r="F9" s="13">
        <v>3379</v>
      </c>
      <c r="G9" s="13">
        <v>3431</v>
      </c>
      <c r="H9" s="13">
        <v>3394</v>
      </c>
      <c r="I9" s="13">
        <v>3256</v>
      </c>
      <c r="J9" s="13">
        <v>3221</v>
      </c>
      <c r="K9" s="13">
        <v>3131</v>
      </c>
      <c r="L9" s="13">
        <v>3129</v>
      </c>
      <c r="M9" s="13">
        <v>2952</v>
      </c>
      <c r="N9" s="13">
        <v>3045</v>
      </c>
      <c r="O9" s="14">
        <v>6.2</v>
      </c>
    </row>
    <row r="10" spans="1:15" x14ac:dyDescent="0.25">
      <c r="A10" t="s">
        <v>200</v>
      </c>
      <c r="B10" s="13" t="s">
        <v>125</v>
      </c>
      <c r="C10" s="13" t="s">
        <v>117</v>
      </c>
      <c r="D10" s="13">
        <v>5802</v>
      </c>
      <c r="E10" s="13">
        <v>4310</v>
      </c>
      <c r="F10" s="13">
        <v>2317</v>
      </c>
      <c r="G10" s="13">
        <v>2279</v>
      </c>
      <c r="H10" s="13">
        <v>2320</v>
      </c>
      <c r="I10" s="13">
        <v>2320</v>
      </c>
      <c r="J10" s="13">
        <v>2016</v>
      </c>
      <c r="K10" s="13">
        <v>1809</v>
      </c>
      <c r="L10" s="13">
        <v>1747</v>
      </c>
      <c r="M10" s="13">
        <v>1659</v>
      </c>
      <c r="N10" s="13">
        <v>1660</v>
      </c>
      <c r="O10" s="14">
        <v>0.6</v>
      </c>
    </row>
    <row r="11" spans="1:15" x14ac:dyDescent="0.25">
      <c r="A11" t="s">
        <v>201</v>
      </c>
      <c r="B11" s="13" t="s">
        <v>127</v>
      </c>
      <c r="C11" s="13" t="s">
        <v>117</v>
      </c>
      <c r="D11" s="13">
        <v>0</v>
      </c>
      <c r="E11" s="13">
        <v>0</v>
      </c>
      <c r="F11" s="13">
        <v>32</v>
      </c>
      <c r="G11" s="13">
        <v>62</v>
      </c>
      <c r="H11" s="13">
        <v>58</v>
      </c>
      <c r="I11" s="13">
        <v>56</v>
      </c>
      <c r="J11" s="13">
        <v>55</v>
      </c>
      <c r="K11" s="13">
        <v>50</v>
      </c>
      <c r="L11" s="13">
        <v>44</v>
      </c>
      <c r="M11" s="13">
        <v>85</v>
      </c>
      <c r="N11" s="13">
        <v>85</v>
      </c>
      <c r="O11" s="14">
        <v>0.3</v>
      </c>
    </row>
    <row r="12" spans="1:15" x14ac:dyDescent="0.25">
      <c r="A12" t="s">
        <v>128</v>
      </c>
      <c r="B12" s="13" t="s">
        <v>129</v>
      </c>
      <c r="C12" s="13" t="s">
        <v>117</v>
      </c>
      <c r="D12" s="13">
        <v>1796</v>
      </c>
      <c r="E12" s="13">
        <v>1778</v>
      </c>
      <c r="F12" s="13">
        <v>1868</v>
      </c>
      <c r="G12" s="13">
        <v>2190</v>
      </c>
      <c r="H12" s="13">
        <v>1484</v>
      </c>
      <c r="I12" s="13">
        <v>1487</v>
      </c>
      <c r="J12" s="13">
        <v>1457</v>
      </c>
      <c r="K12" s="13">
        <v>1437</v>
      </c>
      <c r="L12" s="13">
        <v>1394</v>
      </c>
      <c r="M12" s="13">
        <v>1371</v>
      </c>
      <c r="N12" s="13">
        <v>1390</v>
      </c>
      <c r="O12" s="14">
        <v>1.8</v>
      </c>
    </row>
    <row r="13" spans="1:15" x14ac:dyDescent="0.25">
      <c r="A13" t="s">
        <v>130</v>
      </c>
      <c r="B13" s="13" t="s">
        <v>131</v>
      </c>
      <c r="C13" s="13" t="s">
        <v>117</v>
      </c>
      <c r="D13" s="13">
        <v>1004</v>
      </c>
      <c r="E13" s="13">
        <v>1005</v>
      </c>
      <c r="F13" s="13">
        <v>976</v>
      </c>
      <c r="G13" s="13">
        <v>264</v>
      </c>
      <c r="H13" s="13">
        <v>321</v>
      </c>
      <c r="I13" s="13">
        <v>342</v>
      </c>
      <c r="J13" s="13">
        <v>346</v>
      </c>
      <c r="K13" s="13">
        <v>365</v>
      </c>
      <c r="L13" s="13">
        <v>525</v>
      </c>
      <c r="M13" s="13">
        <v>564</v>
      </c>
      <c r="N13" s="13">
        <v>526</v>
      </c>
      <c r="O13" s="14">
        <v>0.7</v>
      </c>
    </row>
    <row r="14" spans="1:15" x14ac:dyDescent="0.25">
      <c r="A14" t="s">
        <v>132</v>
      </c>
      <c r="B14" s="13" t="s">
        <v>133</v>
      </c>
      <c r="C14" s="13" t="s">
        <v>117</v>
      </c>
      <c r="D14" s="13">
        <v>176</v>
      </c>
      <c r="E14" s="13">
        <v>158</v>
      </c>
      <c r="F14" s="13">
        <v>136</v>
      </c>
      <c r="G14" s="13">
        <v>126</v>
      </c>
      <c r="H14" s="13">
        <v>129</v>
      </c>
      <c r="I14" s="13">
        <v>144</v>
      </c>
      <c r="J14" s="13">
        <v>127</v>
      </c>
      <c r="K14" s="13">
        <v>132</v>
      </c>
      <c r="L14" s="13">
        <v>136</v>
      </c>
      <c r="M14" s="13">
        <v>119</v>
      </c>
      <c r="N14" s="13">
        <v>110</v>
      </c>
      <c r="O14" s="14">
        <v>0.2</v>
      </c>
    </row>
    <row r="15" spans="1:15" x14ac:dyDescent="0.25">
      <c r="A15" t="s">
        <v>134</v>
      </c>
      <c r="B15" s="13" t="s">
        <v>135</v>
      </c>
      <c r="C15" s="13" t="s">
        <v>117</v>
      </c>
      <c r="D15" s="13">
        <v>211</v>
      </c>
      <c r="E15" s="13">
        <v>202</v>
      </c>
      <c r="F15" s="13">
        <v>198</v>
      </c>
      <c r="G15" s="13">
        <v>120</v>
      </c>
      <c r="H15" s="13">
        <v>139</v>
      </c>
      <c r="I15" s="13">
        <v>145</v>
      </c>
      <c r="J15" s="13">
        <v>71</v>
      </c>
      <c r="K15" s="13">
        <v>72</v>
      </c>
      <c r="L15" s="13">
        <v>70</v>
      </c>
      <c r="M15" s="13">
        <v>65</v>
      </c>
      <c r="N15" s="13">
        <v>64</v>
      </c>
      <c r="O15" s="14">
        <v>0.1</v>
      </c>
    </row>
    <row r="16" spans="1:15" x14ac:dyDescent="0.25">
      <c r="A16" t="s">
        <v>136</v>
      </c>
      <c r="B16" s="13" t="s">
        <v>137</v>
      </c>
      <c r="C16" s="13" t="s">
        <v>117</v>
      </c>
      <c r="D16" s="13">
        <v>532</v>
      </c>
      <c r="E16" s="13">
        <v>541</v>
      </c>
      <c r="F16" s="13">
        <v>550</v>
      </c>
      <c r="G16" s="13">
        <v>543</v>
      </c>
      <c r="H16" s="13">
        <v>527</v>
      </c>
      <c r="I16" s="13">
        <v>522</v>
      </c>
      <c r="J16" s="13">
        <v>511</v>
      </c>
      <c r="K16" s="13">
        <v>513</v>
      </c>
      <c r="L16" s="13">
        <v>500</v>
      </c>
      <c r="M16" s="13">
        <v>498</v>
      </c>
      <c r="N16" s="13">
        <v>480</v>
      </c>
      <c r="O16" s="14">
        <v>0.9</v>
      </c>
    </row>
    <row r="17" spans="1:15" x14ac:dyDescent="0.25">
      <c r="A17" t="s">
        <v>202</v>
      </c>
      <c r="B17" s="13" t="s">
        <v>139</v>
      </c>
      <c r="C17" s="13" t="s">
        <v>117</v>
      </c>
      <c r="D17" s="13">
        <v>181</v>
      </c>
      <c r="E17" s="13">
        <v>181</v>
      </c>
      <c r="F17" s="13">
        <v>159</v>
      </c>
      <c r="G17" s="13">
        <v>126</v>
      </c>
      <c r="H17" s="13">
        <v>108</v>
      </c>
      <c r="I17" s="13">
        <v>72</v>
      </c>
      <c r="J17" s="13">
        <v>70</v>
      </c>
      <c r="K17" s="13">
        <v>67</v>
      </c>
      <c r="L17" s="13">
        <v>72</v>
      </c>
      <c r="M17" s="13">
        <v>58</v>
      </c>
      <c r="N17" s="13">
        <v>48</v>
      </c>
      <c r="O17" s="14">
        <v>0.1</v>
      </c>
    </row>
    <row r="18" spans="1:15" x14ac:dyDescent="0.25">
      <c r="A18" t="s">
        <v>140</v>
      </c>
      <c r="B18" s="13" t="s">
        <v>141</v>
      </c>
      <c r="C18" s="13" t="s">
        <v>117</v>
      </c>
      <c r="D18" s="13">
        <v>638</v>
      </c>
      <c r="E18" s="13">
        <v>549</v>
      </c>
      <c r="F18" s="13">
        <v>449</v>
      </c>
      <c r="G18" s="13">
        <v>440</v>
      </c>
      <c r="H18" s="13">
        <v>234</v>
      </c>
      <c r="I18" s="13">
        <v>78</v>
      </c>
      <c r="J18" s="13">
        <v>82</v>
      </c>
      <c r="K18" s="13">
        <v>87</v>
      </c>
      <c r="L18" s="13">
        <v>91</v>
      </c>
      <c r="M18" s="13">
        <v>101</v>
      </c>
      <c r="N18" s="13">
        <v>105</v>
      </c>
      <c r="O18" s="14">
        <v>0.1</v>
      </c>
    </row>
    <row r="19" spans="1:15" x14ac:dyDescent="0.25">
      <c r="A19" t="s">
        <v>142</v>
      </c>
      <c r="B19" s="13" t="s">
        <v>143</v>
      </c>
      <c r="C19" s="13" t="s">
        <v>117</v>
      </c>
      <c r="D19" s="13">
        <v>3958</v>
      </c>
      <c r="E19" s="13">
        <v>4101</v>
      </c>
      <c r="F19" s="13">
        <v>2098</v>
      </c>
      <c r="G19" s="13">
        <v>2201</v>
      </c>
      <c r="H19" s="13">
        <v>2236</v>
      </c>
      <c r="I19" s="13">
        <v>2290</v>
      </c>
      <c r="J19" s="13">
        <v>2367</v>
      </c>
      <c r="K19" s="13">
        <v>2392</v>
      </c>
      <c r="L19" s="13">
        <v>2421</v>
      </c>
      <c r="M19" s="13">
        <v>2306</v>
      </c>
      <c r="N19" s="13">
        <v>2374</v>
      </c>
      <c r="O19" s="14">
        <v>1.3</v>
      </c>
    </row>
    <row r="20" spans="1:15" x14ac:dyDescent="0.25">
      <c r="A20" t="s">
        <v>182</v>
      </c>
      <c r="B20" s="13" t="s">
        <v>145</v>
      </c>
      <c r="C20" s="13" t="s">
        <v>117</v>
      </c>
      <c r="D20" s="13">
        <v>1528</v>
      </c>
      <c r="E20" s="13">
        <v>905</v>
      </c>
      <c r="F20" s="13">
        <v>823</v>
      </c>
      <c r="G20" s="13">
        <v>474</v>
      </c>
      <c r="H20" s="13">
        <v>479</v>
      </c>
      <c r="I20" s="13">
        <v>473</v>
      </c>
      <c r="J20" s="13">
        <v>597</v>
      </c>
      <c r="K20" s="13">
        <v>615</v>
      </c>
      <c r="L20" s="13">
        <v>570</v>
      </c>
      <c r="M20" s="13">
        <v>516</v>
      </c>
      <c r="N20" s="13">
        <v>530</v>
      </c>
      <c r="O20" s="14">
        <v>0.2</v>
      </c>
    </row>
    <row r="21" spans="1:15" x14ac:dyDescent="0.25">
      <c r="A21" t="s">
        <v>146</v>
      </c>
      <c r="B21" s="13" t="s">
        <v>147</v>
      </c>
      <c r="C21" s="13" t="s">
        <v>117</v>
      </c>
      <c r="D21" s="13">
        <v>4520</v>
      </c>
      <c r="E21" s="13">
        <v>4427</v>
      </c>
      <c r="F21" s="13">
        <v>4280</v>
      </c>
      <c r="G21" s="13">
        <v>4189</v>
      </c>
      <c r="H21" s="13">
        <v>4132</v>
      </c>
      <c r="I21" s="13">
        <v>3989</v>
      </c>
      <c r="J21" s="13">
        <v>3891</v>
      </c>
      <c r="K21" s="13">
        <v>3829</v>
      </c>
      <c r="L21" s="13">
        <v>3789</v>
      </c>
      <c r="M21" s="13">
        <v>3736</v>
      </c>
      <c r="N21" s="13">
        <v>3720</v>
      </c>
      <c r="O21" s="14">
        <v>3</v>
      </c>
    </row>
    <row r="22" spans="1:15" x14ac:dyDescent="0.25">
      <c r="A22" t="s">
        <v>148</v>
      </c>
      <c r="B22" s="13" t="s">
        <v>149</v>
      </c>
      <c r="C22" s="13" t="s">
        <v>117</v>
      </c>
      <c r="D22" s="13">
        <v>279</v>
      </c>
      <c r="E22" s="13">
        <v>197</v>
      </c>
      <c r="F22" s="13">
        <v>204</v>
      </c>
      <c r="G22" s="13">
        <v>210</v>
      </c>
      <c r="H22" s="13">
        <v>110</v>
      </c>
      <c r="I22" s="13">
        <v>115</v>
      </c>
      <c r="J22" s="13">
        <v>113</v>
      </c>
      <c r="K22" s="13">
        <v>121</v>
      </c>
      <c r="L22" s="13">
        <v>133</v>
      </c>
      <c r="M22" s="13">
        <v>127</v>
      </c>
      <c r="N22" s="13">
        <v>120</v>
      </c>
      <c r="O22" s="14">
        <v>0.3</v>
      </c>
    </row>
    <row r="23" spans="1:15" x14ac:dyDescent="0.25">
      <c r="A23" t="s">
        <v>150</v>
      </c>
      <c r="B23" s="13" t="s">
        <v>151</v>
      </c>
      <c r="C23" s="13" t="s">
        <v>117</v>
      </c>
      <c r="D23" s="13">
        <v>38</v>
      </c>
      <c r="E23" s="13">
        <v>34</v>
      </c>
      <c r="F23" s="13">
        <v>36</v>
      </c>
      <c r="G23" s="13">
        <v>33</v>
      </c>
      <c r="H23" s="13">
        <v>34</v>
      </c>
      <c r="I23" s="13">
        <v>49</v>
      </c>
      <c r="J23" s="13">
        <v>50</v>
      </c>
      <c r="K23" s="13">
        <v>55</v>
      </c>
      <c r="L23" s="13">
        <v>50</v>
      </c>
      <c r="M23" s="13">
        <v>48</v>
      </c>
      <c r="N23" s="13">
        <v>57</v>
      </c>
      <c r="O23" s="14">
        <v>0.1</v>
      </c>
    </row>
    <row r="24" spans="1:15" x14ac:dyDescent="0.25">
      <c r="A24" t="s">
        <v>152</v>
      </c>
      <c r="B24" s="13" t="s">
        <v>153</v>
      </c>
      <c r="C24" s="13" t="s">
        <v>117</v>
      </c>
      <c r="D24" s="13">
        <v>584</v>
      </c>
      <c r="E24" s="13">
        <v>618</v>
      </c>
      <c r="F24" s="13">
        <v>660</v>
      </c>
      <c r="G24" s="13">
        <v>715</v>
      </c>
      <c r="H24" s="13">
        <v>758</v>
      </c>
      <c r="I24" s="13">
        <v>786</v>
      </c>
      <c r="J24" s="13">
        <v>776</v>
      </c>
      <c r="K24" s="13">
        <v>810</v>
      </c>
      <c r="L24" s="13">
        <v>787</v>
      </c>
      <c r="M24" s="13">
        <v>768</v>
      </c>
      <c r="N24" s="13">
        <v>799</v>
      </c>
      <c r="O24" s="14">
        <v>1.7</v>
      </c>
    </row>
    <row r="25" spans="1:15" x14ac:dyDescent="0.25">
      <c r="A25" t="s">
        <v>154</v>
      </c>
      <c r="B25" s="13" t="s">
        <v>155</v>
      </c>
      <c r="C25" s="13" t="s">
        <v>117</v>
      </c>
      <c r="D25" s="13">
        <v>886</v>
      </c>
      <c r="E25" s="13">
        <v>908</v>
      </c>
      <c r="F25" s="13">
        <v>776</v>
      </c>
      <c r="G25" s="13">
        <v>743</v>
      </c>
      <c r="H25" s="13">
        <v>768</v>
      </c>
      <c r="I25" s="13">
        <v>790</v>
      </c>
      <c r="J25" s="13">
        <v>827</v>
      </c>
      <c r="K25" s="13">
        <v>829</v>
      </c>
      <c r="L25" s="13">
        <v>788</v>
      </c>
      <c r="M25" s="13">
        <v>840</v>
      </c>
      <c r="N25" s="13">
        <v>885</v>
      </c>
      <c r="O25" s="14">
        <v>5.9</v>
      </c>
    </row>
    <row r="26" spans="1:15" x14ac:dyDescent="0.25">
      <c r="A26" t="s">
        <v>156</v>
      </c>
      <c r="B26" s="13" t="s">
        <v>157</v>
      </c>
      <c r="C26" s="13" t="s">
        <v>117</v>
      </c>
      <c r="D26" s="13">
        <v>1514</v>
      </c>
      <c r="E26" s="13">
        <v>1493</v>
      </c>
      <c r="F26" s="13">
        <v>1492</v>
      </c>
      <c r="G26" s="13">
        <v>1535</v>
      </c>
      <c r="H26" s="13">
        <v>1683</v>
      </c>
      <c r="I26" s="13">
        <v>1610</v>
      </c>
      <c r="J26" s="13">
        <v>1569</v>
      </c>
      <c r="K26" s="13">
        <v>1538</v>
      </c>
      <c r="L26" s="13">
        <v>1539</v>
      </c>
      <c r="M26" s="13">
        <v>1510</v>
      </c>
      <c r="N26" s="13">
        <v>1527</v>
      </c>
      <c r="O26" s="14">
        <v>2.2000000000000002</v>
      </c>
    </row>
    <row r="27" spans="1:15" x14ac:dyDescent="0.25">
      <c r="A27" t="s">
        <v>158</v>
      </c>
      <c r="B27" s="13" t="s">
        <v>159</v>
      </c>
      <c r="C27" s="13" t="s">
        <v>117</v>
      </c>
      <c r="D27" s="13">
        <v>327</v>
      </c>
      <c r="E27" s="13">
        <v>45</v>
      </c>
      <c r="F27" s="13">
        <v>80</v>
      </c>
      <c r="G27" s="13">
        <v>89</v>
      </c>
      <c r="H27" s="13">
        <v>75</v>
      </c>
      <c r="I27" s="13">
        <v>80</v>
      </c>
      <c r="J27" s="13">
        <v>83</v>
      </c>
      <c r="K27" s="13">
        <v>84</v>
      </c>
      <c r="L27" s="13">
        <v>78</v>
      </c>
      <c r="M27" s="13">
        <v>80</v>
      </c>
      <c r="N27" s="13">
        <v>79</v>
      </c>
      <c r="O27" s="14">
        <v>0</v>
      </c>
    </row>
    <row r="28" spans="1:15" x14ac:dyDescent="0.25">
      <c r="A28" t="s">
        <v>160</v>
      </c>
      <c r="B28" s="13" t="s">
        <v>161</v>
      </c>
      <c r="C28" s="13" t="s">
        <v>117</v>
      </c>
      <c r="D28" s="13">
        <v>496</v>
      </c>
      <c r="E28" s="13">
        <v>503</v>
      </c>
      <c r="F28" s="13">
        <v>380</v>
      </c>
      <c r="G28" s="13">
        <v>394</v>
      </c>
      <c r="H28" s="13">
        <v>392</v>
      </c>
      <c r="I28" s="13">
        <v>406</v>
      </c>
      <c r="J28" s="13">
        <v>408</v>
      </c>
      <c r="K28" s="13">
        <v>395</v>
      </c>
      <c r="L28" s="13">
        <v>487</v>
      </c>
      <c r="M28" s="13">
        <v>426</v>
      </c>
      <c r="N28" s="13">
        <v>563</v>
      </c>
      <c r="O28" s="14">
        <v>4.8</v>
      </c>
    </row>
    <row r="29" spans="1:15" x14ac:dyDescent="0.25">
      <c r="A29" t="s">
        <v>162</v>
      </c>
      <c r="B29" s="13" t="s">
        <v>163</v>
      </c>
      <c r="C29" s="13" t="s">
        <v>117</v>
      </c>
      <c r="D29" s="13">
        <v>2056</v>
      </c>
      <c r="E29" s="13">
        <v>1985</v>
      </c>
      <c r="F29" s="13">
        <v>1224</v>
      </c>
      <c r="G29" s="13">
        <v>1218</v>
      </c>
      <c r="H29" s="13">
        <v>1217</v>
      </c>
      <c r="I29" s="13">
        <v>1247</v>
      </c>
      <c r="J29" s="13">
        <v>1195</v>
      </c>
      <c r="K29" s="13">
        <v>1081</v>
      </c>
      <c r="L29" s="13">
        <v>1170</v>
      </c>
      <c r="M29" s="13">
        <v>1202</v>
      </c>
      <c r="N29" s="13">
        <v>1223</v>
      </c>
      <c r="O29" s="14">
        <v>1.6</v>
      </c>
    </row>
    <row r="30" spans="1:15" x14ac:dyDescent="0.25">
      <c r="A30" t="s">
        <v>203</v>
      </c>
      <c r="B30" s="13" t="s">
        <v>165</v>
      </c>
      <c r="C30" s="13" t="s">
        <v>117</v>
      </c>
      <c r="D30" s="13">
        <v>0</v>
      </c>
      <c r="E30" s="13">
        <v>385</v>
      </c>
      <c r="F30" s="13">
        <v>484</v>
      </c>
      <c r="G30" s="13">
        <v>253</v>
      </c>
      <c r="H30" s="13">
        <v>182</v>
      </c>
      <c r="I30" s="13">
        <v>172</v>
      </c>
      <c r="J30" s="13">
        <v>166</v>
      </c>
      <c r="K30" s="13">
        <v>164</v>
      </c>
      <c r="L30" s="13">
        <v>164</v>
      </c>
      <c r="M30" s="13">
        <v>159</v>
      </c>
      <c r="N30" s="13">
        <v>153</v>
      </c>
      <c r="O30" s="14">
        <v>0.2</v>
      </c>
    </row>
    <row r="31" spans="1:15" x14ac:dyDescent="0.25">
      <c r="A31" t="s">
        <v>166</v>
      </c>
      <c r="B31" s="13" t="s">
        <v>167</v>
      </c>
      <c r="C31" s="13" t="s">
        <v>117</v>
      </c>
      <c r="D31" s="13">
        <v>1032</v>
      </c>
      <c r="E31" s="13">
        <v>1149</v>
      </c>
      <c r="F31" s="13">
        <v>1186</v>
      </c>
      <c r="G31" s="13">
        <v>1275</v>
      </c>
      <c r="H31" s="13">
        <v>1036</v>
      </c>
      <c r="I31" s="13">
        <v>960</v>
      </c>
      <c r="J31" s="13">
        <v>945</v>
      </c>
      <c r="K31" s="13">
        <v>968</v>
      </c>
      <c r="L31" s="13">
        <v>981</v>
      </c>
      <c r="M31" s="13">
        <v>999</v>
      </c>
      <c r="N31" s="13">
        <v>1031</v>
      </c>
      <c r="O31" s="14">
        <v>1.7</v>
      </c>
    </row>
    <row r="32" spans="1:15" x14ac:dyDescent="0.25">
      <c r="A32" t="s">
        <v>168</v>
      </c>
      <c r="B32" s="13" t="s">
        <v>169</v>
      </c>
      <c r="C32" s="13" t="s">
        <v>117</v>
      </c>
      <c r="D32" s="13">
        <v>138</v>
      </c>
      <c r="E32" s="13">
        <v>153</v>
      </c>
      <c r="F32" s="13">
        <v>164</v>
      </c>
      <c r="G32" s="13">
        <v>157</v>
      </c>
      <c r="H32" s="13">
        <v>163</v>
      </c>
      <c r="I32" s="13">
        <v>168</v>
      </c>
      <c r="J32" s="13">
        <v>169</v>
      </c>
      <c r="K32" s="13">
        <v>165</v>
      </c>
      <c r="L32" s="13">
        <v>173</v>
      </c>
      <c r="M32" s="13">
        <v>178</v>
      </c>
      <c r="N32" s="13">
        <v>171</v>
      </c>
      <c r="O32" s="14">
        <v>1.5</v>
      </c>
    </row>
    <row r="33" spans="1:15" x14ac:dyDescent="0.25">
      <c r="A33" t="s">
        <v>170</v>
      </c>
      <c r="B33" s="13" t="s">
        <v>171</v>
      </c>
      <c r="C33" s="13" t="s">
        <v>117</v>
      </c>
      <c r="D33" s="13">
        <v>452</v>
      </c>
      <c r="E33" s="13">
        <v>469</v>
      </c>
      <c r="F33" s="13">
        <v>459</v>
      </c>
      <c r="G33" s="13">
        <v>467</v>
      </c>
      <c r="H33" s="13">
        <v>478</v>
      </c>
      <c r="I33" s="13">
        <v>478</v>
      </c>
      <c r="J33" s="13">
        <v>514</v>
      </c>
      <c r="K33" s="13">
        <v>473</v>
      </c>
      <c r="L33" s="13">
        <v>490</v>
      </c>
      <c r="M33" s="13">
        <v>505</v>
      </c>
      <c r="N33" s="13">
        <v>530</v>
      </c>
      <c r="O33" s="14">
        <v>0.9</v>
      </c>
    </row>
    <row r="34" spans="1:15" x14ac:dyDescent="0.25">
      <c r="A34" t="s">
        <v>172</v>
      </c>
      <c r="B34" s="13" t="s">
        <v>173</v>
      </c>
      <c r="C34" s="13" t="s">
        <v>117</v>
      </c>
      <c r="D34" s="13">
        <v>470</v>
      </c>
      <c r="E34" s="13">
        <v>489</v>
      </c>
      <c r="F34" s="13">
        <v>120</v>
      </c>
      <c r="G34" s="13">
        <v>160</v>
      </c>
      <c r="H34" s="13">
        <v>189</v>
      </c>
      <c r="I34" s="13">
        <v>230</v>
      </c>
      <c r="J34" s="13">
        <v>246</v>
      </c>
      <c r="K34" s="13">
        <v>203</v>
      </c>
      <c r="L34" s="13">
        <v>204</v>
      </c>
      <c r="M34" s="13">
        <v>202</v>
      </c>
      <c r="N34" s="13">
        <v>178</v>
      </c>
      <c r="O34" s="14">
        <v>0.1</v>
      </c>
    </row>
    <row r="35" spans="1:15" x14ac:dyDescent="0.25">
      <c r="A35" t="s">
        <v>174</v>
      </c>
      <c r="B35" s="13" t="s">
        <v>175</v>
      </c>
      <c r="C35" s="13" t="s">
        <v>117</v>
      </c>
      <c r="D35" s="13">
        <v>369</v>
      </c>
      <c r="E35" s="13">
        <v>524</v>
      </c>
      <c r="F35" s="13">
        <v>412</v>
      </c>
      <c r="G35" s="13">
        <v>416</v>
      </c>
      <c r="H35" s="13">
        <v>415</v>
      </c>
      <c r="I35" s="13">
        <v>379</v>
      </c>
      <c r="J35" s="13">
        <v>402</v>
      </c>
      <c r="K35" s="13">
        <v>342</v>
      </c>
      <c r="L35" s="13">
        <v>337</v>
      </c>
      <c r="M35" s="13">
        <v>329</v>
      </c>
      <c r="N35" s="13">
        <v>325</v>
      </c>
      <c r="O35" s="14">
        <v>0.8</v>
      </c>
    </row>
    <row r="36" spans="1:15" x14ac:dyDescent="0.25">
      <c r="A36" t="s">
        <v>204</v>
      </c>
      <c r="B36" s="13" t="s">
        <v>177</v>
      </c>
      <c r="C36" s="13" t="s">
        <v>117</v>
      </c>
      <c r="D36" s="13">
        <v>296</v>
      </c>
      <c r="E36" s="13">
        <v>330</v>
      </c>
      <c r="F36" s="13">
        <v>84</v>
      </c>
      <c r="G36" s="13">
        <v>99</v>
      </c>
      <c r="H36" s="13">
        <v>81</v>
      </c>
      <c r="I36" s="13">
        <v>81</v>
      </c>
      <c r="J36" s="13">
        <v>81</v>
      </c>
      <c r="K36" s="13">
        <v>81</v>
      </c>
      <c r="L36" s="13">
        <v>48</v>
      </c>
      <c r="M36" s="13">
        <v>39</v>
      </c>
      <c r="N36" s="13">
        <v>81</v>
      </c>
      <c r="O36" s="14">
        <v>0.2</v>
      </c>
    </row>
    <row r="37" spans="1:15" x14ac:dyDescent="0.25">
      <c r="A37" t="s">
        <v>178</v>
      </c>
      <c r="B37" s="13" t="s">
        <v>179</v>
      </c>
      <c r="C37" s="13" t="s">
        <v>117</v>
      </c>
      <c r="D37" s="13">
        <v>525</v>
      </c>
      <c r="E37" s="13">
        <v>619</v>
      </c>
      <c r="F37" s="13">
        <v>271</v>
      </c>
      <c r="G37" s="13">
        <v>100</v>
      </c>
      <c r="H37" s="13">
        <v>88</v>
      </c>
      <c r="I37" s="13">
        <v>83</v>
      </c>
      <c r="J37" s="13">
        <v>77</v>
      </c>
      <c r="K37" s="13">
        <v>82</v>
      </c>
      <c r="L37" s="13">
        <v>86</v>
      </c>
      <c r="M37" s="13">
        <v>82</v>
      </c>
      <c r="N37" s="13">
        <v>79</v>
      </c>
      <c r="O37" s="14">
        <v>0.1</v>
      </c>
    </row>
    <row r="38" spans="1:15" x14ac:dyDescent="0.25">
      <c r="B38" s="13"/>
      <c r="C38" s="13"/>
      <c r="D38" s="13"/>
      <c r="E38" s="13"/>
      <c r="F38" s="13"/>
      <c r="G38" s="13"/>
      <c r="H38" s="13"/>
      <c r="I38" s="13"/>
      <c r="J38" s="13"/>
      <c r="K38" s="13"/>
      <c r="L38" s="13"/>
      <c r="M38" s="13"/>
      <c r="N38" s="13"/>
      <c r="O38" s="14"/>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9"/>
  <sheetViews>
    <sheetView workbookViewId="0"/>
  </sheetViews>
  <sheetFormatPr defaultColWidth="11.54296875" defaultRowHeight="15" x14ac:dyDescent="0.25"/>
  <cols>
    <col min="1" max="1" width="26.6328125" customWidth="1"/>
    <col min="2" max="2" width="10.6328125" customWidth="1"/>
    <col min="3" max="3" width="12.6328125" customWidth="1"/>
    <col min="4" max="14" width="10.6328125" customWidth="1"/>
    <col min="15" max="15" width="13.6328125" customWidth="1"/>
  </cols>
  <sheetData>
    <row r="1" spans="1:15" ht="21" x14ac:dyDescent="0.4">
      <c r="A1" s="25" t="s">
        <v>29</v>
      </c>
    </row>
    <row r="2" spans="1:15" x14ac:dyDescent="0.25">
      <c r="A2" t="s">
        <v>80</v>
      </c>
    </row>
    <row r="3" spans="1:15" x14ac:dyDescent="0.25">
      <c r="A3" t="s">
        <v>205</v>
      </c>
    </row>
    <row r="4" spans="1:15" x14ac:dyDescent="0.25">
      <c r="A4" s="4" t="str">
        <f>HYPERLINK("#'Table of Contents'!A1", "Back to contents")</f>
        <v>Back to contents</v>
      </c>
    </row>
    <row r="5" spans="1:15" ht="62.4" x14ac:dyDescent="0.25">
      <c r="A5" s="11" t="s">
        <v>81</v>
      </c>
      <c r="B5" s="11" t="s">
        <v>82</v>
      </c>
      <c r="C5" s="11" t="s">
        <v>83</v>
      </c>
      <c r="D5" s="12" t="s">
        <v>95</v>
      </c>
      <c r="E5" s="12" t="s">
        <v>96</v>
      </c>
      <c r="F5" s="12" t="s">
        <v>97</v>
      </c>
      <c r="G5" s="12" t="s">
        <v>98</v>
      </c>
      <c r="H5" s="12" t="s">
        <v>99</v>
      </c>
      <c r="I5" s="12" t="s">
        <v>100</v>
      </c>
      <c r="J5" s="12" t="s">
        <v>101</v>
      </c>
      <c r="K5" s="12" t="s">
        <v>102</v>
      </c>
      <c r="L5" s="12" t="s">
        <v>103</v>
      </c>
      <c r="M5" s="12" t="s">
        <v>104</v>
      </c>
      <c r="N5" s="12" t="s">
        <v>105</v>
      </c>
      <c r="O5" s="12" t="s">
        <v>198</v>
      </c>
    </row>
    <row r="6" spans="1:15" ht="24.9" customHeight="1" x14ac:dyDescent="0.25">
      <c r="A6" s="17" t="s">
        <v>112</v>
      </c>
      <c r="B6" s="15" t="s">
        <v>113</v>
      </c>
      <c r="C6" s="15" t="s">
        <v>114</v>
      </c>
      <c r="D6" s="15">
        <v>72853</v>
      </c>
      <c r="E6" s="15">
        <v>71946</v>
      </c>
      <c r="F6" s="15">
        <v>75692</v>
      </c>
      <c r="G6" s="15">
        <v>78475</v>
      </c>
      <c r="H6" s="15">
        <v>79052</v>
      </c>
      <c r="I6" s="15">
        <v>79246</v>
      </c>
      <c r="J6" s="15">
        <v>83435</v>
      </c>
      <c r="K6" s="15">
        <v>84632</v>
      </c>
      <c r="L6" s="15">
        <v>90499</v>
      </c>
      <c r="M6" s="15">
        <v>88335</v>
      </c>
      <c r="N6" s="15">
        <v>90673</v>
      </c>
      <c r="O6" s="16">
        <v>3.4</v>
      </c>
    </row>
    <row r="7" spans="1:15" x14ac:dyDescent="0.25">
      <c r="A7" t="s">
        <v>180</v>
      </c>
      <c r="B7" s="13" t="s">
        <v>116</v>
      </c>
      <c r="C7" s="13" t="s">
        <v>117</v>
      </c>
      <c r="D7" s="13">
        <v>2304</v>
      </c>
      <c r="E7" s="13">
        <v>1749</v>
      </c>
      <c r="F7" s="13">
        <v>3727</v>
      </c>
      <c r="G7" s="13">
        <v>4507</v>
      </c>
      <c r="H7" s="13">
        <v>3484</v>
      </c>
      <c r="I7" s="13">
        <v>4544</v>
      </c>
      <c r="J7" s="13">
        <v>5085</v>
      </c>
      <c r="K7" s="13">
        <v>5697</v>
      </c>
      <c r="L7" s="13">
        <v>6740</v>
      </c>
      <c r="M7" s="13">
        <v>8185</v>
      </c>
      <c r="N7" s="13">
        <v>8103</v>
      </c>
      <c r="O7" s="14">
        <v>6.6</v>
      </c>
    </row>
    <row r="8" spans="1:15" x14ac:dyDescent="0.25">
      <c r="A8" t="s">
        <v>118</v>
      </c>
      <c r="B8" s="13" t="s">
        <v>119</v>
      </c>
      <c r="C8" s="13" t="s">
        <v>117</v>
      </c>
      <c r="D8" s="13">
        <v>4055</v>
      </c>
      <c r="E8" s="13">
        <v>4132</v>
      </c>
      <c r="F8" s="13">
        <v>4068</v>
      </c>
      <c r="G8" s="13">
        <v>3809</v>
      </c>
      <c r="H8" s="13">
        <v>4598</v>
      </c>
      <c r="I8" s="13">
        <v>4796</v>
      </c>
      <c r="J8" s="13">
        <v>5574</v>
      </c>
      <c r="K8" s="13">
        <v>5378</v>
      </c>
      <c r="L8" s="13">
        <v>5630</v>
      </c>
      <c r="M8" s="13">
        <v>5119</v>
      </c>
      <c r="N8" s="13">
        <v>5075</v>
      </c>
      <c r="O8" s="14">
        <v>4.2</v>
      </c>
    </row>
    <row r="9" spans="1:15" x14ac:dyDescent="0.25">
      <c r="A9" t="s">
        <v>120</v>
      </c>
      <c r="B9" s="13" t="s">
        <v>121</v>
      </c>
      <c r="C9" s="13" t="s">
        <v>117</v>
      </c>
      <c r="D9" s="13">
        <v>2071</v>
      </c>
      <c r="E9" s="13">
        <v>2045</v>
      </c>
      <c r="F9" s="13">
        <v>2200</v>
      </c>
      <c r="G9" s="13">
        <v>2292</v>
      </c>
      <c r="H9" s="13">
        <v>2440</v>
      </c>
      <c r="I9" s="13">
        <v>2438</v>
      </c>
      <c r="J9" s="13">
        <v>2567</v>
      </c>
      <c r="K9" s="13">
        <v>2663</v>
      </c>
      <c r="L9" s="13">
        <v>2720</v>
      </c>
      <c r="M9" s="13">
        <v>2650</v>
      </c>
      <c r="N9" s="13">
        <v>2645</v>
      </c>
      <c r="O9" s="14">
        <v>4.5999999999999996</v>
      </c>
    </row>
    <row r="10" spans="1:15" x14ac:dyDescent="0.25">
      <c r="A10" t="s">
        <v>122</v>
      </c>
      <c r="B10" s="13" t="s">
        <v>123</v>
      </c>
      <c r="C10" s="13" t="s">
        <v>117</v>
      </c>
      <c r="D10" s="13">
        <v>1719</v>
      </c>
      <c r="E10" s="13">
        <v>2385</v>
      </c>
      <c r="F10" s="13">
        <v>2360</v>
      </c>
      <c r="G10" s="13">
        <v>2359</v>
      </c>
      <c r="H10" s="13">
        <v>2374</v>
      </c>
      <c r="I10" s="13">
        <v>2108</v>
      </c>
      <c r="J10" s="13">
        <v>2182</v>
      </c>
      <c r="K10" s="13">
        <v>2206</v>
      </c>
      <c r="L10" s="13">
        <v>2255</v>
      </c>
      <c r="M10" s="13">
        <v>1951</v>
      </c>
      <c r="N10" s="13">
        <v>2048</v>
      </c>
      <c r="O10" s="14">
        <v>4.2</v>
      </c>
    </row>
    <row r="11" spans="1:15" x14ac:dyDescent="0.25">
      <c r="A11" t="s">
        <v>181</v>
      </c>
      <c r="B11" s="13" t="s">
        <v>125</v>
      </c>
      <c r="C11" s="13" t="s">
        <v>117</v>
      </c>
      <c r="D11" s="13">
        <v>4300</v>
      </c>
      <c r="E11" s="13">
        <v>4669</v>
      </c>
      <c r="F11" s="13">
        <v>6139</v>
      </c>
      <c r="G11" s="13">
        <v>7413</v>
      </c>
      <c r="H11" s="13">
        <v>7662</v>
      </c>
      <c r="I11" s="13">
        <v>7856</v>
      </c>
      <c r="J11" s="13">
        <v>8341</v>
      </c>
      <c r="K11" s="13">
        <v>8462</v>
      </c>
      <c r="L11" s="13">
        <v>10320</v>
      </c>
      <c r="M11" s="13">
        <v>10330</v>
      </c>
      <c r="N11" s="13">
        <v>10048</v>
      </c>
      <c r="O11" s="14">
        <v>3.8</v>
      </c>
    </row>
    <row r="12" spans="1:15" x14ac:dyDescent="0.25">
      <c r="A12" t="s">
        <v>201</v>
      </c>
      <c r="B12" s="13" t="s">
        <v>127</v>
      </c>
      <c r="C12" s="13" t="s">
        <v>117</v>
      </c>
      <c r="D12" s="13">
        <v>726</v>
      </c>
      <c r="E12" s="13">
        <v>753</v>
      </c>
      <c r="F12" s="13">
        <v>544</v>
      </c>
      <c r="G12" s="13">
        <v>557</v>
      </c>
      <c r="H12" s="13">
        <v>601</v>
      </c>
      <c r="I12" s="13">
        <v>572</v>
      </c>
      <c r="J12" s="13">
        <v>627</v>
      </c>
      <c r="K12" s="13">
        <v>576</v>
      </c>
      <c r="L12" s="13">
        <v>545</v>
      </c>
      <c r="M12" s="13">
        <v>623</v>
      </c>
      <c r="N12" s="13">
        <v>693</v>
      </c>
      <c r="O12" s="14">
        <v>2.8</v>
      </c>
    </row>
    <row r="13" spans="1:15" x14ac:dyDescent="0.25">
      <c r="A13" t="s">
        <v>128</v>
      </c>
      <c r="B13" s="13" t="s">
        <v>129</v>
      </c>
      <c r="C13" s="13" t="s">
        <v>117</v>
      </c>
      <c r="D13" s="13">
        <v>2393</v>
      </c>
      <c r="E13" s="13">
        <v>2420</v>
      </c>
      <c r="F13" s="13">
        <v>2579</v>
      </c>
      <c r="G13" s="13">
        <v>2346</v>
      </c>
      <c r="H13" s="13">
        <v>3111</v>
      </c>
      <c r="I13" s="13">
        <v>3014</v>
      </c>
      <c r="J13" s="13">
        <v>3157</v>
      </c>
      <c r="K13" s="13">
        <v>3306</v>
      </c>
      <c r="L13" s="13">
        <v>3267</v>
      </c>
      <c r="M13" s="13">
        <v>3020</v>
      </c>
      <c r="N13" s="13">
        <v>2796</v>
      </c>
      <c r="O13" s="14">
        <v>3.7</v>
      </c>
    </row>
    <row r="14" spans="1:15" x14ac:dyDescent="0.25">
      <c r="A14" t="s">
        <v>130</v>
      </c>
      <c r="B14" s="13" t="s">
        <v>131</v>
      </c>
      <c r="C14" s="13" t="s">
        <v>117</v>
      </c>
      <c r="D14" s="13">
        <v>2815</v>
      </c>
      <c r="E14" s="13">
        <v>2278</v>
      </c>
      <c r="F14" s="13">
        <v>2252</v>
      </c>
      <c r="G14" s="13">
        <v>3192</v>
      </c>
      <c r="H14" s="13">
        <v>3316</v>
      </c>
      <c r="I14" s="13">
        <v>3139</v>
      </c>
      <c r="J14" s="13">
        <v>3069</v>
      </c>
      <c r="K14" s="13">
        <v>3031</v>
      </c>
      <c r="L14" s="13">
        <v>3097</v>
      </c>
      <c r="M14" s="13">
        <v>2786</v>
      </c>
      <c r="N14" s="13">
        <v>2783</v>
      </c>
      <c r="O14" s="14">
        <v>3.7</v>
      </c>
    </row>
    <row r="15" spans="1:15" x14ac:dyDescent="0.25">
      <c r="A15" t="s">
        <v>132</v>
      </c>
      <c r="B15" s="13" t="s">
        <v>133</v>
      </c>
      <c r="C15" s="13" t="s">
        <v>117</v>
      </c>
      <c r="D15" s="13">
        <v>1542</v>
      </c>
      <c r="E15" s="13">
        <v>1482</v>
      </c>
      <c r="F15" s="13">
        <v>1805</v>
      </c>
      <c r="G15" s="13">
        <v>1892</v>
      </c>
      <c r="H15" s="13">
        <v>1945</v>
      </c>
      <c r="I15" s="13">
        <v>2096</v>
      </c>
      <c r="J15" s="13">
        <v>2140</v>
      </c>
      <c r="K15" s="13">
        <v>2021</v>
      </c>
      <c r="L15" s="13">
        <v>2056</v>
      </c>
      <c r="M15" s="13">
        <v>1519</v>
      </c>
      <c r="N15" s="13">
        <v>1436</v>
      </c>
      <c r="O15" s="14">
        <v>2.4</v>
      </c>
    </row>
    <row r="16" spans="1:15" x14ac:dyDescent="0.25">
      <c r="A16" t="s">
        <v>134</v>
      </c>
      <c r="B16" s="13" t="s">
        <v>135</v>
      </c>
      <c r="C16" s="13" t="s">
        <v>117</v>
      </c>
      <c r="D16" s="13">
        <v>580</v>
      </c>
      <c r="E16" s="13">
        <v>563</v>
      </c>
      <c r="F16" s="13">
        <v>564</v>
      </c>
      <c r="G16" s="13">
        <v>514</v>
      </c>
      <c r="H16" s="13">
        <v>548</v>
      </c>
      <c r="I16" s="13">
        <v>595</v>
      </c>
      <c r="J16" s="13">
        <v>633</v>
      </c>
      <c r="K16" s="13">
        <v>723</v>
      </c>
      <c r="L16" s="13">
        <v>615</v>
      </c>
      <c r="M16" s="13">
        <v>654</v>
      </c>
      <c r="N16" s="13">
        <v>754</v>
      </c>
      <c r="O16" s="14">
        <v>1.6</v>
      </c>
    </row>
    <row r="17" spans="1:15" x14ac:dyDescent="0.25">
      <c r="A17" t="s">
        <v>136</v>
      </c>
      <c r="B17" s="13" t="s">
        <v>137</v>
      </c>
      <c r="C17" s="13" t="s">
        <v>117</v>
      </c>
      <c r="D17" s="13">
        <v>873</v>
      </c>
      <c r="E17" s="13">
        <v>903</v>
      </c>
      <c r="F17" s="13">
        <v>925</v>
      </c>
      <c r="G17" s="13">
        <v>868</v>
      </c>
      <c r="H17" s="13">
        <v>870</v>
      </c>
      <c r="I17" s="13">
        <v>1001</v>
      </c>
      <c r="J17" s="13">
        <v>961</v>
      </c>
      <c r="K17" s="13">
        <v>925</v>
      </c>
      <c r="L17" s="13">
        <v>1039</v>
      </c>
      <c r="M17" s="13">
        <v>1002</v>
      </c>
      <c r="N17" s="13">
        <v>1063</v>
      </c>
      <c r="O17" s="14">
        <v>2.1</v>
      </c>
    </row>
    <row r="18" spans="1:15" x14ac:dyDescent="0.25">
      <c r="A18" t="s">
        <v>202</v>
      </c>
      <c r="B18" s="13" t="s">
        <v>139</v>
      </c>
      <c r="C18" s="13" t="s">
        <v>117</v>
      </c>
      <c r="D18" s="13">
        <v>433</v>
      </c>
      <c r="E18" s="13">
        <v>418</v>
      </c>
      <c r="F18" s="13">
        <v>406</v>
      </c>
      <c r="G18" s="13">
        <v>437</v>
      </c>
      <c r="H18" s="13">
        <v>456</v>
      </c>
      <c r="I18" s="13">
        <v>472</v>
      </c>
      <c r="J18" s="13">
        <v>521</v>
      </c>
      <c r="K18" s="13">
        <v>520</v>
      </c>
      <c r="L18" s="13">
        <v>591</v>
      </c>
      <c r="M18" s="13">
        <v>514</v>
      </c>
      <c r="N18" s="13">
        <v>505</v>
      </c>
      <c r="O18" s="14">
        <v>1.2</v>
      </c>
    </row>
    <row r="19" spans="1:15" x14ac:dyDescent="0.25">
      <c r="A19" t="s">
        <v>140</v>
      </c>
      <c r="B19" s="13" t="s">
        <v>141</v>
      </c>
      <c r="C19" s="13" t="s">
        <v>117</v>
      </c>
      <c r="D19" s="13">
        <v>1224</v>
      </c>
      <c r="E19" s="13">
        <v>1526</v>
      </c>
      <c r="F19" s="13">
        <v>1850</v>
      </c>
      <c r="G19" s="13">
        <v>1664</v>
      </c>
      <c r="H19" s="13">
        <v>1754</v>
      </c>
      <c r="I19" s="13">
        <v>1734</v>
      </c>
      <c r="J19" s="13">
        <v>1800</v>
      </c>
      <c r="K19" s="13">
        <v>1783</v>
      </c>
      <c r="L19" s="13">
        <v>1845</v>
      </c>
      <c r="M19" s="13">
        <v>1778</v>
      </c>
      <c r="N19" s="13">
        <v>1950</v>
      </c>
      <c r="O19" s="14">
        <v>2.6</v>
      </c>
    </row>
    <row r="20" spans="1:15" x14ac:dyDescent="0.25">
      <c r="A20" t="s">
        <v>142</v>
      </c>
      <c r="B20" s="13" t="s">
        <v>143</v>
      </c>
      <c r="C20" s="13" t="s">
        <v>117</v>
      </c>
      <c r="D20" s="13">
        <v>4220</v>
      </c>
      <c r="E20" s="13">
        <v>4520</v>
      </c>
      <c r="F20" s="13">
        <v>5240</v>
      </c>
      <c r="G20" s="13">
        <v>5678</v>
      </c>
      <c r="H20" s="13">
        <v>5488</v>
      </c>
      <c r="I20" s="13">
        <v>5736</v>
      </c>
      <c r="J20" s="13">
        <v>5864</v>
      </c>
      <c r="K20" s="13">
        <v>5553</v>
      </c>
      <c r="L20" s="13">
        <v>6107</v>
      </c>
      <c r="M20" s="13">
        <v>5835</v>
      </c>
      <c r="N20" s="13">
        <v>5777</v>
      </c>
      <c r="O20" s="14">
        <v>3.2</v>
      </c>
    </row>
    <row r="21" spans="1:15" x14ac:dyDescent="0.25">
      <c r="A21" t="s">
        <v>182</v>
      </c>
      <c r="B21" s="13" t="s">
        <v>145</v>
      </c>
      <c r="C21" s="13" t="s">
        <v>117</v>
      </c>
      <c r="D21" s="13">
        <v>11006</v>
      </c>
      <c r="E21" s="13">
        <v>10966</v>
      </c>
      <c r="F21" s="13">
        <v>9804</v>
      </c>
      <c r="G21" s="13">
        <v>9423</v>
      </c>
      <c r="H21" s="13">
        <v>8457</v>
      </c>
      <c r="I21" s="13">
        <v>7538</v>
      </c>
      <c r="J21" s="13">
        <v>6803</v>
      </c>
      <c r="K21" s="13">
        <v>6828</v>
      </c>
      <c r="L21" s="13">
        <v>7423</v>
      </c>
      <c r="M21" s="13">
        <v>6702</v>
      </c>
      <c r="N21" s="13">
        <v>7172</v>
      </c>
      <c r="O21" s="14">
        <v>2.2000000000000002</v>
      </c>
    </row>
    <row r="22" spans="1:15" x14ac:dyDescent="0.25">
      <c r="A22" t="s">
        <v>146</v>
      </c>
      <c r="B22" s="13" t="s">
        <v>147</v>
      </c>
      <c r="C22" s="13" t="s">
        <v>117</v>
      </c>
      <c r="D22" s="13">
        <v>3465</v>
      </c>
      <c r="E22" s="13">
        <v>3262</v>
      </c>
      <c r="F22" s="13">
        <v>3004</v>
      </c>
      <c r="G22" s="13">
        <v>2934</v>
      </c>
      <c r="H22" s="13">
        <v>3245</v>
      </c>
      <c r="I22" s="13">
        <v>3447</v>
      </c>
      <c r="J22" s="13">
        <v>3858</v>
      </c>
      <c r="K22" s="13">
        <v>4186</v>
      </c>
      <c r="L22" s="13">
        <v>4532</v>
      </c>
      <c r="M22" s="13">
        <v>4755</v>
      </c>
      <c r="N22" s="13">
        <v>5269</v>
      </c>
      <c r="O22" s="14">
        <v>4.3</v>
      </c>
    </row>
    <row r="23" spans="1:15" x14ac:dyDescent="0.25">
      <c r="A23" t="s">
        <v>148</v>
      </c>
      <c r="B23" s="13" t="s">
        <v>149</v>
      </c>
      <c r="C23" s="13" t="s">
        <v>117</v>
      </c>
      <c r="D23" s="13">
        <v>2589</v>
      </c>
      <c r="E23" s="13">
        <v>1816</v>
      </c>
      <c r="F23" s="13">
        <v>1673</v>
      </c>
      <c r="G23" s="13">
        <v>1715</v>
      </c>
      <c r="H23" s="13">
        <v>1676</v>
      </c>
      <c r="I23" s="13">
        <v>1650</v>
      </c>
      <c r="J23" s="13">
        <v>1811</v>
      </c>
      <c r="K23" s="13">
        <v>1822</v>
      </c>
      <c r="L23" s="13">
        <v>1894</v>
      </c>
      <c r="M23" s="13">
        <v>1866</v>
      </c>
      <c r="N23" s="13">
        <v>1976</v>
      </c>
      <c r="O23" s="14">
        <v>5</v>
      </c>
    </row>
    <row r="24" spans="1:15" x14ac:dyDescent="0.25">
      <c r="A24" t="s">
        <v>150</v>
      </c>
      <c r="B24" s="13" t="s">
        <v>151</v>
      </c>
      <c r="C24" s="13" t="s">
        <v>117</v>
      </c>
      <c r="D24" s="13">
        <v>878</v>
      </c>
      <c r="E24" s="13">
        <v>857</v>
      </c>
      <c r="F24" s="13">
        <v>878</v>
      </c>
      <c r="G24" s="13">
        <v>963</v>
      </c>
      <c r="H24" s="13">
        <v>810</v>
      </c>
      <c r="I24" s="13">
        <v>625</v>
      </c>
      <c r="J24" s="13">
        <v>785</v>
      </c>
      <c r="K24" s="13">
        <v>748</v>
      </c>
      <c r="L24" s="13">
        <v>834</v>
      </c>
      <c r="M24" s="13">
        <v>822</v>
      </c>
      <c r="N24" s="13">
        <v>750</v>
      </c>
      <c r="O24" s="14">
        <v>1.7</v>
      </c>
    </row>
    <row r="25" spans="1:15" x14ac:dyDescent="0.25">
      <c r="A25" t="s">
        <v>152</v>
      </c>
      <c r="B25" s="13" t="s">
        <v>153</v>
      </c>
      <c r="C25" s="13" t="s">
        <v>117</v>
      </c>
      <c r="D25" s="13">
        <v>2019</v>
      </c>
      <c r="E25" s="13">
        <v>1996</v>
      </c>
      <c r="F25" s="13">
        <v>1773</v>
      </c>
      <c r="G25" s="13">
        <v>1703</v>
      </c>
      <c r="H25" s="13">
        <v>1699</v>
      </c>
      <c r="I25" s="13">
        <v>1751</v>
      </c>
      <c r="J25" s="13">
        <v>1851</v>
      </c>
      <c r="K25" s="13">
        <v>1837</v>
      </c>
      <c r="L25" s="13">
        <v>1864</v>
      </c>
      <c r="M25" s="13">
        <v>1744</v>
      </c>
      <c r="N25" s="13">
        <v>1743</v>
      </c>
      <c r="O25" s="14">
        <v>3.7</v>
      </c>
    </row>
    <row r="26" spans="1:15" x14ac:dyDescent="0.25">
      <c r="A26" t="s">
        <v>154</v>
      </c>
      <c r="B26" s="13" t="s">
        <v>155</v>
      </c>
      <c r="C26" s="13" t="s">
        <v>117</v>
      </c>
      <c r="D26" s="13">
        <v>858</v>
      </c>
      <c r="E26" s="13">
        <v>688</v>
      </c>
      <c r="F26" s="13">
        <v>900</v>
      </c>
      <c r="G26" s="13">
        <v>917</v>
      </c>
      <c r="H26" s="13">
        <v>954</v>
      </c>
      <c r="I26" s="13">
        <v>1218</v>
      </c>
      <c r="J26" s="13">
        <v>1171</v>
      </c>
      <c r="K26" s="13">
        <v>1122</v>
      </c>
      <c r="L26" s="13">
        <v>1192</v>
      </c>
      <c r="M26" s="13">
        <v>1138</v>
      </c>
      <c r="N26" s="13">
        <v>1160</v>
      </c>
      <c r="O26" s="14">
        <v>7.7</v>
      </c>
    </row>
    <row r="27" spans="1:15" x14ac:dyDescent="0.25">
      <c r="A27" t="s">
        <v>156</v>
      </c>
      <c r="B27" s="13" t="s">
        <v>157</v>
      </c>
      <c r="C27" s="13" t="s">
        <v>117</v>
      </c>
      <c r="D27" s="13">
        <v>2375</v>
      </c>
      <c r="E27" s="13">
        <v>2482</v>
      </c>
      <c r="F27" s="13">
        <v>2394</v>
      </c>
      <c r="G27" s="13">
        <v>2302</v>
      </c>
      <c r="H27" s="13">
        <v>2157</v>
      </c>
      <c r="I27" s="13">
        <v>2043</v>
      </c>
      <c r="J27" s="13">
        <v>2144</v>
      </c>
      <c r="K27" s="13">
        <v>2289</v>
      </c>
      <c r="L27" s="13">
        <v>2344</v>
      </c>
      <c r="M27" s="13">
        <v>2185</v>
      </c>
      <c r="N27" s="13">
        <v>2428</v>
      </c>
      <c r="O27" s="14">
        <v>3.5</v>
      </c>
    </row>
    <row r="28" spans="1:15" x14ac:dyDescent="0.25">
      <c r="A28" t="s">
        <v>158</v>
      </c>
      <c r="B28" s="13" t="s">
        <v>159</v>
      </c>
      <c r="C28" s="13" t="s">
        <v>117</v>
      </c>
      <c r="D28" s="13">
        <v>2102</v>
      </c>
      <c r="E28" s="13">
        <v>2546</v>
      </c>
      <c r="F28" s="13">
        <v>2226</v>
      </c>
      <c r="G28" s="13">
        <v>2536</v>
      </c>
      <c r="H28" s="13">
        <v>2428</v>
      </c>
      <c r="I28" s="13">
        <v>2634</v>
      </c>
      <c r="J28" s="13">
        <v>3144</v>
      </c>
      <c r="K28" s="13">
        <v>3738</v>
      </c>
      <c r="L28" s="13">
        <v>4274</v>
      </c>
      <c r="M28" s="13">
        <v>4286</v>
      </c>
      <c r="N28" s="13">
        <v>4696</v>
      </c>
      <c r="O28" s="14">
        <v>2.9</v>
      </c>
    </row>
    <row r="29" spans="1:15" x14ac:dyDescent="0.25">
      <c r="A29" t="s">
        <v>160</v>
      </c>
      <c r="B29" s="13" t="s">
        <v>161</v>
      </c>
      <c r="C29" s="13" t="s">
        <v>117</v>
      </c>
      <c r="D29" s="13">
        <v>588</v>
      </c>
      <c r="E29" s="13">
        <v>608</v>
      </c>
      <c r="F29" s="13">
        <v>732</v>
      </c>
      <c r="G29" s="13">
        <v>725</v>
      </c>
      <c r="H29" s="13">
        <v>759</v>
      </c>
      <c r="I29" s="13">
        <v>745</v>
      </c>
      <c r="J29" s="13">
        <v>698</v>
      </c>
      <c r="K29" s="13">
        <v>701</v>
      </c>
      <c r="L29" s="13">
        <v>640</v>
      </c>
      <c r="M29" s="13">
        <v>646</v>
      </c>
      <c r="N29" s="13">
        <v>638</v>
      </c>
      <c r="O29" s="14">
        <v>5.5</v>
      </c>
    </row>
    <row r="30" spans="1:15" x14ac:dyDescent="0.25">
      <c r="A30" t="s">
        <v>162</v>
      </c>
      <c r="B30" s="13" t="s">
        <v>163</v>
      </c>
      <c r="C30" s="13" t="s">
        <v>117</v>
      </c>
      <c r="D30" s="13">
        <v>2154</v>
      </c>
      <c r="E30" s="13">
        <v>2078</v>
      </c>
      <c r="F30" s="13">
        <v>2816</v>
      </c>
      <c r="G30" s="13">
        <v>2801</v>
      </c>
      <c r="H30" s="13">
        <v>2759</v>
      </c>
      <c r="I30" s="13">
        <v>2685</v>
      </c>
      <c r="J30" s="13">
        <v>2771</v>
      </c>
      <c r="K30" s="13">
        <v>2849</v>
      </c>
      <c r="L30" s="13">
        <v>2945</v>
      </c>
      <c r="M30" s="13">
        <v>2702</v>
      </c>
      <c r="N30" s="13">
        <v>2682</v>
      </c>
      <c r="O30" s="14">
        <v>3.6</v>
      </c>
    </row>
    <row r="31" spans="1:15" x14ac:dyDescent="0.25">
      <c r="A31" t="s">
        <v>203</v>
      </c>
      <c r="B31" s="13" t="s">
        <v>165</v>
      </c>
      <c r="C31" s="13" t="s">
        <v>117</v>
      </c>
      <c r="D31" s="13">
        <v>3371</v>
      </c>
      <c r="E31" s="13">
        <v>2693</v>
      </c>
      <c r="F31" s="13">
        <v>2631</v>
      </c>
      <c r="G31" s="13">
        <v>2475</v>
      </c>
      <c r="H31" s="13">
        <v>2547</v>
      </c>
      <c r="I31" s="13">
        <v>2338</v>
      </c>
      <c r="J31" s="13">
        <v>2401</v>
      </c>
      <c r="K31" s="13">
        <v>2258</v>
      </c>
      <c r="L31" s="13">
        <v>2349</v>
      </c>
      <c r="M31" s="13">
        <v>2589</v>
      </c>
      <c r="N31" s="13">
        <v>2653</v>
      </c>
      <c r="O31" s="14">
        <v>2.9</v>
      </c>
    </row>
    <row r="32" spans="1:15" x14ac:dyDescent="0.25">
      <c r="A32" t="s">
        <v>166</v>
      </c>
      <c r="B32" s="13" t="s">
        <v>167</v>
      </c>
      <c r="C32" s="13" t="s">
        <v>117</v>
      </c>
      <c r="D32" s="13">
        <v>2897</v>
      </c>
      <c r="E32" s="13">
        <v>2826</v>
      </c>
      <c r="F32" s="13">
        <v>2758</v>
      </c>
      <c r="G32" s="13">
        <v>2832</v>
      </c>
      <c r="H32" s="13">
        <v>2884</v>
      </c>
      <c r="I32" s="13">
        <v>2662</v>
      </c>
      <c r="J32" s="13">
        <v>2932</v>
      </c>
      <c r="K32" s="13">
        <v>2777</v>
      </c>
      <c r="L32" s="13">
        <v>2900</v>
      </c>
      <c r="M32" s="13">
        <v>2570</v>
      </c>
      <c r="N32" s="13">
        <v>2668</v>
      </c>
      <c r="O32" s="14">
        <v>4.5</v>
      </c>
    </row>
    <row r="33" spans="1:15" x14ac:dyDescent="0.25">
      <c r="A33" t="s">
        <v>168</v>
      </c>
      <c r="B33" s="13" t="s">
        <v>169</v>
      </c>
      <c r="C33" s="13" t="s">
        <v>117</v>
      </c>
      <c r="D33" s="13">
        <v>608</v>
      </c>
      <c r="E33" s="13">
        <v>617</v>
      </c>
      <c r="F33" s="13">
        <v>675</v>
      </c>
      <c r="G33" s="13">
        <v>674</v>
      </c>
      <c r="H33" s="13">
        <v>716</v>
      </c>
      <c r="I33" s="13">
        <v>720</v>
      </c>
      <c r="J33" s="13">
        <v>772</v>
      </c>
      <c r="K33" s="13">
        <v>751</v>
      </c>
      <c r="L33" s="13">
        <v>800</v>
      </c>
      <c r="M33" s="13">
        <v>770</v>
      </c>
      <c r="N33" s="13">
        <v>790</v>
      </c>
      <c r="O33" s="14">
        <v>6.8</v>
      </c>
    </row>
    <row r="34" spans="1:15" x14ac:dyDescent="0.25">
      <c r="A34" t="s">
        <v>170</v>
      </c>
      <c r="B34" s="13" t="s">
        <v>171</v>
      </c>
      <c r="C34" s="13" t="s">
        <v>117</v>
      </c>
      <c r="D34" s="13">
        <v>1293</v>
      </c>
      <c r="E34" s="13">
        <v>1318</v>
      </c>
      <c r="F34" s="13">
        <v>1187</v>
      </c>
      <c r="G34" s="13">
        <v>1338</v>
      </c>
      <c r="H34" s="13">
        <v>1617</v>
      </c>
      <c r="I34" s="13">
        <v>1701</v>
      </c>
      <c r="J34" s="13">
        <v>1730</v>
      </c>
      <c r="K34" s="13">
        <v>1605</v>
      </c>
      <c r="L34" s="13">
        <v>1822</v>
      </c>
      <c r="M34" s="13">
        <v>1771</v>
      </c>
      <c r="N34" s="13">
        <v>2035</v>
      </c>
      <c r="O34" s="14">
        <v>3.6</v>
      </c>
    </row>
    <row r="35" spans="1:15" x14ac:dyDescent="0.25">
      <c r="A35" t="s">
        <v>172</v>
      </c>
      <c r="B35" s="13" t="s">
        <v>173</v>
      </c>
      <c r="C35" s="13" t="s">
        <v>117</v>
      </c>
      <c r="D35" s="13">
        <v>3322</v>
      </c>
      <c r="E35" s="13">
        <v>3244</v>
      </c>
      <c r="F35" s="13">
        <v>3198</v>
      </c>
      <c r="G35" s="13">
        <v>3097</v>
      </c>
      <c r="H35" s="13">
        <v>3184</v>
      </c>
      <c r="I35" s="13">
        <v>3243</v>
      </c>
      <c r="J35" s="13">
        <v>3635</v>
      </c>
      <c r="K35" s="13">
        <v>3979</v>
      </c>
      <c r="L35" s="13">
        <v>3857</v>
      </c>
      <c r="M35" s="13">
        <v>3877</v>
      </c>
      <c r="N35" s="13">
        <v>4008</v>
      </c>
      <c r="O35" s="14">
        <v>2.5</v>
      </c>
    </row>
    <row r="36" spans="1:15" x14ac:dyDescent="0.25">
      <c r="A36" t="s">
        <v>174</v>
      </c>
      <c r="B36" s="13" t="s">
        <v>175</v>
      </c>
      <c r="C36" s="13" t="s">
        <v>117</v>
      </c>
      <c r="D36" s="13">
        <v>1247</v>
      </c>
      <c r="E36" s="13">
        <v>1091</v>
      </c>
      <c r="F36" s="13">
        <v>1280</v>
      </c>
      <c r="G36" s="13">
        <v>1225</v>
      </c>
      <c r="H36" s="13">
        <v>1312</v>
      </c>
      <c r="I36" s="13">
        <v>1247</v>
      </c>
      <c r="J36" s="13">
        <v>1310</v>
      </c>
      <c r="K36" s="13">
        <v>1322</v>
      </c>
      <c r="L36" s="13">
        <v>1396</v>
      </c>
      <c r="M36" s="13">
        <v>1305</v>
      </c>
      <c r="N36" s="13">
        <v>1337</v>
      </c>
      <c r="O36" s="14">
        <v>3.1</v>
      </c>
    </row>
    <row r="37" spans="1:15" x14ac:dyDescent="0.25">
      <c r="A37" t="s">
        <v>176</v>
      </c>
      <c r="B37" s="13" t="s">
        <v>177</v>
      </c>
      <c r="C37" s="13" t="s">
        <v>117</v>
      </c>
      <c r="D37" s="13">
        <v>1528</v>
      </c>
      <c r="E37" s="13">
        <v>1597</v>
      </c>
      <c r="F37" s="13">
        <v>1367</v>
      </c>
      <c r="G37" s="13">
        <v>1479</v>
      </c>
      <c r="H37" s="13">
        <v>1484</v>
      </c>
      <c r="I37" s="13">
        <v>1374</v>
      </c>
      <c r="J37" s="13">
        <v>1379</v>
      </c>
      <c r="K37" s="13">
        <v>1333</v>
      </c>
      <c r="L37" s="13">
        <v>1030</v>
      </c>
      <c r="M37" s="13">
        <v>1275</v>
      </c>
      <c r="N37" s="13">
        <v>1378</v>
      </c>
      <c r="O37" s="14">
        <v>3</v>
      </c>
    </row>
    <row r="38" spans="1:15" x14ac:dyDescent="0.25">
      <c r="A38" t="s">
        <v>178</v>
      </c>
      <c r="B38" s="13" t="s">
        <v>179</v>
      </c>
      <c r="C38" s="13" t="s">
        <v>117</v>
      </c>
      <c r="D38" s="13">
        <v>1298</v>
      </c>
      <c r="E38" s="13">
        <v>1418</v>
      </c>
      <c r="F38" s="13">
        <v>1737</v>
      </c>
      <c r="G38" s="13">
        <v>1808</v>
      </c>
      <c r="H38" s="13">
        <v>1717</v>
      </c>
      <c r="I38" s="13">
        <v>1524</v>
      </c>
      <c r="J38" s="13">
        <v>1719</v>
      </c>
      <c r="K38" s="13">
        <v>1643</v>
      </c>
      <c r="L38" s="13">
        <v>1576</v>
      </c>
      <c r="M38" s="13">
        <v>1366</v>
      </c>
      <c r="N38" s="13">
        <v>1614</v>
      </c>
      <c r="O38" s="14">
        <v>1.9</v>
      </c>
    </row>
    <row r="39" spans="1:15" x14ac:dyDescent="0.25">
      <c r="B39" s="13"/>
      <c r="C39" s="13"/>
      <c r="D39" s="13"/>
      <c r="E39" s="13"/>
      <c r="F39" s="13"/>
      <c r="G39" s="13"/>
      <c r="H39" s="13"/>
      <c r="I39" s="13"/>
      <c r="J39" s="13"/>
      <c r="K39" s="13"/>
      <c r="L39" s="13"/>
      <c r="M39" s="13"/>
      <c r="N39" s="13"/>
      <c r="O39" s="14"/>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A43685286</value>
    </field>
    <field name="Objective-Title">
      <value order="0">NRS - Households Estimates 2022 - house-est-22-data</value>
    </field>
    <field name="Objective-Description">
      <value order="0"/>
    </field>
    <field name="Objective-CreationStamp">
      <value order="0">2023-05-12T14:42:56Z</value>
    </field>
    <field name="Objective-IsApproved">
      <value order="0">false</value>
    </field>
    <field name="Objective-IsPublished">
      <value order="0">false</value>
    </field>
    <field name="Objective-DatePublished">
      <value order="0"/>
    </field>
    <field name="Objective-ModificationStamp">
      <value order="0">2023-06-14T13:18:42Z</value>
    </field>
    <field name="Objective-Owner">
      <value order="0">Sechi, Stefania S (U442575)</value>
    </field>
    <field name="Objective-Path">
      <value order="0">Objective Global Folder:SG File Plan:People, communities and living:Population and migration:Demography:Research and analysis: Demography:National Records of Scotland (NRS): Household Statistics: Household estimates 2022: Pre-publication: 2022-2027</value>
    </field>
    <field name="Objective-Parent">
      <value order="0">National Records of Scotland (NRS): Household Statistics: Household estimates 2022: Pre-publication: 2022-2027</value>
    </field>
    <field name="Objective-State">
      <value order="0">Being Drafted</value>
    </field>
    <field name="Objective-VersionId">
      <value order="0">vA65875179</value>
    </field>
    <field name="Objective-Version">
      <value order="0">0.11</value>
    </field>
    <field name="Objective-VersionNumber">
      <value order="0">11</value>
    </field>
    <field name="Objective-VersionComment">
      <value order="0"/>
    </field>
    <field name="Objective-FileNumber">
      <value order="0">STAT/437</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Cover Sheet</vt:lpstr>
      <vt:lpstr>Table of Contents</vt:lpstr>
      <vt:lpstr>Notes</vt:lpstr>
      <vt:lpstr>Table1</vt:lpstr>
      <vt:lpstr>Table2</vt:lpstr>
      <vt:lpstr>Table3</vt:lpstr>
      <vt:lpstr>Table4</vt:lpstr>
      <vt:lpstr>Table5</vt:lpstr>
      <vt:lpstr>Table6a</vt:lpstr>
      <vt:lpstr>Table6b</vt:lpstr>
      <vt:lpstr>Table6c</vt:lpstr>
      <vt:lpstr>Table7</vt:lpstr>
      <vt:lpstr>Table8</vt:lpstr>
      <vt:lpstr>Table9</vt:lpstr>
      <vt:lpstr>Table10</vt:lpstr>
      <vt:lpstr>Table11</vt:lpstr>
      <vt:lpstr>Table12</vt:lpstr>
      <vt:lpstr>Figure 1</vt:lpstr>
      <vt:lpstr>Figure 1 data</vt:lpstr>
      <vt:lpstr>Figure 2</vt:lpstr>
      <vt:lpstr>Figure 2 data</vt:lpstr>
      <vt:lpstr>Figure 3</vt:lpstr>
      <vt:lpstr>Figure 4</vt:lpstr>
      <vt:lpstr>Figure 4 data</vt:lpstr>
      <vt:lpstr>Figure 5</vt:lpstr>
      <vt:lpstr>Figure 5 data</vt:lpstr>
      <vt:lpstr>Figure 6</vt:lpstr>
      <vt:lpstr>Figure 6 data</vt:lpstr>
      <vt:lpstr>Figure 8</vt:lpstr>
      <vt:lpstr>Figure 9</vt:lpstr>
      <vt:lpstr>Figure 9 data</vt:lpstr>
      <vt:lpstr>Figure 10</vt:lpstr>
      <vt:lpstr>Figure 11</vt:lpstr>
      <vt:lpstr>Figure 11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Household estimates in Scotland, 2022</dc:title>
  <cp:lastModifiedBy>u446998</cp:lastModifiedBy>
  <dcterms:created xsi:type="dcterms:W3CDTF">2023-06-08T16:40:24Z</dcterms:created>
  <dcterms:modified xsi:type="dcterms:W3CDTF">2023-06-21T12:38:44Z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A43685286</vt:lpwstr>
  </property>
  <property fmtid="{D5CDD505-2E9C-101B-9397-08002B2CF9AE}" pid="4" name="Objective-Title">
    <vt:lpwstr>NRS - Households Estimates 2022 - house-est-22-data</vt:lpwstr>
  </property>
  <property fmtid="{D5CDD505-2E9C-101B-9397-08002B2CF9AE}" pid="5" name="Objective-Description">
    <vt:lpwstr/>
  </property>
  <property fmtid="{D5CDD505-2E9C-101B-9397-08002B2CF9AE}" pid="6" name="Objective-CreationStamp">
    <vt:filetime>2023-05-12T14:42:56Z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2023-06-14T13:18:42Z</vt:filetime>
  </property>
  <property fmtid="{D5CDD505-2E9C-101B-9397-08002B2CF9AE}" pid="11" name="Objective-Owner">
    <vt:lpwstr>Sechi, Stefania S (U442575)</vt:lpwstr>
  </property>
  <property fmtid="{D5CDD505-2E9C-101B-9397-08002B2CF9AE}" pid="12" name="Objective-Path">
    <vt:lpwstr>Objective Global Folder:SG File Plan:People, communities and living:Population and migration:Demography:Research and analysis: Demography:National Records of Scotland (NRS): Household Statistics: Household estimates 2022: Pre-publication: 2022-2027</vt:lpwstr>
  </property>
  <property fmtid="{D5CDD505-2E9C-101B-9397-08002B2CF9AE}" pid="13" name="Objective-Parent">
    <vt:lpwstr>National Records of Scotland (NRS): Household Statistics: Household estimates 2022: Pre-publication: 2022-2027</vt:lpwstr>
  </property>
  <property fmtid="{D5CDD505-2E9C-101B-9397-08002B2CF9AE}" pid="14" name="Objective-State">
    <vt:lpwstr>Being Drafted</vt:lpwstr>
  </property>
  <property fmtid="{D5CDD505-2E9C-101B-9397-08002B2CF9AE}" pid="15" name="Objective-VersionId">
    <vt:lpwstr>vA65875179</vt:lpwstr>
  </property>
  <property fmtid="{D5CDD505-2E9C-101B-9397-08002B2CF9AE}" pid="16" name="Objective-Version">
    <vt:lpwstr>0.11</vt:lpwstr>
  </property>
  <property fmtid="{D5CDD505-2E9C-101B-9397-08002B2CF9AE}" pid="17" name="Objective-VersionNumber">
    <vt:r8>11</vt:r8>
  </property>
  <property fmtid="{D5CDD505-2E9C-101B-9397-08002B2CF9AE}" pid="18" name="Objective-VersionComment">
    <vt:lpwstr/>
  </property>
  <property fmtid="{D5CDD505-2E9C-101B-9397-08002B2CF9AE}" pid="19" name="Objective-FileNumber">
    <vt:lpwstr>STAT/437</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