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G:\FCSD\Linked Spreadsheets\ASD Statistics\SLGFS 2017-18\SGLFS 2017-18 - publish standard items\"/>
    </mc:Choice>
  </mc:AlternateContent>
  <bookViews>
    <workbookView xWindow="480" yWindow="210" windowWidth="27795" windowHeight="13800"/>
  </bookViews>
  <sheets>
    <sheet name="Contents" sheetId="63" r:id="rId1"/>
    <sheet name="Table 1.1" sheetId="1" r:id="rId2"/>
    <sheet name="Chart 1.1" sheetId="2" r:id="rId3"/>
    <sheet name="Table 1.2" sheetId="3" r:id="rId4"/>
    <sheet name="Table 1.3" sheetId="4" r:id="rId5"/>
    <sheet name="Chart 1.2" sheetId="5" r:id="rId6"/>
    <sheet name="Chart 1.3" sheetId="6" r:id="rId7"/>
    <sheet name="Table 1.4" sheetId="7" r:id="rId8"/>
    <sheet name="Chart 1.4" sheetId="8" r:id="rId9"/>
    <sheet name="Table 1.5" sheetId="12" r:id="rId10"/>
    <sheet name="Chart 1.5" sheetId="13" r:id="rId11"/>
    <sheet name="Table 1.6" sheetId="14" r:id="rId12"/>
    <sheet name="Table 1.7" sheetId="15" r:id="rId13"/>
    <sheet name="Chart 1.6" sheetId="17" r:id="rId14"/>
    <sheet name="Chart 1.7 " sheetId="19" r:id="rId15"/>
    <sheet name="Table 1.8" sheetId="20" r:id="rId16"/>
    <sheet name="Table 1.9" sheetId="21" r:id="rId17"/>
    <sheet name="Table 1.10" sheetId="22" r:id="rId18"/>
    <sheet name="Table 1.11" sheetId="23" r:id="rId19"/>
    <sheet name="Table 1.12" sheetId="26" r:id="rId20"/>
    <sheet name="Table 1.13" sheetId="27" r:id="rId21"/>
    <sheet name="Table 1.14" sheetId="28" r:id="rId22"/>
    <sheet name="Table 1.15" sheetId="29" r:id="rId23"/>
    <sheet name="Table 1.16" sheetId="30" r:id="rId24"/>
    <sheet name="Table 1.16a" sheetId="31" r:id="rId25"/>
    <sheet name="Table 1.17" sheetId="32" r:id="rId26"/>
    <sheet name="Table 1.18" sheetId="11" r:id="rId27"/>
    <sheet name="Table 2.1" sheetId="34" r:id="rId28"/>
    <sheet name="Table 2.2" sheetId="35" r:id="rId29"/>
    <sheet name="Chart 2.1" sheetId="36" r:id="rId30"/>
    <sheet name="Table 2.3" sheetId="37" r:id="rId31"/>
    <sheet name="Chart 2.2" sheetId="38" r:id="rId32"/>
    <sheet name="Chart 2.3" sheetId="39" r:id="rId33"/>
    <sheet name="Table 2.4" sheetId="40" r:id="rId34"/>
    <sheet name="Table 2.5" sheetId="41" r:id="rId35"/>
    <sheet name="Table 2.6" sheetId="42" r:id="rId36"/>
    <sheet name="Table 3.1" sheetId="43" r:id="rId37"/>
    <sheet name="Table 3.2" sheetId="44" r:id="rId38"/>
    <sheet name="Table 3.3" sheetId="45" r:id="rId39"/>
    <sheet name="Table 3.4" sheetId="46" r:id="rId40"/>
    <sheet name="Table 3.5" sheetId="48" r:id="rId41"/>
    <sheet name="Chart 3.1" sheetId="47" r:id="rId42"/>
    <sheet name="Table 4.1" sheetId="49" r:id="rId43"/>
    <sheet name="Table 5.1" sheetId="50" r:id="rId44"/>
    <sheet name="Table 5.2" sheetId="51" r:id="rId45"/>
    <sheet name="Table 6.1" sheetId="52" r:id="rId46"/>
    <sheet name="Map 6.1" sheetId="53" r:id="rId47"/>
    <sheet name="Annex A" sheetId="54" r:id="rId48"/>
    <sheet name="Annex B" sheetId="55" r:id="rId49"/>
    <sheet name="Annex C" sheetId="56" r:id="rId50"/>
    <sheet name="Annex D" sheetId="57" r:id="rId51"/>
    <sheet name="Annex E" sheetId="58" r:id="rId52"/>
    <sheet name="Annex F" sheetId="33" r:id="rId53"/>
    <sheet name="Annex G" sheetId="59" r:id="rId54"/>
    <sheet name="Annex H" sheetId="60" r:id="rId55"/>
    <sheet name="Annex I" sheetId="61" r:id="rId56"/>
    <sheet name="Annex J" sheetId="62" r:id="rId57"/>
    <sheet name="Annex K" sheetId="64" r:id="rId58"/>
    <sheet name="Annex L" sheetId="65" r:id="rId59"/>
    <sheet name="Annex M" sheetId="66" r:id="rId60"/>
    <sheet name="Annex N" sheetId="67" r:id="rId61"/>
  </sheets>
  <definedNames>
    <definedName name="_xlnm._FilterDatabase" localSheetId="14" hidden="1">'Chart 1.7 '!$A$3:$B$3</definedName>
    <definedName name="_xlchart.v1.0" hidden="1">'Chart 1.4'!$A$40:$A$45</definedName>
    <definedName name="_xlchart.v1.1" hidden="1">'Chart 1.4'!$B$40:$B$45</definedName>
    <definedName name="_xlnm.Print_Area" localSheetId="52">'Annex F'!$A$1:$G$60</definedName>
    <definedName name="_xlnm.Print_Area" localSheetId="10">'Chart 1.5'!$A$1:$J$40</definedName>
  </definedNames>
  <calcPr calcId="162913"/>
</workbook>
</file>

<file path=xl/calcChain.xml><?xml version="1.0" encoding="utf-8"?>
<calcChain xmlns="http://schemas.openxmlformats.org/spreadsheetml/2006/main">
  <c r="G48" i="33" l="1"/>
  <c r="C39" i="33"/>
  <c r="C40" i="33" s="1"/>
  <c r="G42" i="33" s="1"/>
  <c r="G44" i="33" s="1"/>
  <c r="D28" i="33"/>
  <c r="E22" i="33"/>
  <c r="F16" i="33"/>
  <c r="G12" i="33"/>
  <c r="G30" i="33" s="1"/>
  <c r="G35" i="33" s="1"/>
  <c r="G7" i="33"/>
  <c r="G46" i="33" l="1"/>
  <c r="G50" i="33" s="1"/>
  <c r="G17" i="33"/>
  <c r="G23" i="33" s="1"/>
  <c r="G28" i="33" s="1"/>
  <c r="C6" i="49" l="1"/>
  <c r="D6" i="49"/>
  <c r="E6" i="49"/>
  <c r="F6" i="49"/>
  <c r="G6" i="49"/>
  <c r="C7" i="49"/>
  <c r="D7" i="49"/>
  <c r="E7" i="49"/>
  <c r="F7" i="49"/>
  <c r="G7" i="49"/>
  <c r="C8" i="49"/>
  <c r="D8" i="49"/>
  <c r="E8" i="49"/>
  <c r="F8" i="49"/>
  <c r="G8" i="49"/>
  <c r="C9" i="49"/>
  <c r="D9" i="49"/>
  <c r="E9" i="49"/>
  <c r="F9" i="49"/>
  <c r="G9" i="49"/>
  <c r="C10" i="49"/>
  <c r="D10" i="49"/>
  <c r="E10" i="49"/>
  <c r="F10" i="49"/>
  <c r="G10" i="49"/>
  <c r="C11" i="49"/>
  <c r="D11" i="49"/>
  <c r="E11" i="49"/>
  <c r="F11" i="49"/>
  <c r="G11" i="49"/>
  <c r="C12" i="49"/>
  <c r="D12" i="49"/>
  <c r="E12" i="49"/>
  <c r="F12" i="49"/>
  <c r="G12" i="49"/>
  <c r="C13" i="49"/>
  <c r="D13" i="49"/>
  <c r="E13" i="49"/>
  <c r="F13" i="49"/>
  <c r="G13" i="49"/>
  <c r="C14" i="49"/>
  <c r="D14" i="49"/>
  <c r="E14" i="49"/>
  <c r="F14" i="49"/>
  <c r="G14" i="49"/>
  <c r="C15" i="49"/>
  <c r="D15" i="49"/>
  <c r="E15" i="49"/>
  <c r="F15" i="49"/>
  <c r="G15" i="49"/>
  <c r="C16" i="49"/>
  <c r="D16" i="49"/>
  <c r="E16" i="49"/>
  <c r="F16" i="49"/>
  <c r="G16" i="49"/>
  <c r="D5" i="49"/>
  <c r="E5" i="49"/>
  <c r="F5" i="49"/>
  <c r="G5" i="49"/>
  <c r="C5" i="49"/>
  <c r="B42" i="27" l="1"/>
  <c r="J5" i="27"/>
  <c r="I5" i="27"/>
  <c r="H5" i="27"/>
  <c r="I32" i="26"/>
  <c r="H32" i="26"/>
</calcChain>
</file>

<file path=xl/sharedStrings.xml><?xml version="1.0" encoding="utf-8"?>
<sst xmlns="http://schemas.openxmlformats.org/spreadsheetml/2006/main" count="2183" uniqueCount="882">
  <si>
    <t>£thousands</t>
  </si>
  <si>
    <t>General Fund</t>
  </si>
  <si>
    <t>Housing Revenue Account</t>
  </si>
  <si>
    <t>Total</t>
  </si>
  <si>
    <t>INCOME AND EXPENDITURE ON SERVICES</t>
  </si>
  <si>
    <t>Gross Expenditure</t>
  </si>
  <si>
    <t>Gross Income</t>
  </si>
  <si>
    <t>Net Cost of Service</t>
  </si>
  <si>
    <t>OTHER INCOME AND EXPENDITURE</t>
  </si>
  <si>
    <t>Interest Payable and Similar Charges</t>
  </si>
  <si>
    <t>Interest Receivable and Similar Income</t>
  </si>
  <si>
    <t>Statutory Repayment of Debt</t>
  </si>
  <si>
    <t>Capital Expenditure Funded from Revenue</t>
  </si>
  <si>
    <t>(Surplus) or Deficit from Trading Operations</t>
  </si>
  <si>
    <t>Other Operating Expenditure</t>
  </si>
  <si>
    <t>Other Income and Expenditure</t>
  </si>
  <si>
    <t>Funding Requirement</t>
  </si>
  <si>
    <t>GENERAL FUNDING</t>
  </si>
  <si>
    <t>General Revenue Funding</t>
  </si>
  <si>
    <t>Non-Domestic Rates</t>
  </si>
  <si>
    <t>Council Tax</t>
  </si>
  <si>
    <t>Other</t>
  </si>
  <si>
    <t>Total Funding</t>
  </si>
  <si>
    <t>(Surplus) / Deficit to be met from reserves</t>
  </si>
  <si>
    <t>RESERVES</t>
  </si>
  <si>
    <t>(Surplus) or Deficit for the year</t>
  </si>
  <si>
    <t>Movement in Reserves</t>
  </si>
  <si>
    <t>(Increase) or decrease in reserves</t>
  </si>
  <si>
    <t>Service Area</t>
  </si>
  <si>
    <t>Net Revenue Expenditure (£billions)</t>
  </si>
  <si>
    <t>Education</t>
  </si>
  <si>
    <t>Social Work</t>
  </si>
  <si>
    <t>Environment</t>
  </si>
  <si>
    <t>Culture</t>
  </si>
  <si>
    <t>Central</t>
  </si>
  <si>
    <t>Transport</t>
  </si>
  <si>
    <t>Source: Local Financial Returns – LFR A0</t>
  </si>
  <si>
    <t>Source: Local Financial Returns – LFR 00</t>
  </si>
  <si>
    <t>£ millions</t>
  </si>
  <si>
    <r>
      <t>2012-13</t>
    </r>
    <r>
      <rPr>
        <b/>
        <vertAlign val="superscript"/>
        <sz val="10"/>
        <color theme="1"/>
        <rFont val="Arial"/>
        <family val="2"/>
      </rPr>
      <t>a</t>
    </r>
  </si>
  <si>
    <t>2013-14</t>
  </si>
  <si>
    <t>2014-15</t>
  </si>
  <si>
    <t>2015-16</t>
  </si>
  <si>
    <t>2016-17</t>
  </si>
  <si>
    <t>Cultural &amp; Related Services</t>
  </si>
  <si>
    <t xml:space="preserve">Roads &amp; Transport </t>
  </si>
  <si>
    <t>Environmental Services</t>
  </si>
  <si>
    <t>Planning &amp; Development Services</t>
  </si>
  <si>
    <t>Central Services</t>
  </si>
  <si>
    <t>Non-HRA Housing</t>
  </si>
  <si>
    <t>Trading Services</t>
  </si>
  <si>
    <r>
      <t>General Fund Net Expenditure</t>
    </r>
    <r>
      <rPr>
        <sz val="8"/>
        <rFont val="Arial"/>
        <family val="2"/>
      </rPr>
      <t/>
    </r>
  </si>
  <si>
    <t>General Fund + HRA Net Revenue Expenditure</t>
  </si>
  <si>
    <t>a) Following the Police and Fire Reform (Scotland) Act 2012, the new bodies that replaced Police and Fire boards were classified as Central Government. To allow comparability over time, Police and Fire has been excluded from the 2012-13 figures. See section 5.2 for details.</t>
  </si>
  <si>
    <t>Culture and Related Services</t>
  </si>
  <si>
    <t>Roads and Transport</t>
  </si>
  <si>
    <t>Housing (non-HRA)</t>
  </si>
  <si>
    <t>Central and Other</t>
  </si>
  <si>
    <t>Total General Fund</t>
  </si>
  <si>
    <t>Total General Fund plus HRA</t>
  </si>
  <si>
    <t>EXPENDITURE</t>
  </si>
  <si>
    <t>Employee Costs</t>
  </si>
  <si>
    <t>Operating Costs</t>
  </si>
  <si>
    <t>Transfer Payments</t>
  </si>
  <si>
    <t>Support Services</t>
  </si>
  <si>
    <t>Adjustment for Inter Account and Inter Authority Transfers</t>
  </si>
  <si>
    <t>INCOME</t>
  </si>
  <si>
    <t>Government Grants (excl GRG)</t>
  </si>
  <si>
    <t>Other Grants, Reimbursements and Contributions</t>
  </si>
  <si>
    <t>Customer and Client Receipts</t>
  </si>
  <si>
    <t>Other Income</t>
  </si>
  <si>
    <t>Total Income</t>
  </si>
  <si>
    <t>Net Revenue Expenditure</t>
  </si>
  <si>
    <r>
      <t>Source: Local Financial Returns – LFR 00</t>
    </r>
    <r>
      <rPr>
        <sz val="13"/>
        <color theme="1"/>
        <rFont val="Arial"/>
        <family val="2"/>
      </rPr>
      <t xml:space="preserve"> </t>
    </r>
  </si>
  <si>
    <t>Local Authority</t>
  </si>
  <si>
    <t>Net Revenue Expenditure (£000s)</t>
  </si>
  <si>
    <t>Population</t>
  </si>
  <si>
    <t>Net Revenue Expenditure per capita (£)</t>
  </si>
  <si>
    <t>Shetland Islands</t>
  </si>
  <si>
    <t>Orkney Islands</t>
  </si>
  <si>
    <t>Eilean Siar</t>
  </si>
  <si>
    <t>Argyll &amp; Bute</t>
  </si>
  <si>
    <t>Inverclyde</t>
  </si>
  <si>
    <t>Dumfries &amp; Galloway</t>
  </si>
  <si>
    <t>Scottish Borders</t>
  </si>
  <si>
    <t>East Renfrewshire</t>
  </si>
  <si>
    <t>Glasgow City</t>
  </si>
  <si>
    <t>West Dunbartonshire</t>
  </si>
  <si>
    <t>North Ayrshire</t>
  </si>
  <si>
    <t>Dundee City</t>
  </si>
  <si>
    <t>Highland</t>
  </si>
  <si>
    <t>East Dunbartonshire</t>
  </si>
  <si>
    <t>Midlothian</t>
  </si>
  <si>
    <t>South Ayrshire</t>
  </si>
  <si>
    <t>Stirling</t>
  </si>
  <si>
    <t>Scotland</t>
  </si>
  <si>
    <t>Aberdeenshire</t>
  </si>
  <si>
    <t>Clackmannanshire</t>
  </si>
  <si>
    <t>North Lanarkshire</t>
  </si>
  <si>
    <t>Perth &amp; Kinross</t>
  </si>
  <si>
    <t>East Ayrshire</t>
  </si>
  <si>
    <t>Moray</t>
  </si>
  <si>
    <t>Angus</t>
  </si>
  <si>
    <t>East Lothian</t>
  </si>
  <si>
    <t>Renfrewshire</t>
  </si>
  <si>
    <t>West Lothian</t>
  </si>
  <si>
    <t>Fife</t>
  </si>
  <si>
    <t>Falkirk</t>
  </si>
  <si>
    <t>South Lanarkshire</t>
  </si>
  <si>
    <t>Aberdeen City</t>
  </si>
  <si>
    <t>Edinburgh, City of</t>
  </si>
  <si>
    <t>2012-13</t>
  </si>
  <si>
    <t>General Funding:</t>
  </si>
  <si>
    <t>Non-Domestic Rates Distributable Amount</t>
  </si>
  <si>
    <t>Other Funding</t>
  </si>
  <si>
    <t>Service Income:</t>
  </si>
  <si>
    <t>Total Revenue Income</t>
  </si>
  <si>
    <t>2013-14a</t>
  </si>
  <si>
    <t>1. Figures for 2013-14 and later are not comparable with prior years due to changes to the way that Police and Fire are funded following the formation of Police Scotland and the Scottish Fire and Rescue Service. See section 5.2 for more details.</t>
  </si>
  <si>
    <t>General Revenue Grant</t>
  </si>
  <si>
    <t>£millions</t>
  </si>
  <si>
    <t>Source: Local Financial Returns (LFRs): LFR A0 and 00</t>
  </si>
  <si>
    <t>Valuation band ranges
as at 1st April 1991</t>
  </si>
  <si>
    <t>Proportion of 
chargeable 
dwellings</t>
  </si>
  <si>
    <t>Band A</t>
  </si>
  <si>
    <t>Band B</t>
  </si>
  <si>
    <t>Band C</t>
  </si>
  <si>
    <t>Band D</t>
  </si>
  <si>
    <t>Band E</t>
  </si>
  <si>
    <t>Band F</t>
  </si>
  <si>
    <t>Band G</t>
  </si>
  <si>
    <t>Band H</t>
  </si>
  <si>
    <t>Council Tax billed (estimate)</t>
  </si>
  <si>
    <t>Council Tax Reduction</t>
  </si>
  <si>
    <t>Reduction in yield due to Single Person Discount (25%)</t>
  </si>
  <si>
    <t>Reduction in yield due to exempt dwellings (no CT)</t>
  </si>
  <si>
    <t>Other Discounts</t>
  </si>
  <si>
    <r>
      <rPr>
        <vertAlign val="superscript"/>
        <sz val="10"/>
        <color theme="1"/>
        <rFont val="Arial"/>
        <family val="2"/>
      </rPr>
      <t>1</t>
    </r>
    <r>
      <rPr>
        <sz val="10"/>
        <color theme="1"/>
        <rFont val="Arial"/>
        <family val="2"/>
      </rPr>
      <t xml:space="preserve"> The Council Tax yield if all dwellings paid full rate for their relevant Band and Local Authority</t>
    </r>
  </si>
  <si>
    <t>Roads &amp; Transport</t>
  </si>
  <si>
    <r>
      <t xml:space="preserve">Housing Revenue Account (HRA) </t>
    </r>
    <r>
      <rPr>
        <vertAlign val="superscript"/>
        <sz val="10"/>
        <color theme="1"/>
        <rFont val="Arial"/>
        <family val="2"/>
      </rPr>
      <t>1</t>
    </r>
  </si>
  <si>
    <t>Total GF + HRA Customer and Client Receipts</t>
  </si>
  <si>
    <t>Total General Fund (GF) Customer and Client Receipts</t>
  </si>
  <si>
    <t>1. The Housing Revenue Account (HRA) records income and expenditure relating to the provision of Local Authority housing.</t>
  </si>
  <si>
    <t xml:space="preserve">Table 1.5 - Council Tax valuation ranges and ratios by band               </t>
  </si>
  <si>
    <t>Net Council Tax 
income (£'000s)</t>
  </si>
  <si>
    <t>Total 
Dwellings</t>
  </si>
  <si>
    <t>Exempt
Dwellings</t>
  </si>
  <si>
    <t>Chargeable 
Dwellings</t>
  </si>
  <si>
    <t>Source: CTAXBASE Returns</t>
  </si>
  <si>
    <t>Bands A - B</t>
  </si>
  <si>
    <t>Bands C - D</t>
  </si>
  <si>
    <t>Bands E - H</t>
  </si>
  <si>
    <t>Band D Rate</t>
  </si>
  <si>
    <t>Source: CTAS 2016 Return</t>
  </si>
  <si>
    <r>
      <t>Average</t>
    </r>
    <r>
      <rPr>
        <b/>
        <vertAlign val="superscript"/>
        <sz val="12"/>
        <rFont val="Arial"/>
        <family val="2"/>
      </rPr>
      <t>1</t>
    </r>
    <r>
      <rPr>
        <b/>
        <sz val="12"/>
        <rFont val="Arial"/>
        <family val="2"/>
      </rPr>
      <t xml:space="preserve"> CT bill per dwelling</t>
    </r>
  </si>
  <si>
    <t>Before 
CTB/CTR</t>
  </si>
  <si>
    <t>After 
CTB/CTR</t>
  </si>
  <si>
    <t>2011-12</t>
  </si>
  <si>
    <t>Council Tax bands, discounts and exemptions, new construction and removal of demolished housing from the roll.</t>
  </si>
  <si>
    <t>UKG and SG
Funding (£'000s)</t>
  </si>
  <si>
    <t>Final total reduction 
in liability (£'000s)</t>
  </si>
  <si>
    <t xml:space="preserve">Table 1.10 - Council tax discounts, exemptions, reductions and increases </t>
  </si>
  <si>
    <t>Type of Support</t>
  </si>
  <si>
    <t>Typical dwellings that are eligible</t>
  </si>
  <si>
    <t>Discounts</t>
  </si>
  <si>
    <t>Single Person
Discount</t>
  </si>
  <si>
    <t>Second Homes</t>
  </si>
  <si>
    <t>Long Term Empty
(6 - 12 months)</t>
  </si>
  <si>
    <t>Long Term Empty
(&gt; 12 months)</t>
  </si>
  <si>
    <t>Occupied entirely by disregarded adults</t>
  </si>
  <si>
    <t>Exemptions</t>
  </si>
  <si>
    <t>Occupied</t>
  </si>
  <si>
    <t>Unoccupied</t>
  </si>
  <si>
    <t>Reductions</t>
  </si>
  <si>
    <t>Disability reduction</t>
  </si>
  <si>
    <t>Council Tax Reduction
(Passported)</t>
  </si>
  <si>
    <t>Council Tax Reduction
(Not passported)</t>
  </si>
  <si>
    <t>Low income household.</t>
  </si>
  <si>
    <t>empty properties discount or set a council tax increase of 100 per cent on properties which have been empty for more than 12 months.</t>
  </si>
  <si>
    <t>Chargeable dwellings which are no one's sole or main residence, but are furnished and lived in for at least 25 days during any 12 month period.</t>
  </si>
  <si>
    <t>Empty properties not meeting the criteria of a second home.</t>
  </si>
  <si>
    <t>50% discount</t>
  </si>
  <si>
    <t>Dwellings occupied solely by any combination of students, those with a severe mental impairment, school leavers or persons under the age of 18.</t>
  </si>
  <si>
    <r>
      <t xml:space="preserve">Up to 100% reduction </t>
    </r>
    <r>
      <rPr>
        <vertAlign val="superscript"/>
        <sz val="11"/>
        <color theme="1"/>
        <rFont val="Arial"/>
        <family val="2"/>
      </rPr>
      <t>3</t>
    </r>
  </si>
  <si>
    <t>All chargeable 
dwellings</t>
  </si>
  <si>
    <t>Single Person 
Discount</t>
  </si>
  <si>
    <r>
      <t xml:space="preserve">Second Homes </t>
    </r>
    <r>
      <rPr>
        <vertAlign val="superscript"/>
        <sz val="11"/>
        <color theme="1"/>
        <rFont val="Arial"/>
        <family val="2"/>
      </rPr>
      <t>2</t>
    </r>
  </si>
  <si>
    <t>Long Term Empty
(empty &gt; 6 months)</t>
  </si>
  <si>
    <t>Occupied entirely by 
disregarded adults</t>
  </si>
  <si>
    <t>Dwellings not 
subject to discount</t>
  </si>
  <si>
    <r>
      <t xml:space="preserve">Council Tax 
Reduction/Benefit </t>
    </r>
    <r>
      <rPr>
        <vertAlign val="superscript"/>
        <sz val="11"/>
        <color theme="1"/>
        <rFont val="Arial"/>
        <family val="2"/>
      </rPr>
      <t>3</t>
    </r>
  </si>
  <si>
    <t>Table 1.12 – Non-Domestic Rates Properties by Classification (as at 1 April 2017)</t>
  </si>
  <si>
    <t>Number of properties</t>
  </si>
  <si>
    <t xml:space="preserve">Rateable value  </t>
  </si>
  <si>
    <t>% of Properties on Valuation Roll</t>
  </si>
  <si>
    <t>% of RV on Valuation Roll</t>
  </si>
  <si>
    <r>
      <t> </t>
    </r>
    <r>
      <rPr>
        <b/>
        <sz val="10"/>
        <color rgb="FF000000"/>
        <rFont val="Arial"/>
        <family val="2"/>
      </rPr>
      <t>CATEGORY</t>
    </r>
  </si>
  <si>
    <t>1st April 2017</t>
  </si>
  <si>
    <t>Advertising</t>
  </si>
  <si>
    <t>Care Facilities</t>
  </si>
  <si>
    <t>Communications</t>
  </si>
  <si>
    <t>Cultural</t>
  </si>
  <si>
    <t>Education and Training</t>
  </si>
  <si>
    <t>Garages and Petrol Stations</t>
  </si>
  <si>
    <t>Health and Medical</t>
  </si>
  <si>
    <t>Hotels</t>
  </si>
  <si>
    <t>Industrial Subjects</t>
  </si>
  <si>
    <t>Leisure, Entertainment, Caravans etc.</t>
  </si>
  <si>
    <t>Offices</t>
  </si>
  <si>
    <t>Petrochemical</t>
  </si>
  <si>
    <t>Public Houses</t>
  </si>
  <si>
    <t>Public Service Subjects</t>
  </si>
  <si>
    <t>Quarries, Mines, etc.</t>
  </si>
  <si>
    <t>Religious</t>
  </si>
  <si>
    <t>Shops</t>
  </si>
  <si>
    <t>Sporting Subjects</t>
  </si>
  <si>
    <t>Statutory Undertaking</t>
  </si>
  <si>
    <t>TOTAL ALL NON-DOMESTIC PROPERTIES</t>
  </si>
  <si>
    <t>Source: Scottish Assessors Valuation Roll, 1st April 2017</t>
  </si>
  <si>
    <r>
      <t>Table 1.13 – Non-Domestic Rates Subjects by Local Authority (as at April 2017)</t>
    </r>
    <r>
      <rPr>
        <b/>
        <vertAlign val="superscript"/>
        <sz val="10"/>
        <color theme="1"/>
        <rFont val="Arial"/>
        <family val="2"/>
      </rPr>
      <t>1</t>
    </r>
  </si>
  <si>
    <t>Rateable Value Band</t>
  </si>
  <si>
    <t>Total Non-Domestic Properties</t>
  </si>
  <si>
    <t>&lt;= £18,000</t>
  </si>
  <si>
    <t>£18,001 to £35,000</t>
  </si>
  <si>
    <t>&gt; £35,000</t>
  </si>
  <si>
    <t>Zero rated</t>
  </si>
  <si>
    <t>&lt;=£15,000</t>
  </si>
  <si>
    <t>£15,001 to £18,000</t>
  </si>
  <si>
    <t>£35,001 to £51,000</t>
  </si>
  <si>
    <t>£18,001 to £51,000</t>
  </si>
  <si>
    <t>&gt; £51,000</t>
  </si>
  <si>
    <t>1. Includes a small percentage of properties with zero rateable value.</t>
  </si>
  <si>
    <t>Source: Scottish Assessors Valuation Roll, April 2017</t>
  </si>
  <si>
    <t>Table 1.14 – Non-Domestic Rates Income, Total Rateable Values and Poundage Rate</t>
  </si>
  <si>
    <t>2009-10</t>
  </si>
  <si>
    <r>
      <t>2010-11</t>
    </r>
    <r>
      <rPr>
        <b/>
        <vertAlign val="superscript"/>
        <sz val="10"/>
        <color rgb="FF000000"/>
        <rFont val="Arial"/>
        <family val="2"/>
      </rPr>
      <t>1</t>
    </r>
  </si>
  <si>
    <r>
      <t>Non Domestic Rates Income (£m)</t>
    </r>
    <r>
      <rPr>
        <b/>
        <vertAlign val="superscript"/>
        <sz val="10"/>
        <color theme="1"/>
        <rFont val="Arial"/>
        <family val="2"/>
      </rPr>
      <t xml:space="preserve"> 2</t>
    </r>
  </si>
  <si>
    <r>
      <t xml:space="preserve">Total Rateable Value (£m) </t>
    </r>
    <r>
      <rPr>
        <vertAlign val="superscript"/>
        <sz val="10"/>
        <color rgb="FF000000"/>
        <rFont val="Arial"/>
        <family val="2"/>
      </rPr>
      <t>3</t>
    </r>
  </si>
  <si>
    <t>Poundage Rate (pence)</t>
  </si>
  <si>
    <r>
      <t>Large Business Supplement (pence)</t>
    </r>
    <r>
      <rPr>
        <vertAlign val="superscript"/>
        <sz val="10"/>
        <color rgb="FF000000"/>
        <rFont val="Arial"/>
        <family val="2"/>
      </rPr>
      <t>4</t>
    </r>
  </si>
  <si>
    <t>3. As at start of financial year</t>
  </si>
  <si>
    <t>Source: NDR Income – Non-domestic Rate Income Returns, Rateable Value – Scottish Assessors Valuation Roll as at 1st April</t>
  </si>
  <si>
    <r>
      <t>Table 1.15 – Non-Domestic Rates Properties, Rateable Values and Income By Local Authority</t>
    </r>
    <r>
      <rPr>
        <b/>
        <vertAlign val="superscript"/>
        <sz val="10"/>
        <color theme="1"/>
        <rFont val="Arial"/>
        <family val="2"/>
      </rPr>
      <t>1</t>
    </r>
  </si>
  <si>
    <t>Authority</t>
  </si>
  <si>
    <t>Non-Domestic</t>
  </si>
  <si>
    <t xml:space="preserve">Non-Domestic </t>
  </si>
  <si>
    <r>
      <t>Properties</t>
    </r>
    <r>
      <rPr>
        <b/>
        <vertAlign val="superscript"/>
        <sz val="10"/>
        <color rgb="FF000000"/>
        <rFont val="Arial"/>
        <family val="2"/>
      </rPr>
      <t>2</t>
    </r>
  </si>
  <si>
    <t>Rateable Values</t>
  </si>
  <si>
    <t>Rate Income</t>
  </si>
  <si>
    <t>(£000s)</t>
  </si>
  <si>
    <t>1. Rates bills for specific utilities are collected by specified councils on behalf of all 32 councils, and appear on the valuation roll for those councils: South Lanarkshire (Electricity), West Dunbartonshire (Gas), Fife (Water), Falkirk (Docks and Harbours), Highland (Railways), Renfrewshire (Telecommunications). This increases the take for those authorities.</t>
  </si>
  <si>
    <t>2. Includes properties with a zero rateable value</t>
  </si>
  <si>
    <r>
      <t>Table 1.16 – Amount of Non-Domestic Rates Relief Provided by Relief Type</t>
    </r>
    <r>
      <rPr>
        <b/>
        <vertAlign val="superscript"/>
        <sz val="10"/>
        <color theme="1"/>
        <rFont val="Arial"/>
        <family val="2"/>
      </rPr>
      <t>1,2</t>
    </r>
  </si>
  <si>
    <t>2008-09</t>
  </si>
  <si>
    <t>2010-11</t>
  </si>
  <si>
    <t>Empty Property Relief</t>
  </si>
  <si>
    <t>Charities</t>
  </si>
  <si>
    <t>Sports Clubs</t>
  </si>
  <si>
    <t>Disabled persons relief</t>
  </si>
  <si>
    <t>SBBS</t>
  </si>
  <si>
    <t>Religious Properties</t>
  </si>
  <si>
    <t>Rural Rate Relief</t>
  </si>
  <si>
    <r>
      <t>Renewable Energy Relief Scheme</t>
    </r>
    <r>
      <rPr>
        <vertAlign val="superscript"/>
        <sz val="10"/>
        <color rgb="FF000000"/>
        <rFont val="Arial"/>
        <family val="2"/>
      </rPr>
      <t>3</t>
    </r>
  </si>
  <si>
    <r>
      <t>New Start</t>
    </r>
    <r>
      <rPr>
        <vertAlign val="superscript"/>
        <sz val="10"/>
        <color rgb="FF000000"/>
        <rFont val="Arial"/>
        <family val="2"/>
      </rPr>
      <t>4</t>
    </r>
  </si>
  <si>
    <r>
      <t>Fresh Start</t>
    </r>
    <r>
      <rPr>
        <vertAlign val="superscript"/>
        <sz val="10"/>
        <color rgb="FF000000"/>
        <rFont val="Arial"/>
        <family val="2"/>
      </rPr>
      <t>4</t>
    </r>
  </si>
  <si>
    <r>
      <t>Other</t>
    </r>
    <r>
      <rPr>
        <vertAlign val="superscript"/>
        <sz val="10"/>
        <color theme="1"/>
        <rFont val="Arial"/>
        <family val="2"/>
      </rPr>
      <t>5</t>
    </r>
  </si>
  <si>
    <t>Gross Amount</t>
  </si>
  <si>
    <t xml:space="preserve">3. The Renewable Energy Relief Scheme was introduced at 1 April 2010.   </t>
  </si>
  <si>
    <t>Source:  Non-domestic Rate Income Returns from Councils</t>
  </si>
  <si>
    <t>Religious Exemption</t>
  </si>
  <si>
    <r>
      <t>Other</t>
    </r>
    <r>
      <rPr>
        <b/>
        <vertAlign val="superscript"/>
        <sz val="10"/>
        <color theme="1"/>
        <rFont val="Arial"/>
        <family val="2"/>
      </rPr>
      <t>4</t>
    </r>
  </si>
  <si>
    <t>All reliefs</t>
  </si>
  <si>
    <t>2. Figures are final audited figures.</t>
  </si>
  <si>
    <r>
      <t>Non-Domestic Rate Distributable Amount (£000s)</t>
    </r>
    <r>
      <rPr>
        <b/>
        <vertAlign val="superscript"/>
        <sz val="10"/>
        <color rgb="FF000000"/>
        <rFont val="Arial"/>
        <family val="2"/>
      </rPr>
      <t>1</t>
    </r>
  </si>
  <si>
    <t>£m</t>
  </si>
  <si>
    <t>Closing Balance</t>
  </si>
  <si>
    <t>Opening Balance</t>
  </si>
  <si>
    <t xml:space="preserve"> </t>
  </si>
  <si>
    <t>Reconciliation of 2014-15</t>
  </si>
  <si>
    <t>£ thousands</t>
  </si>
  <si>
    <t>General Fund Services</t>
  </si>
  <si>
    <t>Acquisition of land, leases, existing buildings or works</t>
  </si>
  <si>
    <t xml:space="preserve">New construction, conversions &amp; enhancement to existing buildings </t>
  </si>
  <si>
    <t>Vehicles, machinery &amp; equipment</t>
  </si>
  <si>
    <t>Intangible assets</t>
  </si>
  <si>
    <t>Total Gross Capital Expenditure</t>
  </si>
  <si>
    <t>Revenue Expenditure funded from Capital Resources</t>
  </si>
  <si>
    <t>Total Expenditure to be met from Capital Resources</t>
  </si>
  <si>
    <t>Scottish Government General Capital Grant</t>
  </si>
  <si>
    <t>Scottish Government Specific Capital Grants</t>
  </si>
  <si>
    <t xml:space="preserve">Grants from Scottish Government Agencies and NDPBs </t>
  </si>
  <si>
    <t>Other Grants and Contributions</t>
  </si>
  <si>
    <t>Borrowing from Loans Fund</t>
  </si>
  <si>
    <t>Capital receipts used from asset sales/disposals</t>
  </si>
  <si>
    <t>Capital Reserves (Capital Fund)</t>
  </si>
  <si>
    <t>Capital funded from revenue reserves</t>
  </si>
  <si>
    <t>Assets acquired under credit arrangements (e.g. finance leases, PPP/PFI)</t>
  </si>
  <si>
    <t>Total Financing</t>
  </si>
  <si>
    <t>Source: Capital Returns (CRFinal)</t>
  </si>
  <si>
    <r>
      <t>2013-14</t>
    </r>
    <r>
      <rPr>
        <b/>
        <vertAlign val="superscript"/>
        <sz val="10"/>
        <color theme="1"/>
        <rFont val="Arial"/>
        <family val="2"/>
      </rPr>
      <t>a</t>
    </r>
  </si>
  <si>
    <t xml:space="preserve">Borrowing from Loans fund </t>
  </si>
  <si>
    <t xml:space="preserve">Capital Fund applied </t>
  </si>
  <si>
    <t xml:space="preserve">Capital funded from current revenue </t>
  </si>
  <si>
    <t>a. Following the Police and Fire Reform (Scotland) Act 2012 figures from 2013-14 onwards may not be comparable with previous years.  See section 5.2 for details.</t>
  </si>
  <si>
    <t>Grants and Contributions</t>
  </si>
  <si>
    <t>a. Following the Police and Fire Reform (Scotland) Act 2012 figures for 2013-14 onwards may not be comparable with previous years.  See Background to Local Government section for details.</t>
  </si>
  <si>
    <t>Total General Fund Capital Expenditure</t>
  </si>
  <si>
    <t>Total Capital Expenditure</t>
  </si>
  <si>
    <t>Total Capital Expenditure incl. Police and Fire</t>
  </si>
  <si>
    <t>Source: Capital Returns (CR Final)</t>
  </si>
  <si>
    <t>Capital Expenditure per capita (£)</t>
  </si>
  <si>
    <t>Total Expenditure to be met from Capital Resources (£thousands)</t>
  </si>
  <si>
    <t> £ thousands</t>
  </si>
  <si>
    <t>Culture &amp; Related Services</t>
  </si>
  <si>
    <t>Total GF Capital Receipts</t>
  </si>
  <si>
    <t>Total Capital Receipts</t>
  </si>
  <si>
    <r>
      <t>Police &amp; Fire</t>
    </r>
    <r>
      <rPr>
        <vertAlign val="superscript"/>
        <sz val="10"/>
        <color theme="1"/>
        <rFont val="Arial"/>
        <family val="2"/>
      </rPr>
      <t>1</t>
    </r>
  </si>
  <si>
    <t>1. In 2012-13 fire boards had £41k in education capital receipts raised.</t>
  </si>
  <si>
    <t>Capital receipts from the sale/ disposal of fixed assets</t>
  </si>
  <si>
    <t>Total Capital Receipts Available for Use</t>
  </si>
  <si>
    <t>Capital receipts used to repay debt</t>
  </si>
  <si>
    <t>Capital receipts transferred to the equal pay or severance statutory adjustment account</t>
  </si>
  <si>
    <t>Capital receipts transferred to Capital Fund</t>
  </si>
  <si>
    <t>Advances for Capital Expenditure</t>
  </si>
  <si>
    <t>Advances for Consented Borrowing</t>
  </si>
  <si>
    <t>Total Loans Fund Borrowing</t>
  </si>
  <si>
    <t>Credit Arrangements</t>
  </si>
  <si>
    <t>Total Borrowing and Credit Arrangements</t>
  </si>
  <si>
    <t>Table 2.6 – Loans Fund Borrowing and Credit Arrangements Used to Finance Capital Expenditure</t>
  </si>
  <si>
    <t xml:space="preserve">Loans Fund advances outstanding 1 April </t>
  </si>
  <si>
    <t>ADD New advances from the Loans Fund</t>
  </si>
  <si>
    <t>LESS: Repayments in year</t>
  </si>
  <si>
    <t>LESS: Additional Voluntary Repayments in Year</t>
  </si>
  <si>
    <t>Transfer of assets between funds (transfers out are negative)</t>
  </si>
  <si>
    <t>Total Loans Fund advances outstanding (£ thousands)</t>
  </si>
  <si>
    <t>Per Head (£)</t>
  </si>
  <si>
    <t>Per HRA dwelling (£)</t>
  </si>
  <si>
    <t>Total (GF + HRA) Loans Fund advances outstanding</t>
  </si>
  <si>
    <t>Source: Capital Returns (CRFinal), Housing Statistics for Scotland, NRS Mid-Year Population Estimates</t>
  </si>
  <si>
    <t xml:space="preserve">Balance brought forward 1 April </t>
  </si>
  <si>
    <t>ADD: New credit arrangements in year</t>
  </si>
  <si>
    <t>LESS: Repayments of principal in year</t>
  </si>
  <si>
    <t>Credit arrangements outstanding 31 March</t>
  </si>
  <si>
    <t>Per HRA Dwelling (£)</t>
  </si>
  <si>
    <t>Total (GF + HRA) Credit Arrangements Outstanding</t>
  </si>
  <si>
    <t>31st March 2013</t>
  </si>
  <si>
    <t>31st March 2014</t>
  </si>
  <si>
    <t>31st March 2015</t>
  </si>
  <si>
    <t>31st March 2016</t>
  </si>
  <si>
    <t>31st March 2017</t>
  </si>
  <si>
    <t>Loans Fund Advances Outstanding</t>
  </si>
  <si>
    <t>Total General Fund Debt</t>
  </si>
  <si>
    <t>Total HRA Debt</t>
  </si>
  <si>
    <t>Total Debt</t>
  </si>
  <si>
    <t>Capital Financing Requirement at 1 April</t>
  </si>
  <si>
    <t>Capital Expenditure to be financed by borrowing or credit arrangements</t>
  </si>
  <si>
    <t xml:space="preserve">Capital Expenditure to be financed by borrowing </t>
  </si>
  <si>
    <t>Capital Expenditure to be financed by credit arrangements</t>
  </si>
  <si>
    <t>Loans Fund principal repayments</t>
  </si>
  <si>
    <t>Credit arrangements principal repayments</t>
  </si>
  <si>
    <t>Additional voluntary contributions of principal repayments</t>
  </si>
  <si>
    <t>Change in Capital Financing Requirement</t>
  </si>
  <si>
    <t>Capital Financing Requirement at 31 March</t>
  </si>
  <si>
    <t>Borrowing at 1 April</t>
  </si>
  <si>
    <t>Other long term liabilities at 1 April</t>
  </si>
  <si>
    <t>Total External Debt at 1 April</t>
  </si>
  <si>
    <t>Borrowing at 31 March</t>
  </si>
  <si>
    <t>Other long term liabilities at 31 March</t>
  </si>
  <si>
    <t>Total External Debt at 31 March</t>
  </si>
  <si>
    <t>Operational boundary for external debt at 31 March</t>
  </si>
  <si>
    <t>Authorised limit for external debt at 31 March</t>
  </si>
  <si>
    <t>Total External debt as a percentage of the Capital Financing Requirement at 31 March</t>
  </si>
  <si>
    <r>
      <t>Chart 3.1 – Prudential Indicators: 31</t>
    </r>
    <r>
      <rPr>
        <b/>
        <vertAlign val="superscript"/>
        <sz val="12"/>
        <color theme="1"/>
        <rFont val="Arial"/>
        <family val="2"/>
      </rPr>
      <t>st</t>
    </r>
    <r>
      <rPr>
        <b/>
        <sz val="12"/>
        <color theme="1"/>
        <rFont val="Arial"/>
        <family val="2"/>
      </rPr>
      <t xml:space="preserve"> March 2013 to 31</t>
    </r>
    <r>
      <rPr>
        <b/>
        <vertAlign val="superscript"/>
        <sz val="12"/>
        <color theme="1"/>
        <rFont val="Arial"/>
        <family val="2"/>
      </rPr>
      <t>st</t>
    </r>
    <r>
      <rPr>
        <b/>
        <sz val="12"/>
        <color theme="1"/>
        <rFont val="Arial"/>
        <family val="2"/>
      </rPr>
      <t xml:space="preserve"> March 2017</t>
    </r>
  </si>
  <si>
    <t>Value of fixed assets as at 31 March 2013</t>
  </si>
  <si>
    <t>Value of fixed assets as at 31 March 2015</t>
  </si>
  <si>
    <t>Value of fixed assets as at 31 March 2016</t>
  </si>
  <si>
    <t>Value of fixed assets as at 31 March 2017</t>
  </si>
  <si>
    <t>Operational Assets</t>
  </si>
  <si>
    <t>Council dwellings</t>
  </si>
  <si>
    <t>Other land and buildings</t>
  </si>
  <si>
    <t>Vehicles, plant and machinery</t>
  </si>
  <si>
    <t>Infrastructure assets</t>
  </si>
  <si>
    <t>Community assets</t>
  </si>
  <si>
    <t>Heritage assets</t>
  </si>
  <si>
    <t>Total operational assets</t>
  </si>
  <si>
    <t>Non-operational assets</t>
  </si>
  <si>
    <t>Assets under construction</t>
  </si>
  <si>
    <t>Surplus assets held for disposal</t>
  </si>
  <si>
    <t>Investment properties</t>
  </si>
  <si>
    <t>Total non-operational assets</t>
  </si>
  <si>
    <t>Intangible Assets</t>
  </si>
  <si>
    <t>Total Assets excluding Police &amp; Fire</t>
  </si>
  <si>
    <t>Total Assets</t>
  </si>
  <si>
    <t>(a)</t>
  </si>
  <si>
    <t>(b)</t>
  </si>
  <si>
    <t>(c)</t>
  </si>
  <si>
    <t>(d)=(b)+(c)</t>
  </si>
  <si>
    <t>(e)=(a)+(d)</t>
  </si>
  <si>
    <t>(Surplus) or Deficit on provision of services</t>
  </si>
  <si>
    <t>Movement between Revenue Reserves</t>
  </si>
  <si>
    <t>(Increase) or Decrease</t>
  </si>
  <si>
    <t>Revenue Reserves</t>
  </si>
  <si>
    <t>Harbour Account</t>
  </si>
  <si>
    <t>Renewal and Repairs</t>
  </si>
  <si>
    <t>Insurance Fund</t>
  </si>
  <si>
    <t>Other Statutory  Funds</t>
  </si>
  <si>
    <t>Total Revenue Reserves</t>
  </si>
  <si>
    <t>Capital Reserves</t>
  </si>
  <si>
    <t xml:space="preserve">Capital Fund </t>
  </si>
  <si>
    <t>Capital Receipts</t>
  </si>
  <si>
    <t>Capital Grants Unapplied</t>
  </si>
  <si>
    <t>Total Capital Reserves</t>
  </si>
  <si>
    <t>Total Usable Reserves</t>
  </si>
  <si>
    <t>Source: Local Financial Returns (LFR23)</t>
  </si>
  <si>
    <t>2007-08</t>
  </si>
  <si>
    <t>Total Benefits including Payments under Pensions (Increase) Acts:</t>
  </si>
  <si>
    <t>TOTAL EXPENDITURE</t>
  </si>
  <si>
    <t>1. Payments under the Pensions (Increase) Act 1971 relate to costs associated with uprating of pensions. In some cases local authorities were unable to separately identify this cost and included it within pensions, lump sums &amp; other benefits.</t>
  </si>
  <si>
    <t xml:space="preserve">2. Transfer Values are due to scheme members transferring to other pension schemes (for example where a scheme member has moved to a different employer).  </t>
  </si>
  <si>
    <t>3. “Other Benefits” includes, Fund Administration and Management Costs (the largest component); Refunds of Contributions; Adjustments; and Premiums.</t>
  </si>
  <si>
    <t>Source: Local Financial Returns: LFR24</t>
  </si>
  <si>
    <r>
      <t>Pensions</t>
    </r>
    <r>
      <rPr>
        <vertAlign val="superscript"/>
        <sz val="10"/>
        <rFont val="Arial"/>
        <family val="2"/>
      </rPr>
      <t>1</t>
    </r>
  </si>
  <si>
    <r>
      <t>Lump Sums</t>
    </r>
    <r>
      <rPr>
        <vertAlign val="superscript"/>
        <sz val="10"/>
        <rFont val="Arial"/>
        <family val="2"/>
      </rPr>
      <t>1</t>
    </r>
  </si>
  <si>
    <r>
      <t>Other Benefits</t>
    </r>
    <r>
      <rPr>
        <vertAlign val="superscript"/>
        <sz val="10"/>
        <rFont val="Arial"/>
        <family val="2"/>
      </rPr>
      <t>1</t>
    </r>
  </si>
  <si>
    <r>
      <t>Payments under Pensions (Increase) Acts</t>
    </r>
    <r>
      <rPr>
        <vertAlign val="superscript"/>
        <sz val="10"/>
        <rFont val="Arial"/>
        <family val="2"/>
      </rPr>
      <t>1</t>
    </r>
  </si>
  <si>
    <r>
      <t>Transfer Values</t>
    </r>
    <r>
      <rPr>
        <vertAlign val="superscript"/>
        <sz val="10"/>
        <rFont val="Arial"/>
        <family val="2"/>
      </rPr>
      <t>2</t>
    </r>
  </si>
  <si>
    <r>
      <t>Other</t>
    </r>
    <r>
      <rPr>
        <vertAlign val="superscript"/>
        <sz val="10"/>
        <rFont val="Arial"/>
        <family val="2"/>
      </rPr>
      <t>3</t>
    </r>
  </si>
  <si>
    <r>
      <t> </t>
    </r>
    <r>
      <rPr>
        <sz val="8"/>
        <color indexed="63"/>
        <rFont val="Arial"/>
        <family val="2"/>
      </rPr>
      <t>£ thousands</t>
    </r>
  </si>
  <si>
    <t>Total Contributions</t>
  </si>
  <si>
    <t>Contributions (including those from other employing authorities)</t>
  </si>
  <si>
    <t>Employees</t>
  </si>
  <si>
    <t>Employers</t>
  </si>
  <si>
    <r>
      <t>TOTAL INCOME</t>
    </r>
    <r>
      <rPr>
        <b/>
        <vertAlign val="superscript"/>
        <sz val="10"/>
        <color indexed="63"/>
        <rFont val="Arial"/>
        <family val="2"/>
      </rPr>
      <t>1</t>
    </r>
  </si>
  <si>
    <t xml:space="preserve">Source: Local Financial Returns – LFR 24  </t>
  </si>
  <si>
    <t>Net Investment and Other Income</t>
  </si>
  <si>
    <t>Table 6.1 – Local Authority Joint Board Membership</t>
  </si>
  <si>
    <t>Regional Transport Partnerships</t>
  </si>
  <si>
    <t>Valuation Joint Boards</t>
  </si>
  <si>
    <t>NESTRANS</t>
  </si>
  <si>
    <t>Grampian</t>
  </si>
  <si>
    <t>TACTRAN</t>
  </si>
  <si>
    <t>Tayside</t>
  </si>
  <si>
    <r>
      <t>Argyll &amp; Bute</t>
    </r>
    <r>
      <rPr>
        <vertAlign val="superscript"/>
        <sz val="10"/>
        <color theme="1"/>
        <rFont val="Arial"/>
        <family val="2"/>
      </rPr>
      <t>1</t>
    </r>
  </si>
  <si>
    <t>SPT/HITRANS</t>
  </si>
  <si>
    <t>Dunbartonshire &amp; Argyll&amp; Bute</t>
  </si>
  <si>
    <t>SESTRAN</t>
  </si>
  <si>
    <t>SWESTRANS</t>
  </si>
  <si>
    <t>SPT</t>
  </si>
  <si>
    <t>Ayrshire</t>
  </si>
  <si>
    <t>Lothian</t>
  </si>
  <si>
    <t>HITRANS</t>
  </si>
  <si>
    <t>Highland and Western Isles</t>
  </si>
  <si>
    <t>Glasgow</t>
  </si>
  <si>
    <t>Lanarkshire</t>
  </si>
  <si>
    <t>Orkney &amp; Shetland</t>
  </si>
  <si>
    <t>Borders</t>
  </si>
  <si>
    <t>ZetTrans</t>
  </si>
  <si>
    <t xml:space="preserve">1. Helensburgh and Lomond are part of SPT while the rest of Argyll and Bute is part of HITRANS.  </t>
  </si>
  <si>
    <t>Gross Revenue Expenditure</t>
  </si>
  <si>
    <t>Pre-primary education</t>
  </si>
  <si>
    <t>Primary education</t>
  </si>
  <si>
    <t>Secondary education</t>
  </si>
  <si>
    <t>Special education</t>
  </si>
  <si>
    <t>Community Learning</t>
  </si>
  <si>
    <t>Other non-school funding</t>
  </si>
  <si>
    <t>Cultural and related services</t>
  </si>
  <si>
    <t>Museums and galleries</t>
  </si>
  <si>
    <t>Other cultural and heritage services</t>
  </si>
  <si>
    <t>Library service</t>
  </si>
  <si>
    <t>Promotional Events</t>
  </si>
  <si>
    <t>Other Tourism</t>
  </si>
  <si>
    <t>Countryside recreation and management</t>
  </si>
  <si>
    <t>Sport facilities</t>
  </si>
  <si>
    <t>Community parks and open spaces</t>
  </si>
  <si>
    <t>Other recreation and sport</t>
  </si>
  <si>
    <t>Social work</t>
  </si>
  <si>
    <t>Service Strategy</t>
  </si>
  <si>
    <t>Children's Panel</t>
  </si>
  <si>
    <t>Children and families</t>
  </si>
  <si>
    <t>Older persons</t>
  </si>
  <si>
    <t>Adults with physical or sensory disabilities</t>
  </si>
  <si>
    <t>Adults with learning disabilities</t>
  </si>
  <si>
    <t>Adults with mental health needs</t>
  </si>
  <si>
    <t>Adults with other needs</t>
  </si>
  <si>
    <t>Criminal justice social work services</t>
  </si>
  <si>
    <t>Road construction</t>
  </si>
  <si>
    <t>Winter maintenance</t>
  </si>
  <si>
    <t>Maintenance &amp; repairs</t>
  </si>
  <si>
    <t>Road lighting</t>
  </si>
  <si>
    <t>School crossing patrols</t>
  </si>
  <si>
    <t xml:space="preserve">Other network and traffic management </t>
  </si>
  <si>
    <t>Parking</t>
  </si>
  <si>
    <t>Non-LA PT: Concessionary fares</t>
  </si>
  <si>
    <t xml:space="preserve">Non-LA PT: Support to operators </t>
  </si>
  <si>
    <t>Non-LA PT: Co-ordination</t>
  </si>
  <si>
    <t>Local authority Transport</t>
  </si>
  <si>
    <t>Road Bridges</t>
  </si>
  <si>
    <t>Environmental services</t>
  </si>
  <si>
    <t>Cemetery, cremation and mortuary services</t>
  </si>
  <si>
    <t xml:space="preserve">Coast protection </t>
  </si>
  <si>
    <t>Flood defence and land drainage</t>
  </si>
  <si>
    <t>Environmental Health</t>
  </si>
  <si>
    <t>Trading Standards</t>
  </si>
  <si>
    <t>Waste Collection</t>
  </si>
  <si>
    <t>Waste Disposal</t>
  </si>
  <si>
    <t>Other waste management</t>
  </si>
  <si>
    <t>Planning and Development Services</t>
  </si>
  <si>
    <t>Planning: Building control</t>
  </si>
  <si>
    <t>Planning: Development control</t>
  </si>
  <si>
    <t>Planning: Policy</t>
  </si>
  <si>
    <t>Planning: Environmental initiatives</t>
  </si>
  <si>
    <t>Economic development</t>
  </si>
  <si>
    <t>Council tax collection</t>
  </si>
  <si>
    <t>Council tax reduction administration</t>
  </si>
  <si>
    <t>Non-domestic rates collection</t>
  </si>
  <si>
    <t>Housing benefit administration</t>
  </si>
  <si>
    <t>Registration of births, deaths and marriages</t>
  </si>
  <si>
    <t>Emergency Planning (non Police or Fire)</t>
  </si>
  <si>
    <t>Licensing</t>
  </si>
  <si>
    <t>Conducting Elections</t>
  </si>
  <si>
    <t>Registration of electors</t>
  </si>
  <si>
    <t>Council tax valuation</t>
  </si>
  <si>
    <t>Non-domestic lands valuation</t>
  </si>
  <si>
    <t>Local Land Charges</t>
  </si>
  <si>
    <t>Non-road lighting</t>
  </si>
  <si>
    <t>General grants, bequests and donations</t>
  </si>
  <si>
    <t>Corporate and democratic core costs</t>
  </si>
  <si>
    <t>Non-distributed costs</t>
  </si>
  <si>
    <t>Private sector housing renewal</t>
  </si>
  <si>
    <t>Housing benefits: Rent allowances</t>
  </si>
  <si>
    <t>Housing benefits: Rent rebate</t>
  </si>
  <si>
    <t>Homelessness</t>
  </si>
  <si>
    <t>Welfare Services</t>
  </si>
  <si>
    <t>Administration of housing advances</t>
  </si>
  <si>
    <t>Housing Support Services</t>
  </si>
  <si>
    <t>Other non-HRA housing (excl admin of Housing Benefits)</t>
  </si>
  <si>
    <t>General Fund Total</t>
  </si>
  <si>
    <t>All Services (GF + HRA)</t>
  </si>
  <si>
    <t>Roads and transport1</t>
  </si>
  <si>
    <t>Central Services2</t>
  </si>
  <si>
    <t>Source: Local Financial Returns</t>
  </si>
  <si>
    <t>Education Services</t>
  </si>
  <si>
    <t>Social Work Services</t>
  </si>
  <si>
    <t>Housing Services
(Non-HRA)</t>
  </si>
  <si>
    <t>Total General Fund Services</t>
  </si>
  <si>
    <t>HRA Housing Services</t>
  </si>
  <si>
    <t>Total General Fund Services (inc HRA)</t>
  </si>
  <si>
    <t xml:space="preserve">Teachers </t>
  </si>
  <si>
    <t>Teacher pension costs</t>
  </si>
  <si>
    <t>Non-Teachers</t>
  </si>
  <si>
    <t>Non teacher pension costs</t>
  </si>
  <si>
    <t>Total Employee Costs</t>
  </si>
  <si>
    <t>Premises Related Costs</t>
  </si>
  <si>
    <t>Transport Related Expenditure</t>
  </si>
  <si>
    <t>Supplies and Services</t>
  </si>
  <si>
    <t>Third Party Payments</t>
  </si>
  <si>
    <t>Total Operating Costs</t>
  </si>
  <si>
    <t>School Children and Students</t>
  </si>
  <si>
    <t>Social Work Clients</t>
  </si>
  <si>
    <t>Housing Benefits</t>
  </si>
  <si>
    <t>Debits Resulting From Soft Loans to Clients etc.</t>
  </si>
  <si>
    <t>Capital Grants to third parties funded from capital grant</t>
  </si>
  <si>
    <t>Other Transfer Payments</t>
  </si>
  <si>
    <t>Net Contribution to Integration Joint Boards</t>
  </si>
  <si>
    <t>Total Transfer Payments on funding basis</t>
  </si>
  <si>
    <t>Adjustments for LFR Purposes</t>
  </si>
  <si>
    <t>Recharge Income From Other Services</t>
  </si>
  <si>
    <t>Requisition Income from Other Local Authorities</t>
  </si>
  <si>
    <t>Contributions from Other Local Authorities</t>
  </si>
  <si>
    <t>Total Adjustments</t>
  </si>
  <si>
    <t>Gross Expenditure Adjusted for LFR purposes</t>
  </si>
  <si>
    <t>Government Grants</t>
  </si>
  <si>
    <t>Ring-Fenced Revenue Grants</t>
  </si>
  <si>
    <t>General Capital Grant Used to Fund Capital Grants to Third Parties</t>
  </si>
  <si>
    <t>Other Central Government grants used to fund capital grants to third parties</t>
  </si>
  <si>
    <t>Other Central Government Grants (excl GRG)</t>
  </si>
  <si>
    <t>Total Government Grants</t>
  </si>
  <si>
    <t>Contributions from Health Authorities</t>
  </si>
  <si>
    <t>Net Contributions from Integration Joint Boards</t>
  </si>
  <si>
    <t>All Other Grants, Reimbursements and Contributions</t>
  </si>
  <si>
    <t>Total Grants, Reimbursements and Contributions</t>
  </si>
  <si>
    <t>Income From Charges to Service Users</t>
  </si>
  <si>
    <t>Rent Income</t>
  </si>
  <si>
    <t>Other Sales, Fees and Charges</t>
  </si>
  <si>
    <t>Total Customer and Client Receipts</t>
  </si>
  <si>
    <t>Credits Resulting From Soft Loans</t>
  </si>
  <si>
    <t>Expenditure</t>
  </si>
  <si>
    <t>Income</t>
  </si>
  <si>
    <t>Source: Local Financial Returns (LFR00)</t>
  </si>
  <si>
    <t>Planning and economic development</t>
  </si>
  <si>
    <t>Central services</t>
  </si>
  <si>
    <t>Trading services</t>
  </si>
  <si>
    <t>HRA Total</t>
  </si>
  <si>
    <t>All Services Total</t>
  </si>
  <si>
    <t>Ayrshire VJB</t>
  </si>
  <si>
    <t>Central VJB</t>
  </si>
  <si>
    <t>Dunbartonshire &amp; Argyll &amp; Bute VJB</t>
  </si>
  <si>
    <t>Grampian VJB</t>
  </si>
  <si>
    <t>Highland &amp; Western Isles VJB</t>
  </si>
  <si>
    <t>Lanarkshire VJB</t>
  </si>
  <si>
    <t>Lothian VJB</t>
  </si>
  <si>
    <t>Orkney &amp; Shetland VJB</t>
  </si>
  <si>
    <t>Renfrewshire VJB</t>
  </si>
  <si>
    <t>Tayside VJB</t>
  </si>
  <si>
    <t>Tay Road Bridge</t>
  </si>
  <si>
    <t>Roads and transport</t>
  </si>
  <si>
    <t>Central Scotland Joint Fire</t>
  </si>
  <si>
    <t>Grampian Fire</t>
  </si>
  <si>
    <t>Highlands &amp; Islands Fire</t>
  </si>
  <si>
    <t>Lothian &amp; Borders Fire &amp; Rescue</t>
  </si>
  <si>
    <t>Strathclyde Fire</t>
  </si>
  <si>
    <t>Tayside Fire &amp; Rescue</t>
  </si>
  <si>
    <t>Central Scotland Police</t>
  </si>
  <si>
    <t>Grampian Police</t>
  </si>
  <si>
    <t>Lothian &amp; Borders Police</t>
  </si>
  <si>
    <t>Northern Police</t>
  </si>
  <si>
    <t>Strathclyde Police</t>
  </si>
  <si>
    <t>Tayside Police</t>
  </si>
  <si>
    <t>Dunbartonshire&amp; Argyll&amp;Bute VJB</t>
  </si>
  <si>
    <t>Forth Estuary Transport</t>
  </si>
  <si>
    <t>1. Scotland totals for 2013-14 and later are not comparable with prior years due to changes to the way that Police and Fire are funded following the formation of Police Scotland and the Scottish Fire and Rescue Service.  See section 5.2 for more details.</t>
  </si>
  <si>
    <t>3. Figures include Trading Services and non-HRA Housing, but exclude interest and debt.</t>
  </si>
  <si>
    <t>2. Net expenditure financed from grants, non domestic rates, council taxes and reserves.</t>
  </si>
  <si>
    <t>Total General Fund Income</t>
  </si>
  <si>
    <t>Total HRA Income</t>
  </si>
  <si>
    <t>Total Services Income</t>
  </si>
  <si>
    <t>NDRI Distributable Amount</t>
  </si>
  <si>
    <t>All General Fund Services</t>
  </si>
  <si>
    <t>New construction, conversions, enhancement to existing buildings</t>
  </si>
  <si>
    <t>Vehicles, Machinery, Equipment</t>
  </si>
  <si>
    <t>Revenue Expenditure Funded from Capital Resources</t>
  </si>
  <si>
    <t>Community learning</t>
  </si>
  <si>
    <t>Tourism</t>
  </si>
  <si>
    <t>Recreation and Sport</t>
  </si>
  <si>
    <t>Libraries</t>
  </si>
  <si>
    <t>Museums and art galleries</t>
  </si>
  <si>
    <t>Other culture and heritage</t>
  </si>
  <si>
    <t>Children</t>
  </si>
  <si>
    <t>Older people</t>
  </si>
  <si>
    <t>Other Adults Services</t>
  </si>
  <si>
    <t>Roads</t>
  </si>
  <si>
    <t xml:space="preserve">Network and traffic management </t>
  </si>
  <si>
    <t>Bridges</t>
  </si>
  <si>
    <t>Parking Services</t>
  </si>
  <si>
    <t>Public Transport - Rail</t>
  </si>
  <si>
    <t>Other Public Transport</t>
  </si>
  <si>
    <t>Crematoria and burial grounds</t>
  </si>
  <si>
    <t>Flood prevention</t>
  </si>
  <si>
    <t>Waste collection and disposal</t>
  </si>
  <si>
    <t>Planning</t>
  </si>
  <si>
    <t>Environmental Initiatives</t>
  </si>
  <si>
    <t>Fishery Harbours, Markets, Commercial Ports, Piers &amp; Harbours</t>
  </si>
  <si>
    <t>Shipping, Airports, Transport Piers &amp; Ferry Terminals</t>
  </si>
  <si>
    <t>Toll Bridges</t>
  </si>
  <si>
    <t>All services</t>
  </si>
  <si>
    <t>Grants from Scottish Government Agencies and NDPBs</t>
  </si>
  <si>
    <t>Borrowing</t>
  </si>
  <si>
    <t>Capital funded from current revenue</t>
  </si>
  <si>
    <t>Total Capital Financing</t>
  </si>
  <si>
    <t>Sale &amp; Disposal of fixed assets</t>
  </si>
  <si>
    <t>Rail</t>
  </si>
  <si>
    <t>Local Government Revenue Expenditure and Income</t>
  </si>
  <si>
    <t>Table 1.10 – Council Tax discounts, exemptions, reductions and increases</t>
  </si>
  <si>
    <r>
      <t>Table 1.11 – Number of dwellings</t>
    </r>
    <r>
      <rPr>
        <u/>
        <vertAlign val="superscript"/>
        <sz val="10"/>
        <color theme="10"/>
        <rFont val="Arial"/>
        <family val="2"/>
      </rPr>
      <t>1</t>
    </r>
    <r>
      <rPr>
        <u/>
        <sz val="10"/>
        <color theme="10"/>
        <rFont val="Arial"/>
        <family val="2"/>
      </rPr>
      <t xml:space="preserve"> in receipt of Council Tax discounts and reductions as at September</t>
    </r>
  </si>
  <si>
    <t>Local Government Capital Expenditure and Financing</t>
  </si>
  <si>
    <t>Local Government Debt and Fixed Assets</t>
  </si>
  <si>
    <t>Local Government Reserves</t>
  </si>
  <si>
    <t>Local Government Pensions</t>
  </si>
  <si>
    <t>Background to Scottish Local Government Financial Statistics</t>
  </si>
  <si>
    <t>Annexes</t>
  </si>
  <si>
    <t>Table 1.5 - Council Tax valuation range and ratios by band</t>
  </si>
  <si>
    <t>Table 1.7 – Total number of dwellings in Scotland, 2012 to 2017</t>
  </si>
  <si>
    <t>Table 1.13 – Non-Domestic Rates Subjects by Local Authority (as at 1 April 2017)</t>
  </si>
  <si>
    <t>Table 1.15 – Non-Domestic Rates Properties, Rateable Values and Income By Local Authority</t>
  </si>
  <si>
    <t>Table 1.16 – Amount of Non-Domestic Rates Relief Provided by Relief Type</t>
  </si>
  <si>
    <t>Chart 2.1 – Capital Expenditure Financing</t>
  </si>
  <si>
    <t>Map 6.1 - Local Authority Boundaries</t>
  </si>
  <si>
    <t>Annex K – Reserves at 31 March 2017 by Local Authority and Account</t>
  </si>
  <si>
    <t>Scottish Local Government Finance Statistics 2017-18</t>
  </si>
  <si>
    <t>Table 1.1 – Revenue Expenditure, Income and Reserves, 2017-18</t>
  </si>
  <si>
    <t>Chart 1.1 – General Fund Net Revenue Expenditure on Services, 2017-18</t>
  </si>
  <si>
    <t>Table 1.2 – Net Revenue Expenditure by Service, 2012-13 to 2017-18</t>
  </si>
  <si>
    <t>Table 1.3 – Net Revenue Expenditure by Service and Type of Income / Expenditure, 2017-18</t>
  </si>
  <si>
    <t>Chart 1.2 – Gross Expenditure by Service, 2017-18</t>
  </si>
  <si>
    <t>Chart 1.3 – Net Revenue Expenditure per Head Population by Local Authority, 2017-18 (£)</t>
  </si>
  <si>
    <t>Table 1.4 – Revenue Income by Source, 2012-13 to 2017-18</t>
  </si>
  <si>
    <t>Chart 1.4 – Revenue Income and Funding, 2017-18</t>
  </si>
  <si>
    <t>Chart 1.5 - Council Tax Potential Yield (£ millions), 2017-18</t>
  </si>
  <si>
    <t>Table 1.6 – Council Tax income after CTR by local authority, 2017-18</t>
  </si>
  <si>
    <t>Chart 1.7 – Band D Council Tax rate by local authority, 2017-18 (£)</t>
  </si>
  <si>
    <t>Table 1.8 – Average Council Tax bills, 2011-12 to 2017-18</t>
  </si>
  <si>
    <t>Table 1.9 – CTR funding and final liability for local authorities, 2017-18</t>
  </si>
  <si>
    <t>Table 1.16a - Amount of Non-Domestic Rates Relief Provided by Relief Type, by Local Authority, 2017-18</t>
  </si>
  <si>
    <t>Table 1.17 – Non-Domestic Rates Distributable Amount by Local Authority, 2017-18</t>
  </si>
  <si>
    <t>Table 1.18 – Customer and Client Receipts – 2012-13 to 2017-18</t>
  </si>
  <si>
    <t>Table 2.1 – Total Capital Expenditure and Financing, 2017-18</t>
  </si>
  <si>
    <t>Table 2.2 – Total Capital Expenditure and Financing, 2012-13 to 2017-18</t>
  </si>
  <si>
    <t>Table 2.3 – Capital Expenditure by Service, 2012-13 to 2017-18</t>
  </si>
  <si>
    <t>Chart 2.2 – Capital Expenditure by Service, 2011-12 to 2017-18</t>
  </si>
  <si>
    <t>Chart 2.3 – Capital Expenditure per Head by Local Authority Area, 2017-18</t>
  </si>
  <si>
    <t>Table 2.4 – Capital Receipts Raised by Service, 2012-13 to 2017-18</t>
  </si>
  <si>
    <t>Table 2.5 – Capital receipts summary, 2017-18</t>
  </si>
  <si>
    <t>Table 2.6 – Loans Fund Borrowingand Credit Arrangements to Finance Capital Expenditure – 2012-13 to 2017-18</t>
  </si>
  <si>
    <t>Table 3.1 – General Fund and HRA Loans Fund Advances Outstanding, 2012-13 to 2017-18</t>
  </si>
  <si>
    <t>Table 3.2 – Credit Arrangements, 2012-13 to 2017-18</t>
  </si>
  <si>
    <t>Table 3.4 – Prudential Information, 2012-13 to 2017-18</t>
  </si>
  <si>
    <t>Table 4.1 - Movements in Reserves by Account, 2017-18</t>
  </si>
  <si>
    <t>Table 5.1 – Local Government Pension Scheme Funds Expenditure, 2007-08 - 2017-18</t>
  </si>
  <si>
    <t>Table 5.2 – Local Government Pension Scheme Funds Income, 2007-08 – 2017-18</t>
  </si>
  <si>
    <t>Annex A – Service Analysis of General Fund Revenue Expenditure and Income, 2017-18</t>
  </si>
  <si>
    <t>Annex B – Subjective Analysis of General Fund Revenue Expenditure and Income, 2017-18</t>
  </si>
  <si>
    <t>Annex C – General Fund Net Revenue Expenditure by Local Authority and Service, 2017-18</t>
  </si>
  <si>
    <t>Annex D – General Fund Net Revenue Expenditure on Services by Local Authority 2012-13 to 2017-18</t>
  </si>
  <si>
    <t>Annex E – Revenue Income by Local Authority and Service, 2017-18</t>
  </si>
  <si>
    <t>Annex F – Calculation of the Distributable Amount of Non-Domestic Rates Income, 2017-18</t>
  </si>
  <si>
    <t>Annex G – Capital Expenditure by Local Authority and Service, 2017-18</t>
  </si>
  <si>
    <t>Annex H – Capital Expenditure by Service and Type of Expenditure, 2017-18</t>
  </si>
  <si>
    <t>Annex I – Capital Financing by Local Authority and Type, 2017-18</t>
  </si>
  <si>
    <t>Annex J – Capital Receipts by Service, 2017-18</t>
  </si>
  <si>
    <t>Balance at 1 April 2017</t>
  </si>
  <si>
    <t>Balance 31 March 2018</t>
  </si>
  <si>
    <t>General Fund Net Revenue Expenditure by Service, 2017-18</t>
  </si>
  <si>
    <t>2017-18</t>
  </si>
  <si>
    <t>Table 1.3 Net Revenue Expenditure by Service and Type of Income / Expenditure, 2017-18</t>
  </si>
  <si>
    <t>Source: Local Financial Returns – LFR 00 and NRS Mid-Year Population Estimates (2017)</t>
  </si>
  <si>
    <r>
      <t>Council Tax</t>
    </r>
    <r>
      <rPr>
        <vertAlign val="superscript"/>
        <sz val="10"/>
        <rFont val="Arial"/>
        <family val="2"/>
      </rPr>
      <t>2</t>
    </r>
  </si>
  <si>
    <t>2. Pre-2013-14 Council Tax figures are not comparable with later years as Council Tax Reduction (CTR) was introduced from 1 April 2013 to replace Council Tax Benefit (CTB), which was abolished by the UK Government as part of its welfare reform programme. Due to differences in the administration of the two schemes, Council Tax figures before 2013-14 include CTB, whereas figures from 2013-14 onwards do not include CTR.</t>
  </si>
  <si>
    <t>Ratio to 
Band D 
(to 2017-18)</t>
  </si>
  <si>
    <t>No. of chargeable 
dwellings as at 
September 2018</t>
  </si>
  <si>
    <t>Source:  CTAXBASE 2018 Return</t>
  </si>
  <si>
    <r>
      <t xml:space="preserve">Gross Potential Council Tax </t>
    </r>
    <r>
      <rPr>
        <b/>
        <vertAlign val="superscript"/>
        <sz val="10"/>
        <rFont val="Arial"/>
        <family val="2"/>
      </rPr>
      <t>1</t>
    </r>
  </si>
  <si>
    <r>
      <t xml:space="preserve">Table 1.6 - Council Tax income after CTR by local authority, 2017-18 </t>
    </r>
    <r>
      <rPr>
        <b/>
        <vertAlign val="superscript"/>
        <sz val="12"/>
        <color theme="1"/>
        <rFont val="Arial"/>
        <family val="2"/>
      </rPr>
      <t>a</t>
    </r>
  </si>
  <si>
    <r>
      <t>a</t>
    </r>
    <r>
      <rPr>
        <i/>
        <sz val="9"/>
        <color theme="1"/>
        <rFont val="Arial"/>
        <family val="2"/>
      </rPr>
      <t xml:space="preserve"> Figures relate to income collected in financial year 2017-18, which can include amounts that were billed in previous years.</t>
    </r>
  </si>
  <si>
    <t>Source: Local Financial Returns, 2017-18</t>
  </si>
  <si>
    <t>Table 1.7 - Total number of dwellings in Scotland, September 2013 - 2018</t>
  </si>
  <si>
    <t>Number and proportion of dwellings by Council Tax Band and Local Authority as at September 2018</t>
  </si>
  <si>
    <t>Chart 1.6 - Percentage of chargeable dwellings by Council Tax band for each local authority as at September 2018</t>
  </si>
  <si>
    <t xml:space="preserve">Source: CTAXBASE 2018 Return </t>
  </si>
  <si>
    <t xml:space="preserve">Band D Council Tax rate by Local Authority, 2017-18       </t>
  </si>
  <si>
    <t xml:space="preserve">Table 1.8 - Average Council Tax bills, 2012-13 to 2017-18                </t>
  </si>
  <si>
    <r>
      <t xml:space="preserve">1 </t>
    </r>
    <r>
      <rPr>
        <sz val="10"/>
        <color theme="1"/>
        <rFont val="Arial"/>
        <family val="2"/>
      </rPr>
      <t>The minor change from year to year is due to a number of factors, such as the distribution of dwellings across</t>
    </r>
  </si>
  <si>
    <r>
      <t>Source:</t>
    </r>
    <r>
      <rPr>
        <sz val="10"/>
        <color theme="1"/>
        <rFont val="Arial"/>
        <family val="2"/>
      </rPr>
      <t xml:space="preserve"> CTAS, CTAXBASE and Local Financial Returns (LFR 12)</t>
    </r>
  </si>
  <si>
    <t>Table 1.9 - CTR funding and final liability for local authorities, 2017-18</t>
  </si>
  <si>
    <t>Reduction in liability</t>
  </si>
  <si>
    <t>Chargeable dwellings in which there is only one resident or only one resident is not disregarded</t>
  </si>
  <si>
    <t>25% discount</t>
  </si>
  <si>
    <r>
      <t xml:space="preserve">10 - 50% discount or discount removed </t>
    </r>
    <r>
      <rPr>
        <vertAlign val="superscript"/>
        <sz val="11"/>
        <color theme="1"/>
        <rFont val="Arial"/>
        <family val="2"/>
      </rPr>
      <t>1</t>
    </r>
  </si>
  <si>
    <t>10 - 50% discount</t>
  </si>
  <si>
    <r>
      <t xml:space="preserve">Up to 50% discount or an increase of up to 100% </t>
    </r>
    <r>
      <rPr>
        <vertAlign val="superscript"/>
        <sz val="11"/>
        <rFont val="Arial"/>
        <family val="2"/>
      </rPr>
      <t>1</t>
    </r>
  </si>
  <si>
    <t>Chargeable dwellings occupied entirely by residents who are disregarded for a discount.</t>
  </si>
  <si>
    <t>100%  reduction</t>
  </si>
  <si>
    <t>Dwellings which are; empty and unfurnished for less then 6 months or empty and under repair for less than 12 months. Dwellings which are empty because their former residents have moved out for the purposes of receiving personal care by reason of old age, disablement or illness.</t>
  </si>
  <si>
    <t>Homes that have been adapted for a 
disabled person.</t>
  </si>
  <si>
    <r>
      <t>One CT Band  or 5/9 of the Band D charge reduction</t>
    </r>
    <r>
      <rPr>
        <vertAlign val="superscript"/>
        <sz val="11"/>
        <rFont val="Arial"/>
        <family val="2"/>
      </rPr>
      <t>2</t>
    </r>
  </si>
  <si>
    <t>In receipt of Pension Credit (Guarantee), JSA (income based), ESA (income related) or Income Support.</t>
  </si>
  <si>
    <r>
      <rPr>
        <vertAlign val="superscript"/>
        <sz val="10"/>
        <color theme="1"/>
        <rFont val="Arial"/>
        <family val="2"/>
      </rPr>
      <t>1</t>
    </r>
    <r>
      <rPr>
        <sz val="10"/>
        <color theme="1"/>
        <rFont val="Arial"/>
        <family val="2"/>
      </rPr>
      <t xml:space="preserve"> The actual change in liability depends on local authority policy. In 2013-14, local authorities gained the discretionary power to remove the</t>
    </r>
  </si>
  <si>
    <r>
      <rPr>
        <vertAlign val="superscript"/>
        <sz val="10"/>
        <color theme="1"/>
        <rFont val="Arial"/>
        <family val="2"/>
      </rPr>
      <t>2</t>
    </r>
    <r>
      <rPr>
        <sz val="10"/>
        <color theme="1"/>
        <rFont val="Arial"/>
        <family val="2"/>
      </rPr>
      <t xml:space="preserve"> For example, a Band D rate property that was eligible for the disability reduction would be charged the Band C rate.</t>
    </r>
  </si>
  <si>
    <r>
      <rPr>
        <vertAlign val="superscript"/>
        <sz val="10"/>
        <color theme="1"/>
        <rFont val="Arial"/>
        <family val="2"/>
      </rPr>
      <t>3</t>
    </r>
    <r>
      <rPr>
        <sz val="10"/>
        <color theme="1"/>
        <rFont val="Arial"/>
        <family val="2"/>
      </rPr>
      <t xml:space="preserve"> The exact change in liability is dependent on a means-test.</t>
    </r>
  </si>
  <si>
    <r>
      <t>Table 1.11 - Number of dwellings in receipt of council tax discounts and reductions as at September</t>
    </r>
    <r>
      <rPr>
        <b/>
        <vertAlign val="superscript"/>
        <sz val="12"/>
        <color theme="1"/>
        <rFont val="Arial"/>
        <family val="2"/>
      </rPr>
      <t xml:space="preserve"> 1</t>
    </r>
  </si>
  <si>
    <r>
      <rPr>
        <vertAlign val="superscript"/>
        <sz val="10"/>
        <color theme="1"/>
        <rFont val="Arial"/>
        <family val="2"/>
      </rPr>
      <t>1</t>
    </r>
    <r>
      <rPr>
        <sz val="10"/>
        <color theme="1"/>
        <rFont val="Arial"/>
        <family val="2"/>
      </rPr>
      <t xml:space="preserve"> Some dwellings may be eligible for more than one type of support, in these cases the dwelling will be counted under each type of</t>
    </r>
  </si>
  <si>
    <t>support it is eligible for.</t>
  </si>
  <si>
    <r>
      <rPr>
        <vertAlign val="superscript"/>
        <sz val="10"/>
        <color theme="1"/>
        <rFont val="Arial"/>
        <family val="2"/>
      </rPr>
      <t>2</t>
    </r>
    <r>
      <rPr>
        <sz val="10"/>
        <color theme="1"/>
        <rFont val="Arial"/>
        <family val="2"/>
      </rPr>
      <t xml:space="preserve"> It is not possible for some councils to separately identify second homes and long term empty dwellings. For these councils, the total</t>
    </r>
  </si>
  <si>
    <t>number of second homes and long term empty dwellings have been recorded under second homes.</t>
  </si>
  <si>
    <r>
      <rPr>
        <vertAlign val="superscript"/>
        <sz val="10"/>
        <color theme="1"/>
        <rFont val="Arial"/>
        <family val="2"/>
      </rPr>
      <t>3</t>
    </r>
    <r>
      <rPr>
        <sz val="10"/>
        <color theme="1"/>
        <rFont val="Arial"/>
        <family val="2"/>
      </rPr>
      <t xml:space="preserve"> Council Tax Benefit figures from 2010 to 2012 were published by DWP and are available at:</t>
    </r>
  </si>
  <si>
    <t>https://www.gov.uk/government/uploads/system/uploads/attachment_data/file/229795/hbctb_release_may13_revised.xls</t>
  </si>
  <si>
    <r>
      <t xml:space="preserve">Source: </t>
    </r>
    <r>
      <rPr>
        <sz val="10"/>
        <color theme="1"/>
        <rFont val="Arial"/>
        <family val="2"/>
      </rPr>
      <t>CTAXBASE Returns, CTR Extract and DWP CTB figures</t>
    </r>
  </si>
  <si>
    <t>1. Includes properties with a zero rateable value.</t>
  </si>
  <si>
    <r>
      <t>2017-18</t>
    </r>
    <r>
      <rPr>
        <b/>
        <vertAlign val="superscript"/>
        <sz val="10"/>
        <color rgb="FF000000"/>
        <rFont val="Arial"/>
        <family val="2"/>
      </rPr>
      <t>1</t>
    </r>
  </si>
  <si>
    <t>1. Revaluations occurred in 2010 and 2017.</t>
  </si>
  <si>
    <t>2. All income figures, including 2017-18, are the final audited income collected by councils, and paid to SG.  These figures are net of reliefs awarded by the SG, but gross of any local reliefs, or top-ups to dicretionary reliefs that the councils award themselves.</t>
  </si>
  <si>
    <t>4. The Large Business Supplement is applied in addition to the poundage for properties with a rateable value over £51,000</t>
  </si>
  <si>
    <t>Local</t>
  </si>
  <si>
    <r>
      <t>2017-18</t>
    </r>
    <r>
      <rPr>
        <b/>
        <vertAlign val="superscript"/>
        <sz val="10"/>
        <color theme="1"/>
        <rFont val="Arial"/>
        <family val="2"/>
      </rPr>
      <t>3</t>
    </r>
  </si>
  <si>
    <t>3. Audited income collected by councils.  This is net of reliefs paid by Scottish Government, but gross of all local reliefs, and top-ups to discretionary amounts paid by councils themselves.</t>
  </si>
  <si>
    <t xml:space="preserve">Source: Number of Properties and Rateable Value - Scottish Assessors Valuation Roll April 2017, NDR Income - Non-domestic Rate Income Returns provided by Councils
</t>
  </si>
  <si>
    <t>Transitional Relief</t>
  </si>
  <si>
    <t>1. Figures include mandatory and discretionary elements of relief where applicable, but exclude backdated payments of relief, and exclude councils own contributions to reliefs</t>
  </si>
  <si>
    <t>2. Reliefs for all years, including 2017-18, are final audited figures.</t>
  </si>
  <si>
    <t xml:space="preserve">3. The Renewable Energy Relief Scheme was introduced on 1 April 2010.   </t>
  </si>
  <si>
    <t>4. The New Start and Fresh Start relief schemes were introduced on 1 April 2013</t>
  </si>
  <si>
    <t>5. Other includes Hardship Relief, Enterprise Areas and District Heating Relief.</t>
  </si>
  <si>
    <t>Source:  Non-domestic Rates Income Returns from Councils</t>
  </si>
  <si>
    <r>
      <t>Table 1.16a – Amount of Non-Domestic Rates Relief Provided by Relief Type, by Local Authority, 2017-18</t>
    </r>
    <r>
      <rPr>
        <b/>
        <vertAlign val="superscript"/>
        <sz val="10"/>
        <color theme="1"/>
        <rFont val="Arial"/>
        <family val="2"/>
      </rPr>
      <t>1,2</t>
    </r>
  </si>
  <si>
    <t>1. Figures include mandatory and discretionary elements of relief where applicable, but exclude backdated payments of relief.  Figures exclude local reliefs, or top-ups to discretionary reliefs which the local authorites award themselves.</t>
  </si>
  <si>
    <t>4. Other includes Hardship Relief, Enterprise Areas and District Heating Relief</t>
  </si>
  <si>
    <r>
      <t>Table 1.17 – Non-Domestic Rates Distributable Amount</t>
    </r>
    <r>
      <rPr>
        <b/>
        <vertAlign val="superscript"/>
        <sz val="10"/>
        <color theme="1"/>
        <rFont val="Arial"/>
        <family val="2"/>
      </rPr>
      <t>1</t>
    </r>
    <r>
      <rPr>
        <b/>
        <sz val="10"/>
        <color theme="1"/>
        <rFont val="Arial"/>
        <family val="2"/>
      </rPr>
      <t xml:space="preserve"> by Local Authority, 2017-18</t>
    </r>
  </si>
  <si>
    <t>Source: Local Government Finance Circular 01/2017.</t>
  </si>
  <si>
    <t>1. The Distributable Amount is the amount distributed to local authories as part of the GAE; it is based upon an estimate of the NDR income, including prior year adjustments.  It is not guaranteed to match the contributable amount of income that year (as given in tables 1.14 and 1.15).</t>
  </si>
  <si>
    <t>2. The Distributable Amount for 2018-19 was published in December 2017 in the Local Government Finance Circular 05/2017, and will be set out in next year’s publication.  2019-20 Distributable Amount was published in December 2018 and can be found in the Local Government Finance Circular 08/2018.</t>
  </si>
  <si>
    <t>Table 1.18 – Customer and Client Receipts, 2013-14 to 2017-18</t>
  </si>
  <si>
    <t>Source: Local Financial Returns to the Scottish Government (LFR 00)</t>
  </si>
  <si>
    <t>Capital Expenditure Financing, 2012-13 to 2017-18, £thousands</t>
  </si>
  <si>
    <r>
      <t>Police</t>
    </r>
    <r>
      <rPr>
        <vertAlign val="superscript"/>
        <sz val="10"/>
        <color theme="1"/>
        <rFont val="Arial"/>
        <family val="2"/>
      </rPr>
      <t>1</t>
    </r>
  </si>
  <si>
    <r>
      <t>Fire</t>
    </r>
    <r>
      <rPr>
        <vertAlign val="superscript"/>
        <sz val="10"/>
        <color theme="1"/>
        <rFont val="Arial"/>
        <family val="2"/>
      </rPr>
      <t>1</t>
    </r>
  </si>
  <si>
    <t>Table 2.3 – General Fund Capital Expenditure by Service, 2012-13 to 2017-18</t>
  </si>
  <si>
    <t>Capital Expenditure by Service, 2012-13 to 2017-18</t>
  </si>
  <si>
    <t>Chart 2.3 – Capital Expenditure per Head by Council, 2017-18</t>
  </si>
  <si>
    <t>Capital receipts brought forward at 1 April 2017</t>
  </si>
  <si>
    <t>Capital Receipts Held 31 March 2018</t>
  </si>
  <si>
    <t>31st March 2018</t>
  </si>
  <si>
    <t>Table 3.3 – Total Debt, 31st March 2013 to 31st March 2018</t>
  </si>
  <si>
    <t>Table 3.4 - Prudential Information, 2012-13 to 2017-18</t>
  </si>
  <si>
    <t>Value of fixed assets as at 31 March 2014b</t>
  </si>
  <si>
    <t>Value of fixed assets as at 31 March 2018</t>
  </si>
  <si>
    <t>Table 4.1 – Movements in Reserves by Account, 2017-18</t>
  </si>
  <si>
    <t>Level of Reserves held 1 April 2017</t>
  </si>
  <si>
    <t>Level of Reserves held 31 March 2018</t>
  </si>
  <si>
    <t>Annex A – Service Analysis of Revenue Expenditure and Income, 2017-18</t>
  </si>
  <si>
    <t>ANNEX C – General Fund and HRA Net Revenue Expenditure by Local Authority and Service, 2017-18</t>
  </si>
  <si>
    <t>2013-141</t>
  </si>
  <si>
    <t>ANNEX D – General Fund and HRA Net Revenue Expenditure on Services by Local Authority, 2012-13 to 2017-18</t>
  </si>
  <si>
    <t>ANNEX E – Revenue Income by Local Authority and Service, 2017-18</t>
  </si>
  <si>
    <t xml:space="preserve">2017-18 DISTRIBUTABLE AMOUNT </t>
  </si>
  <si>
    <t>NDRI Balance Sheet to 31/3/2016</t>
  </si>
  <si>
    <t>Balance brought forward 31/3/2016 as per Non Domestic Rating Account 2015-16</t>
  </si>
  <si>
    <t>Final Balance brought forward 31/3/2016</t>
  </si>
  <si>
    <t>Add: Provisional Contributable Amount 2016-17</t>
  </si>
  <si>
    <t>Less: Distributable Amount 2016-17</t>
  </si>
  <si>
    <t>Reconciliation of 2015-16</t>
  </si>
  <si>
    <t xml:space="preserve">Add: Audited Amount 2015-16 </t>
  </si>
  <si>
    <t>Less: Notified Provisional Contributable Amount  2015-16</t>
  </si>
  <si>
    <t>Add: Audited Amount 2014-15</t>
  </si>
  <si>
    <t>Less: Notified Amount 2014-15</t>
  </si>
  <si>
    <t>Closing Balance for 2016-17</t>
  </si>
  <si>
    <t>Balance brought forward 31/3/2017</t>
  </si>
  <si>
    <t>Add: Estimated Provisional Contributable Amount 2017-18</t>
  </si>
  <si>
    <t xml:space="preserve"> Add: Mid Year Estimate 2016-17 </t>
  </si>
  <si>
    <t>Less: Provisional Contributable Amount 2016-17</t>
  </si>
  <si>
    <t>Add/less: Estimated reconciliation of 2016-17</t>
  </si>
  <si>
    <t>Estimated movement on Pool 2017-18</t>
  </si>
  <si>
    <t>Net Balance on 2016-17 Pool including brought forward at 31/3/17</t>
  </si>
  <si>
    <t>Less: Distributable Amount for 2017-18</t>
  </si>
  <si>
    <t>Estimated balance at 31/3/2018</t>
  </si>
  <si>
    <t>ANNEX G – Capital Expenditure by Local Authority and Service, 2017-18</t>
  </si>
  <si>
    <t>ANNEX H – Capital Expenditure by Service and Type of Expenditure, 2017-18</t>
  </si>
  <si>
    <t>ANNEX I – Capital Financing by Local Authority and Type, 2017-18</t>
  </si>
  <si>
    <t xml:space="preserve"> ANNEX J – Capital Receipts by Service, 2017-18</t>
  </si>
  <si>
    <t>Annex K – Reserves at 31 March 2018 by Local Authority and Account</t>
  </si>
  <si>
    <t>Source: Scottish Assessors Valuation Roll, April 2018</t>
  </si>
  <si>
    <t>Annex L – Non-Domestic Rates Properties by Classification (as at 1 April 2018)</t>
  </si>
  <si>
    <r>
      <t>Annex M</t>
    </r>
    <r>
      <rPr>
        <b/>
        <sz val="10"/>
        <color rgb="FFFF0000"/>
        <rFont val="Arial"/>
        <family val="2"/>
      </rPr>
      <t xml:space="preserve"> </t>
    </r>
    <r>
      <rPr>
        <b/>
        <sz val="10"/>
        <color theme="1"/>
        <rFont val="Arial"/>
        <family val="2"/>
      </rPr>
      <t>– Non-Domestic Rates Subjects by Local Authority (as at April 2018)</t>
    </r>
    <r>
      <rPr>
        <b/>
        <vertAlign val="superscript"/>
        <sz val="10"/>
        <color theme="1"/>
        <rFont val="Arial"/>
        <family val="2"/>
      </rPr>
      <t>1</t>
    </r>
  </si>
  <si>
    <t>April 2018</t>
  </si>
  <si>
    <t xml:space="preserve">Source: Number of Properties and Rateable Value - Scottish Assessors Valuation Roll April 2018, NDR Income - Non-domestic Rate Income Returns provided by Councils
</t>
  </si>
  <si>
    <r>
      <t>Annex N</t>
    </r>
    <r>
      <rPr>
        <b/>
        <sz val="10"/>
        <color rgb="FFFF0000"/>
        <rFont val="Arial"/>
        <family val="2"/>
      </rPr>
      <t xml:space="preserve"> </t>
    </r>
    <r>
      <rPr>
        <b/>
        <sz val="10"/>
        <color theme="1"/>
        <rFont val="Arial"/>
        <family val="2"/>
      </rPr>
      <t>– Non-Domestic Rates Properties, Rateable Values By Local Authority</t>
    </r>
    <r>
      <rPr>
        <b/>
        <vertAlign val="superscript"/>
        <sz val="10"/>
        <color theme="1"/>
        <rFont val="Arial"/>
        <family val="2"/>
      </rPr>
      <t>1</t>
    </r>
  </si>
  <si>
    <t>Annex N – Non-Domestic Rates Properties, Rateable Values By Local Authority</t>
  </si>
  <si>
    <t>Annex M – Non-Domestic Rates Subjects by Local Authority (as at April 2018)</t>
  </si>
  <si>
    <t>Chart 3.1 – Prudential Indicators, 31st March 2013 to 31st March 2018</t>
  </si>
  <si>
    <t>Table 3.5 – Value of Fixed Assets, 31st March 2013 to 31st March 2018</t>
  </si>
  <si>
    <t>Table 3.3 – Total Debt, 31st March 2013– 31st March 2018</t>
  </si>
  <si>
    <t>Chart 1.3 – General Fund Net Revenue Expenditure per Head Population by Local Authority, 2017-18 (£)</t>
  </si>
  <si>
    <t>Source: Capital Returns (CRFinal) &amp; National Records of Scotland Mid-Year Population Estimates (2017)</t>
  </si>
  <si>
    <t>Rateable value  (£)</t>
  </si>
  <si>
    <t>Chart 1.2 Gross Expenditure by Service, 2017-18, £millions</t>
  </si>
  <si>
    <t>Chart 1.5 - Council Tax Yield, £ millions, illustrative, 2017-18</t>
  </si>
  <si>
    <t>Table 5.1 – Local Government Pension Funds Expenditure 2007-08 to 2017-18</t>
  </si>
  <si>
    <t>Table 5.2 – Local Government Pension Funds Income, 2007-08 to 2017-18</t>
  </si>
  <si>
    <t>Under £27,000</t>
  </si>
  <si>
    <t>6/9</t>
  </si>
  <si>
    <t>£27,001 to £35,000</t>
  </si>
  <si>
    <t>7/9</t>
  </si>
  <si>
    <t>£35,001 to £45,000</t>
  </si>
  <si>
    <t>8/9</t>
  </si>
  <si>
    <t>£45,001 to £58,000</t>
  </si>
  <si>
    <t>9/9</t>
  </si>
  <si>
    <t>£58,001 to £80,000</t>
  </si>
  <si>
    <t>473/360</t>
  </si>
  <si>
    <t>£80,001 to £106,000</t>
  </si>
  <si>
    <t>585/360</t>
  </si>
  <si>
    <t>£106,001 to £212,000</t>
  </si>
  <si>
    <t>705/360</t>
  </si>
  <si>
    <t>Over £212,000</t>
  </si>
  <si>
    <t>882/360</t>
  </si>
  <si>
    <t>Perth and Kinross</t>
  </si>
  <si>
    <t>Argyll and Bute</t>
  </si>
  <si>
    <t>SCOTLAND</t>
  </si>
  <si>
    <t>Dumfries and Galloway</t>
  </si>
  <si>
    <t xml:space="preserve">Glasgow City </t>
  </si>
  <si>
    <t xml:space="preserve">Dundee City </t>
  </si>
  <si>
    <t xml:space="preserve">Aberdeen City </t>
  </si>
  <si>
    <t xml:space="preserve">Edinburgh, City of </t>
  </si>
  <si>
    <t>Shetland  Islands</t>
  </si>
  <si>
    <t xml:space="preserve">Orkney Islands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</si>
</sst>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2" formatCode="_-&quot;£&quot;* #,##0_-;\-&quot;£&quot;* #,##0_-;_-&quot;£&quot;* &quot;-&quot;_-;_-@_-"/>
    <numFmt numFmtId="43" formatCode="_-* #,##0.00_-;\-* #,##0.00_-;_-* &quot;-&quot;??_-;_-@_-"/>
    <numFmt numFmtId="164" formatCode="#,##0_);\(#,##0\)"/>
    <numFmt numFmtId="165" formatCode="_-* #,##0_-;\-* #,##0_-;_-* &quot;-&quot;??_-;_-@_-"/>
    <numFmt numFmtId="166" formatCode="0.0%"/>
    <numFmt numFmtId="167" formatCode="&quot;£&quot;#,##0"/>
    <numFmt numFmtId="168" formatCode="0.0"/>
    <numFmt numFmtId="169" formatCode="&quot;£&quot;#,##0.0&quot;bn&quot;;&quot;£&quot;\(#,##0.0\)&quot;bn&quot;"/>
    <numFmt numFmtId="170" formatCode="_-&quot;£&quot;* #,##0.0&quot; billion&quot;;\-&quot;£&quot;* #,##0_-;_-&quot;£&quot;* &quot;-&quot;_-;_-@_-"/>
  </numFmts>
  <fonts count="71">
    <font>
      <sz val="10"/>
      <color theme="1"/>
      <name val="Arial"/>
      <family val="2"/>
    </font>
    <font>
      <sz val="10"/>
      <color theme="1"/>
      <name val="Arial"/>
      <family val="2"/>
    </font>
    <font>
      <b/>
      <sz val="10"/>
      <color theme="1"/>
      <name val="Arial"/>
      <family val="2"/>
    </font>
    <font>
      <b/>
      <sz val="10"/>
      <name val="Arial"/>
      <family val="2"/>
    </font>
    <font>
      <sz val="10"/>
      <name val="Arial"/>
      <family val="2"/>
    </font>
    <font>
      <b/>
      <sz val="10"/>
      <color rgb="FFFF0000"/>
      <name val="Arial"/>
      <family val="2"/>
    </font>
    <font>
      <sz val="8"/>
      <name val="Arial"/>
      <family val="2"/>
    </font>
    <font>
      <sz val="10"/>
      <name val="Geneva"/>
    </font>
    <font>
      <sz val="9"/>
      <name val="Arial"/>
      <family val="2"/>
    </font>
    <font>
      <b/>
      <sz val="9"/>
      <name val="Arial"/>
      <family val="2"/>
    </font>
    <font>
      <i/>
      <sz val="9"/>
      <name val="Arial"/>
      <family val="2"/>
    </font>
    <font>
      <b/>
      <sz val="9"/>
      <color theme="1"/>
      <name val="Arial"/>
      <family val="2"/>
    </font>
    <font>
      <sz val="9"/>
      <color theme="1"/>
      <name val="Arial"/>
      <family val="2"/>
    </font>
    <font>
      <i/>
      <sz val="10"/>
      <color theme="1"/>
      <name val="Arial"/>
      <family val="2"/>
    </font>
    <font>
      <b/>
      <vertAlign val="superscript"/>
      <sz val="10"/>
      <color theme="1"/>
      <name val="Arial"/>
      <family val="2"/>
    </font>
    <font>
      <sz val="13"/>
      <color theme="1"/>
      <name val="Arial"/>
      <family val="2"/>
    </font>
    <font>
      <u/>
      <sz val="10"/>
      <color theme="1"/>
      <name val="Arial"/>
      <family val="2"/>
    </font>
    <font>
      <sz val="8"/>
      <color theme="1"/>
      <name val="Arial"/>
      <family val="2"/>
    </font>
    <font>
      <b/>
      <sz val="12"/>
      <color theme="1"/>
      <name val="Arial"/>
      <family val="2"/>
    </font>
    <font>
      <sz val="11"/>
      <name val="Arial"/>
      <family val="2"/>
    </font>
    <font>
      <b/>
      <sz val="11"/>
      <name val="Arial"/>
      <family val="2"/>
    </font>
    <font>
      <b/>
      <sz val="11"/>
      <color theme="1"/>
      <name val="Arial"/>
      <family val="2"/>
    </font>
    <font>
      <sz val="11"/>
      <color theme="1"/>
      <name val="Arial"/>
      <family val="2"/>
    </font>
    <font>
      <i/>
      <sz val="9"/>
      <color theme="1"/>
      <name val="Arial"/>
      <family val="2"/>
    </font>
    <font>
      <vertAlign val="superscript"/>
      <sz val="10"/>
      <color theme="1"/>
      <name val="Arial"/>
      <family val="2"/>
    </font>
    <font>
      <u/>
      <sz val="8.5"/>
      <color indexed="12"/>
      <name val="Arial"/>
      <family val="2"/>
    </font>
    <font>
      <u/>
      <sz val="10"/>
      <color indexed="12"/>
      <name val="Arial"/>
      <family val="2"/>
    </font>
    <font>
      <b/>
      <vertAlign val="superscript"/>
      <sz val="12"/>
      <color theme="1"/>
      <name val="Arial"/>
      <family val="2"/>
    </font>
    <font>
      <i/>
      <vertAlign val="superscript"/>
      <sz val="9"/>
      <color theme="1"/>
      <name val="Arial"/>
      <family val="2"/>
    </font>
    <font>
      <sz val="12"/>
      <color theme="1"/>
      <name val="Arial"/>
      <family val="2"/>
    </font>
    <font>
      <b/>
      <sz val="12"/>
      <name val="Arial"/>
      <family val="2"/>
    </font>
    <font>
      <b/>
      <vertAlign val="superscript"/>
      <sz val="12"/>
      <name val="Arial"/>
      <family val="2"/>
    </font>
    <font>
      <vertAlign val="superscript"/>
      <sz val="11"/>
      <name val="Arial"/>
      <family val="2"/>
    </font>
    <font>
      <vertAlign val="superscript"/>
      <sz val="11"/>
      <color theme="1"/>
      <name val="Arial"/>
      <family val="2"/>
    </font>
    <font>
      <sz val="10"/>
      <color rgb="FF000000"/>
      <name val="Arial"/>
      <family val="2"/>
    </font>
    <font>
      <vertAlign val="superscript"/>
      <sz val="10"/>
      <color rgb="FF000000"/>
      <name val="Arial"/>
      <family val="2"/>
    </font>
    <font>
      <u/>
      <sz val="10"/>
      <color theme="10"/>
      <name val="Arial"/>
      <family val="2"/>
    </font>
    <font>
      <b/>
      <sz val="10"/>
      <color rgb="FF000000"/>
      <name val="Arial"/>
      <family val="2"/>
    </font>
    <font>
      <b/>
      <vertAlign val="superscript"/>
      <sz val="10"/>
      <color rgb="FF00000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sz val="11"/>
      <color theme="1"/>
      <name val="Calibri"/>
      <family val="2"/>
      <scheme val="minor"/>
    </font>
    <font>
      <b/>
      <sz val="11"/>
      <color indexed="63"/>
      <name val="Calibri"/>
      <family val="2"/>
    </font>
    <font>
      <b/>
      <sz val="18"/>
      <color indexed="62"/>
      <name val="Cambria"/>
      <family val="2"/>
    </font>
    <font>
      <b/>
      <sz val="11"/>
      <color indexed="8"/>
      <name val="Calibri"/>
      <family val="2"/>
    </font>
    <font>
      <sz val="10"/>
      <color rgb="FFFF0000"/>
      <name val="Arial"/>
      <family val="2"/>
    </font>
    <font>
      <b/>
      <sz val="8"/>
      <color theme="1"/>
      <name val="Arial"/>
      <family val="2"/>
    </font>
    <font>
      <b/>
      <sz val="14"/>
      <name val="Arial"/>
      <family val="2"/>
    </font>
    <font>
      <vertAlign val="superscript"/>
      <sz val="10"/>
      <name val="Arial"/>
      <family val="2"/>
    </font>
    <font>
      <sz val="8"/>
      <color indexed="63"/>
      <name val="Arial"/>
      <family val="2"/>
    </font>
    <font>
      <b/>
      <vertAlign val="superscript"/>
      <sz val="10"/>
      <color indexed="63"/>
      <name val="Arial"/>
      <family val="2"/>
    </font>
    <font>
      <sz val="6"/>
      <color theme="1"/>
      <name val="Arial"/>
      <family val="2"/>
    </font>
    <font>
      <b/>
      <u/>
      <sz val="10"/>
      <color theme="1"/>
      <name val="Arial"/>
      <family val="2"/>
    </font>
    <font>
      <sz val="12"/>
      <color theme="1"/>
      <name val="Times New Roman"/>
      <family val="1"/>
    </font>
    <font>
      <b/>
      <sz val="6"/>
      <color theme="1"/>
      <name val="Arial"/>
      <family val="2"/>
    </font>
    <font>
      <sz val="12"/>
      <name val="Arial"/>
      <family val="2"/>
    </font>
    <font>
      <u/>
      <vertAlign val="superscript"/>
      <sz val="10"/>
      <color theme="10"/>
      <name val="Arial"/>
      <family val="2"/>
    </font>
    <font>
      <b/>
      <vertAlign val="superscript"/>
      <sz val="10"/>
      <name val="Arial"/>
      <family val="2"/>
    </font>
    <font>
      <sz val="11"/>
      <color rgb="FF000000"/>
      <name val="Arial"/>
      <family val="2"/>
    </font>
  </fonts>
  <fills count="24">
    <fill>
      <patternFill patternType="none"/>
    </fill>
    <fill>
      <patternFill patternType="gray125"/>
    </fill>
    <fill>
      <patternFill patternType="solid">
        <fgColor theme="0"/>
        <bgColor indexed="64"/>
      </patternFill>
    </fill>
    <fill>
      <patternFill patternType="solid">
        <fgColor theme="4" tint="0.59996337778862885"/>
        <bgColor indexed="64"/>
      </patternFill>
    </fill>
    <fill>
      <patternFill patternType="solid">
        <fgColor rgb="FFFFFFFF"/>
        <bgColor indexed="64"/>
      </patternFill>
    </fill>
    <fill>
      <patternFill patternType="solid">
        <fgColor rgb="FFCCE3EE"/>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theme="4" tint="0.59999389629810485"/>
        <bgColor indexed="64"/>
      </patternFill>
    </fill>
    <fill>
      <patternFill patternType="solid">
        <fgColor theme="3" tint="0.79998168889431442"/>
        <bgColor indexed="64"/>
      </patternFill>
    </fill>
  </fills>
  <borders count="67">
    <border>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hair">
        <color auto="1"/>
      </right>
      <top/>
      <bottom style="thin">
        <color indexed="64"/>
      </bottom>
      <diagonal/>
    </border>
    <border>
      <left style="hair">
        <color auto="1"/>
      </left>
      <right/>
      <top/>
      <bottom style="thin">
        <color auto="1"/>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style="hair">
        <color auto="1"/>
      </right>
      <top/>
      <bottom/>
      <diagonal/>
    </border>
    <border>
      <left style="hair">
        <color auto="1"/>
      </left>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right/>
      <top style="medium">
        <color rgb="FFC1C1C1"/>
      </top>
      <bottom/>
      <diagonal/>
    </border>
    <border>
      <left/>
      <right style="medium">
        <color indexed="64"/>
      </right>
      <top/>
      <bottom/>
      <diagonal/>
    </border>
    <border>
      <left style="medium">
        <color indexed="64"/>
      </left>
      <right/>
      <top/>
      <bottom style="medium">
        <color indexed="64"/>
      </bottom>
      <diagonal/>
    </border>
    <border>
      <left/>
      <right style="medium">
        <color rgb="FF000000"/>
      </right>
      <top/>
      <bottom style="medium">
        <color indexed="64"/>
      </bottom>
      <diagonal/>
    </border>
    <border>
      <left style="medium">
        <color indexed="64"/>
      </left>
      <right/>
      <top/>
      <bottom/>
      <diagonal/>
    </border>
    <border>
      <left/>
      <right style="medium">
        <color indexed="64"/>
      </right>
      <top/>
      <bottom style="medium">
        <color rgb="FF000000"/>
      </bottom>
      <diagonal/>
    </border>
    <border>
      <left/>
      <right style="medium">
        <color indexed="64"/>
      </right>
      <top/>
      <bottom style="medium">
        <color indexed="64"/>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dashed">
        <color auto="1"/>
      </right>
      <top/>
      <bottom style="thin">
        <color indexed="64"/>
      </bottom>
      <diagonal/>
    </border>
    <border>
      <left/>
      <right style="dashed">
        <color auto="1"/>
      </right>
      <top style="thin">
        <color auto="1"/>
      </top>
      <bottom/>
      <diagonal/>
    </border>
    <border>
      <left/>
      <right style="dashed">
        <color indexed="64"/>
      </right>
      <top/>
      <bottom/>
      <diagonal/>
    </border>
    <border>
      <left style="thin">
        <color auto="1"/>
      </left>
      <right style="dashed">
        <color indexed="64"/>
      </right>
      <top/>
      <bottom/>
      <diagonal/>
    </border>
    <border>
      <left style="thin">
        <color auto="1"/>
      </left>
      <right style="dashed">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hair">
        <color auto="1"/>
      </bottom>
      <diagonal/>
    </border>
    <border>
      <left/>
      <right/>
      <top/>
      <bottom style="hair">
        <color auto="1"/>
      </bottom>
      <diagonal/>
    </border>
    <border>
      <left style="thin">
        <color indexed="64"/>
      </left>
      <right style="thin">
        <color indexed="64"/>
      </right>
      <top/>
      <bottom style="hair">
        <color auto="1"/>
      </bottom>
      <diagonal/>
    </border>
    <border>
      <left style="thin">
        <color auto="1"/>
      </left>
      <right/>
      <top/>
      <bottom style="hair">
        <color auto="1"/>
      </bottom>
      <diagonal/>
    </border>
    <border>
      <left/>
      <right style="thin">
        <color indexed="64"/>
      </right>
      <top style="hair">
        <color auto="1"/>
      </top>
      <bottom style="hair">
        <color auto="1"/>
      </bottom>
      <diagonal/>
    </border>
    <border>
      <left/>
      <right/>
      <top style="hair">
        <color auto="1"/>
      </top>
      <bottom style="hair">
        <color auto="1"/>
      </bottom>
      <diagonal/>
    </border>
    <border>
      <left style="thin">
        <color indexed="64"/>
      </left>
      <right style="thin">
        <color indexed="64"/>
      </right>
      <top style="hair">
        <color auto="1"/>
      </top>
      <bottom style="hair">
        <color auto="1"/>
      </bottom>
      <diagonal/>
    </border>
    <border>
      <left style="thin">
        <color auto="1"/>
      </left>
      <right/>
      <top style="hair">
        <color auto="1"/>
      </top>
      <bottom style="hair">
        <color auto="1"/>
      </bottom>
      <diagonal/>
    </border>
    <border>
      <left/>
      <right style="thin">
        <color auto="1"/>
      </right>
      <top/>
      <bottom style="dashed">
        <color auto="1"/>
      </bottom>
      <diagonal/>
    </border>
    <border>
      <left/>
      <right/>
      <top/>
      <bottom style="dashed">
        <color auto="1"/>
      </bottom>
      <diagonal/>
    </border>
    <border>
      <left style="thin">
        <color auto="1"/>
      </left>
      <right/>
      <top/>
      <bottom style="dashed">
        <color auto="1"/>
      </bottom>
      <diagonal/>
    </border>
    <border>
      <left/>
      <right style="thin">
        <color auto="1"/>
      </right>
      <top style="dashed">
        <color auto="1"/>
      </top>
      <bottom/>
      <diagonal/>
    </border>
    <border>
      <left/>
      <right/>
      <top style="dashed">
        <color auto="1"/>
      </top>
      <bottom/>
      <diagonal/>
    </border>
    <border>
      <left style="thin">
        <color auto="1"/>
      </left>
      <right/>
      <top style="dashed">
        <color auto="1"/>
      </top>
      <bottom/>
      <diagonal/>
    </border>
    <border>
      <left/>
      <right style="thin">
        <color auto="1"/>
      </right>
      <top style="dashed">
        <color auto="1"/>
      </top>
      <bottom style="dashed">
        <color auto="1"/>
      </bottom>
      <diagonal/>
    </border>
    <border>
      <left/>
      <right/>
      <top style="dashed">
        <color auto="1"/>
      </top>
      <bottom style="dashed">
        <color auto="1"/>
      </bottom>
      <diagonal/>
    </border>
    <border>
      <left style="thin">
        <color auto="1"/>
      </left>
      <right/>
      <top style="dashed">
        <color auto="1"/>
      </top>
      <bottom style="dashed">
        <color auto="1"/>
      </bottom>
      <diagonal/>
    </border>
    <border>
      <left style="medium">
        <color indexed="64"/>
      </left>
      <right style="medium">
        <color indexed="64"/>
      </right>
      <top/>
      <bottom/>
      <diagonal/>
    </border>
    <border>
      <left style="medium">
        <color auto="1"/>
      </left>
      <right/>
      <top style="medium">
        <color indexed="64"/>
      </top>
      <bottom/>
      <diagonal/>
    </border>
  </borders>
  <cellStyleXfs count="68">
    <xf numFmtId="0" fontId="0" fillId="0" borderId="0"/>
    <xf numFmtId="43" fontId="1" fillId="0" borderId="0" applyFont="0" applyFill="0" applyBorder="0" applyAlignment="0" applyProtection="0"/>
    <xf numFmtId="0" fontId="7" fillId="0" borderId="0"/>
    <xf numFmtId="0" fontId="6" fillId="0" borderId="0"/>
    <xf numFmtId="9" fontId="1"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4" fillId="0" borderId="0"/>
    <xf numFmtId="0" fontId="4" fillId="0" borderId="0"/>
    <xf numFmtId="0" fontId="1" fillId="0" borderId="0"/>
    <xf numFmtId="0" fontId="4" fillId="0" borderId="0"/>
    <xf numFmtId="0" fontId="4" fillId="0" borderId="0"/>
    <xf numFmtId="9" fontId="4" fillId="0" borderId="0" applyFont="0" applyFill="0" applyBorder="0" applyAlignment="0" applyProtection="0"/>
    <xf numFmtId="0" fontId="36" fillId="0" borderId="0" applyNumberFormat="0" applyFill="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8" borderId="0" applyNumberFormat="0" applyBorder="0" applyAlignment="0" applyProtection="0"/>
    <xf numFmtId="0" fontId="40" fillId="10" borderId="0" applyNumberFormat="0" applyBorder="0" applyAlignment="0" applyProtection="0"/>
    <xf numFmtId="0" fontId="40" fillId="7"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0" borderId="0" applyNumberFormat="0" applyBorder="0" applyAlignment="0" applyProtection="0"/>
    <xf numFmtId="0" fontId="40" fillId="8" borderId="0" applyNumberFormat="0" applyBorder="0" applyAlignment="0" applyProtection="0"/>
    <xf numFmtId="0" fontId="41" fillId="10" borderId="0" applyNumberFormat="0" applyBorder="0" applyAlignment="0" applyProtection="0"/>
    <xf numFmtId="0" fontId="41" fillId="13" borderId="0" applyNumberFormat="0" applyBorder="0" applyAlignment="0" applyProtection="0"/>
    <xf numFmtId="0" fontId="41" fillId="14" borderId="0" applyNumberFormat="0" applyBorder="0" applyAlignment="0" applyProtection="0"/>
    <xf numFmtId="0" fontId="41" fillId="12" borderId="0" applyNumberFormat="0" applyBorder="0" applyAlignment="0" applyProtection="0"/>
    <xf numFmtId="0" fontId="41" fillId="10" borderId="0" applyNumberFormat="0" applyBorder="0" applyAlignment="0" applyProtection="0"/>
    <xf numFmtId="0" fontId="41" fillId="7" borderId="0" applyNumberFormat="0" applyBorder="0" applyAlignment="0" applyProtection="0"/>
    <xf numFmtId="0" fontId="41" fillId="15" borderId="0" applyNumberFormat="0" applyBorder="0" applyAlignment="0" applyProtection="0"/>
    <xf numFmtId="0" fontId="41" fillId="13" borderId="0" applyNumberFormat="0" applyBorder="0" applyAlignment="0" applyProtection="0"/>
    <xf numFmtId="0" fontId="41" fillId="14"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2" fillId="19" borderId="0" applyNumberFormat="0" applyBorder="0" applyAlignment="0" applyProtection="0"/>
    <xf numFmtId="0" fontId="43" fillId="20" borderId="28" applyNumberFormat="0" applyAlignment="0" applyProtection="0"/>
    <xf numFmtId="0" fontId="44" fillId="21" borderId="29" applyNumberFormat="0" applyAlignment="0" applyProtection="0"/>
    <xf numFmtId="0" fontId="45" fillId="0" borderId="0" applyNumberFormat="0" applyFill="0" applyBorder="0" applyAlignment="0" applyProtection="0"/>
    <xf numFmtId="0" fontId="46" fillId="10" borderId="0" applyNumberFormat="0" applyBorder="0" applyAlignment="0" applyProtection="0"/>
    <xf numFmtId="0" fontId="47" fillId="0" borderId="30" applyNumberFormat="0" applyFill="0" applyAlignment="0" applyProtection="0"/>
    <xf numFmtId="0" fontId="48" fillId="0" borderId="31" applyNumberFormat="0" applyFill="0" applyAlignment="0" applyProtection="0"/>
    <xf numFmtId="0" fontId="49" fillId="0" borderId="32" applyNumberFormat="0" applyFill="0" applyAlignment="0" applyProtection="0"/>
    <xf numFmtId="0" fontId="49" fillId="0" borderId="0" applyNumberFormat="0" applyFill="0" applyBorder="0" applyAlignment="0" applyProtection="0"/>
    <xf numFmtId="0" fontId="50" fillId="11" borderId="28" applyNumberFormat="0" applyAlignment="0" applyProtection="0"/>
    <xf numFmtId="0" fontId="51" fillId="0" borderId="33" applyNumberFormat="0" applyFill="0" applyAlignment="0" applyProtection="0"/>
    <xf numFmtId="0" fontId="52" fillId="11" borderId="0" applyNumberFormat="0" applyBorder="0" applyAlignment="0" applyProtection="0"/>
    <xf numFmtId="0" fontId="53" fillId="0" borderId="0"/>
    <xf numFmtId="0" fontId="4" fillId="0" borderId="0"/>
    <xf numFmtId="0" fontId="53" fillId="0" borderId="0"/>
    <xf numFmtId="0" fontId="4" fillId="0" borderId="0"/>
    <xf numFmtId="0" fontId="4" fillId="0" borderId="0"/>
    <xf numFmtId="0" fontId="6" fillId="8" borderId="34" applyNumberFormat="0" applyFont="0" applyAlignment="0" applyProtection="0"/>
    <xf numFmtId="0" fontId="54" fillId="20" borderId="35" applyNumberFormat="0" applyAlignment="0" applyProtection="0"/>
    <xf numFmtId="9" fontId="4" fillId="0" borderId="0" applyFont="0" applyFill="0" applyBorder="0" applyAlignment="0" applyProtection="0"/>
    <xf numFmtId="0" fontId="4" fillId="0" borderId="0"/>
    <xf numFmtId="0" fontId="7" fillId="0" borderId="0"/>
    <xf numFmtId="0" fontId="55" fillId="0" borderId="0" applyNumberFormat="0" applyFill="0" applyBorder="0" applyAlignment="0" applyProtection="0"/>
    <xf numFmtId="0" fontId="56" fillId="0" borderId="36" applyNumberFormat="0" applyFill="0" applyAlignment="0" applyProtection="0"/>
    <xf numFmtId="0" fontId="51" fillId="0" borderId="0" applyNumberFormat="0" applyFill="0" applyBorder="0" applyAlignment="0" applyProtection="0"/>
    <xf numFmtId="0" fontId="6" fillId="0" borderId="0"/>
    <xf numFmtId="0" fontId="6" fillId="0" borderId="0"/>
  </cellStyleXfs>
  <cellXfs count="742">
    <xf numFmtId="0" fontId="0" fillId="0" borderId="0" xfId="0"/>
    <xf numFmtId="0" fontId="3" fillId="2" borderId="0" xfId="0" quotePrefix="1" applyFont="1" applyFill="1" applyAlignment="1">
      <alignment horizontal="left"/>
    </xf>
    <xf numFmtId="0" fontId="4" fillId="2" borderId="0" xfId="0" applyFont="1" applyFill="1"/>
    <xf numFmtId="0" fontId="5" fillId="2" borderId="0" xfId="0" quotePrefix="1" applyFont="1" applyFill="1" applyAlignment="1">
      <alignment horizontal="left"/>
    </xf>
    <xf numFmtId="0" fontId="6" fillId="2" borderId="0" xfId="0" applyFont="1" applyFill="1" applyAlignment="1">
      <alignment horizontal="right"/>
    </xf>
    <xf numFmtId="0" fontId="8" fillId="2" borderId="0" xfId="2" quotePrefix="1" applyFont="1" applyFill="1" applyBorder="1" applyAlignment="1">
      <alignment horizontal="left" vertical="center" wrapText="1"/>
    </xf>
    <xf numFmtId="164" fontId="8" fillId="2" borderId="0" xfId="1" quotePrefix="1" applyNumberFormat="1" applyFont="1" applyFill="1" applyBorder="1" applyAlignment="1">
      <alignment wrapText="1"/>
    </xf>
    <xf numFmtId="0" fontId="9" fillId="3"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8" fillId="2" borderId="3" xfId="2" quotePrefix="1" applyFont="1" applyFill="1" applyBorder="1" applyAlignment="1">
      <alignment horizontal="left" vertical="center" wrapText="1"/>
    </xf>
    <xf numFmtId="164" fontId="8" fillId="2" borderId="4" xfId="1" quotePrefix="1" applyNumberFormat="1" applyFont="1" applyFill="1" applyBorder="1" applyAlignment="1">
      <alignment wrapText="1"/>
    </xf>
    <xf numFmtId="164" fontId="8" fillId="2" borderId="3" xfId="1" quotePrefix="1" applyNumberFormat="1" applyFont="1" applyFill="1" applyBorder="1" applyAlignment="1">
      <alignment wrapText="1"/>
    </xf>
    <xf numFmtId="164" fontId="8" fillId="2" borderId="4" xfId="2" applyNumberFormat="1" applyFont="1" applyFill="1" applyBorder="1" applyAlignment="1"/>
    <xf numFmtId="0" fontId="9" fillId="2" borderId="3" xfId="2" quotePrefix="1" applyFont="1" applyFill="1" applyBorder="1" applyAlignment="1">
      <alignment horizontal="left" vertical="center" wrapText="1"/>
    </xf>
    <xf numFmtId="164" fontId="9" fillId="2" borderId="4" xfId="1" quotePrefix="1" applyNumberFormat="1" applyFont="1" applyFill="1" applyBorder="1" applyAlignment="1">
      <alignment wrapText="1"/>
    </xf>
    <xf numFmtId="164" fontId="9" fillId="2" borderId="3" xfId="1" quotePrefix="1" applyNumberFormat="1" applyFont="1" applyFill="1" applyBorder="1" applyAlignment="1">
      <alignment wrapText="1"/>
    </xf>
    <xf numFmtId="164" fontId="9" fillId="2" borderId="4" xfId="2" applyNumberFormat="1" applyFont="1" applyFill="1" applyBorder="1" applyAlignment="1"/>
    <xf numFmtId="0" fontId="9" fillId="2" borderId="1" xfId="2" quotePrefix="1" applyFont="1" applyFill="1" applyBorder="1" applyAlignment="1">
      <alignment horizontal="left" vertical="center" wrapText="1"/>
    </xf>
    <xf numFmtId="164" fontId="9" fillId="2" borderId="2" xfId="1" quotePrefix="1" applyNumberFormat="1" applyFont="1" applyFill="1" applyBorder="1" applyAlignment="1">
      <alignment wrapText="1"/>
    </xf>
    <xf numFmtId="164" fontId="9" fillId="2" borderId="1" xfId="1" quotePrefix="1" applyNumberFormat="1" applyFont="1" applyFill="1" applyBorder="1" applyAlignment="1">
      <alignment wrapText="1"/>
    </xf>
    <xf numFmtId="164" fontId="8" fillId="2" borderId="3" xfId="2" applyNumberFormat="1" applyFont="1" applyFill="1" applyBorder="1" applyAlignment="1"/>
    <xf numFmtId="0" fontId="8" fillId="2" borderId="3" xfId="2" applyFont="1" applyFill="1" applyBorder="1" applyAlignment="1">
      <alignment horizontal="left" vertical="center" wrapText="1"/>
    </xf>
    <xf numFmtId="164" fontId="9" fillId="2" borderId="3" xfId="2" applyNumberFormat="1" applyFont="1" applyFill="1" applyBorder="1" applyAlignment="1"/>
    <xf numFmtId="164" fontId="9" fillId="2" borderId="2" xfId="0" applyNumberFormat="1" applyFont="1" applyFill="1" applyBorder="1" applyAlignment="1">
      <alignment horizontal="right" vertical="center" wrapText="1"/>
    </xf>
    <xf numFmtId="164" fontId="9" fillId="2" borderId="1" xfId="0" applyNumberFormat="1" applyFont="1" applyFill="1" applyBorder="1" applyAlignment="1">
      <alignment horizontal="right" vertical="center" wrapText="1"/>
    </xf>
    <xf numFmtId="164" fontId="9" fillId="2" borderId="2" xfId="2" applyNumberFormat="1" applyFont="1" applyFill="1" applyBorder="1" applyAlignment="1"/>
    <xf numFmtId="164" fontId="9" fillId="2" borderId="4" xfId="0" applyNumberFormat="1" applyFont="1" applyFill="1" applyBorder="1" applyAlignment="1">
      <alignment horizontal="right" vertical="center" wrapText="1"/>
    </xf>
    <xf numFmtId="164" fontId="9" fillId="2" borderId="3" xfId="0" applyNumberFormat="1" applyFont="1" applyFill="1" applyBorder="1" applyAlignment="1">
      <alignment horizontal="right" vertical="center" wrapText="1"/>
    </xf>
    <xf numFmtId="0" fontId="8" fillId="2" borderId="3" xfId="0" applyFont="1" applyFill="1" applyBorder="1" applyAlignment="1">
      <alignment vertical="center"/>
    </xf>
    <xf numFmtId="0" fontId="9" fillId="2" borderId="3" xfId="0" applyFont="1" applyFill="1" applyBorder="1" applyAlignment="1">
      <alignment vertical="center"/>
    </xf>
    <xf numFmtId="164" fontId="9" fillId="2" borderId="4" xfId="0" applyNumberFormat="1" applyFont="1" applyFill="1" applyBorder="1" applyAlignment="1">
      <alignment horizontal="right" vertical="center"/>
    </xf>
    <xf numFmtId="164" fontId="9" fillId="2" borderId="3" xfId="0" applyNumberFormat="1" applyFont="1" applyFill="1" applyBorder="1" applyAlignment="1">
      <alignment horizontal="right" vertical="center"/>
    </xf>
    <xf numFmtId="0" fontId="8" fillId="2" borderId="3" xfId="2" quotePrefix="1" applyFont="1" applyFill="1" applyBorder="1" applyAlignment="1">
      <alignment horizontal="left" vertical="center" wrapText="1" indent="1"/>
    </xf>
    <xf numFmtId="164" fontId="8" fillId="2" borderId="4" xfId="2" applyNumberFormat="1" applyFont="1" applyFill="1" applyBorder="1" applyAlignment="1">
      <alignment horizontal="right"/>
    </xf>
    <xf numFmtId="164" fontId="8" fillId="2" borderId="3" xfId="2" applyNumberFormat="1" applyFont="1" applyFill="1" applyBorder="1" applyAlignment="1">
      <alignment horizontal="right"/>
    </xf>
    <xf numFmtId="0" fontId="10" fillId="2" borderId="3" xfId="2" quotePrefix="1" applyFont="1" applyFill="1" applyBorder="1" applyAlignment="1">
      <alignment horizontal="left" vertical="center" wrapText="1"/>
    </xf>
    <xf numFmtId="164" fontId="10" fillId="2" borderId="4" xfId="2" applyNumberFormat="1" applyFont="1" applyFill="1" applyBorder="1" applyAlignment="1">
      <alignment horizontal="right"/>
    </xf>
    <xf numFmtId="164" fontId="10" fillId="2" borderId="3" xfId="2" applyNumberFormat="1" applyFont="1" applyFill="1" applyBorder="1" applyAlignment="1">
      <alignment horizontal="right"/>
    </xf>
    <xf numFmtId="0" fontId="9" fillId="2" borderId="3" xfId="0" quotePrefix="1" applyFont="1" applyFill="1" applyBorder="1" applyAlignment="1">
      <alignment horizontal="left"/>
    </xf>
    <xf numFmtId="164" fontId="9" fillId="2" borderId="4" xfId="2" applyNumberFormat="1" applyFont="1" applyFill="1" applyBorder="1" applyAlignment="1">
      <alignment horizontal="right"/>
    </xf>
    <xf numFmtId="164" fontId="9" fillId="2" borderId="3" xfId="2" applyNumberFormat="1" applyFont="1" applyFill="1" applyBorder="1" applyAlignment="1">
      <alignment horizontal="right"/>
    </xf>
    <xf numFmtId="0" fontId="0" fillId="2" borderId="0" xfId="0" applyFill="1"/>
    <xf numFmtId="0" fontId="11" fillId="3" borderId="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8" fillId="2" borderId="5" xfId="0" quotePrefix="1" applyFont="1" applyFill="1" applyBorder="1" applyAlignment="1">
      <alignment horizontal="left"/>
    </xf>
    <xf numFmtId="0" fontId="8" fillId="2" borderId="3" xfId="0" quotePrefix="1" applyFont="1" applyFill="1" applyBorder="1" applyAlignment="1">
      <alignment horizontal="left"/>
    </xf>
    <xf numFmtId="0" fontId="8" fillId="2" borderId="3" xfId="2" applyFont="1" applyFill="1" applyBorder="1" applyAlignment="1">
      <alignment vertical="center" wrapText="1"/>
    </xf>
    <xf numFmtId="0" fontId="0" fillId="0" borderId="1" xfId="0" applyBorder="1"/>
    <xf numFmtId="43" fontId="0" fillId="0" borderId="2" xfId="0" applyNumberFormat="1" applyBorder="1"/>
    <xf numFmtId="0" fontId="9" fillId="2" borderId="5" xfId="2" applyFont="1" applyFill="1" applyBorder="1" applyAlignment="1">
      <alignment vertical="center" wrapText="1"/>
    </xf>
    <xf numFmtId="0" fontId="2" fillId="0" borderId="0" xfId="0" applyFont="1"/>
    <xf numFmtId="0" fontId="2" fillId="2" borderId="0" xfId="0" quotePrefix="1" applyFont="1" applyFill="1" applyAlignment="1">
      <alignment horizontal="left"/>
    </xf>
    <xf numFmtId="0" fontId="13" fillId="0" borderId="0" xfId="0" applyFont="1" applyAlignment="1">
      <alignment vertical="center"/>
    </xf>
    <xf numFmtId="0" fontId="13" fillId="0" borderId="0" xfId="0" quotePrefix="1" applyFont="1" applyAlignment="1">
      <alignment horizontal="left" vertical="center"/>
    </xf>
    <xf numFmtId="0" fontId="2" fillId="2" borderId="0" xfId="0" applyFont="1" applyFill="1" applyAlignment="1"/>
    <xf numFmtId="0" fontId="0" fillId="2" borderId="0" xfId="0" applyFont="1" applyFill="1" applyBorder="1" applyAlignment="1">
      <alignment horizontal="justify" vertical="center" wrapText="1"/>
    </xf>
    <xf numFmtId="0" fontId="2" fillId="2" borderId="0" xfId="0" applyFont="1" applyFill="1" applyBorder="1" applyAlignment="1">
      <alignment horizontal="center" vertical="center" wrapText="1"/>
    </xf>
    <xf numFmtId="3" fontId="0" fillId="2" borderId="0" xfId="0" applyNumberFormat="1" applyFont="1" applyFill="1"/>
    <xf numFmtId="0" fontId="0" fillId="2" borderId="0" xfId="0" applyFont="1" applyFill="1"/>
    <xf numFmtId="0" fontId="0" fillId="2" borderId="0" xfId="0" applyFont="1" applyFill="1" applyBorder="1" applyAlignment="1">
      <alignment horizontal="right" vertical="center" wrapText="1"/>
    </xf>
    <xf numFmtId="0" fontId="2" fillId="3" borderId="1" xfId="0" applyFont="1" applyFill="1" applyBorder="1" applyAlignment="1">
      <alignment horizontal="center" vertical="center" wrapText="1"/>
    </xf>
    <xf numFmtId="0" fontId="2" fillId="3" borderId="7" xfId="0" quotePrefix="1" applyFont="1" applyFill="1" applyBorder="1" applyAlignment="1">
      <alignment horizontal="center" vertical="center" wrapText="1"/>
    </xf>
    <xf numFmtId="0" fontId="2" fillId="3" borderId="7" xfId="0" applyFont="1" applyFill="1" applyBorder="1" applyAlignment="1">
      <alignment horizontal="center" vertical="center" wrapText="1"/>
    </xf>
    <xf numFmtId="0" fontId="4" fillId="4" borderId="3" xfId="0" applyFont="1" applyFill="1" applyBorder="1" applyAlignment="1">
      <alignment horizontal="left" vertical="center"/>
    </xf>
    <xf numFmtId="164" fontId="4" fillId="2" borderId="0" xfId="0" applyNumberFormat="1" applyFont="1" applyFill="1" applyBorder="1" applyAlignment="1">
      <alignment horizontal="right" vertical="center" wrapText="1"/>
    </xf>
    <xf numFmtId="164" fontId="0" fillId="2" borderId="0" xfId="0" applyNumberFormat="1" applyFont="1" applyFill="1" applyBorder="1" applyAlignment="1">
      <alignment horizontal="right" vertical="center" wrapText="1"/>
    </xf>
    <xf numFmtId="0" fontId="4" fillId="4" borderId="3" xfId="0" quotePrefix="1" applyFont="1" applyFill="1" applyBorder="1" applyAlignment="1">
      <alignment horizontal="left" vertical="center"/>
    </xf>
    <xf numFmtId="0" fontId="3" fillId="4" borderId="1" xfId="0" quotePrefix="1" applyFont="1" applyFill="1" applyBorder="1" applyAlignment="1">
      <alignment horizontal="left" vertical="center" wrapText="1"/>
    </xf>
    <xf numFmtId="164" fontId="3" fillId="2" borderId="7" xfId="0" applyNumberFormat="1" applyFont="1" applyFill="1" applyBorder="1" applyAlignment="1">
      <alignment horizontal="right" vertical="center" wrapText="1"/>
    </xf>
    <xf numFmtId="164" fontId="2" fillId="2" borderId="7" xfId="0" applyNumberFormat="1" applyFont="1" applyFill="1" applyBorder="1" applyAlignment="1">
      <alignment horizontal="right" vertical="center" wrapText="1"/>
    </xf>
    <xf numFmtId="0" fontId="3" fillId="4" borderId="3" xfId="0" quotePrefix="1" applyFont="1" applyFill="1" applyBorder="1" applyAlignment="1">
      <alignment horizontal="left" vertical="center" wrapText="1"/>
    </xf>
    <xf numFmtId="164" fontId="3" fillId="2" borderId="0" xfId="0" applyNumberFormat="1" applyFont="1" applyFill="1" applyBorder="1" applyAlignment="1">
      <alignment horizontal="right" vertical="center" wrapText="1"/>
    </xf>
    <xf numFmtId="164" fontId="2" fillId="2" borderId="0" xfId="0" applyNumberFormat="1" applyFont="1" applyFill="1" applyBorder="1" applyAlignment="1">
      <alignment horizontal="right" vertical="center" wrapText="1"/>
    </xf>
    <xf numFmtId="0" fontId="13" fillId="0" borderId="0" xfId="0" applyFont="1"/>
    <xf numFmtId="0" fontId="13" fillId="2" borderId="0" xfId="0" applyFont="1" applyFill="1" applyAlignment="1">
      <alignment vertical="center"/>
    </xf>
    <xf numFmtId="0" fontId="13" fillId="2" borderId="0" xfId="0" applyFont="1" applyFill="1"/>
    <xf numFmtId="0" fontId="2" fillId="2" borderId="0" xfId="0" applyFont="1" applyFill="1"/>
    <xf numFmtId="0" fontId="2" fillId="3" borderId="2" xfId="0" applyFont="1" applyFill="1" applyBorder="1" applyAlignment="1">
      <alignment horizontal="center" vertical="center" wrapText="1"/>
    </xf>
    <xf numFmtId="0" fontId="2" fillId="3" borderId="1" xfId="0" quotePrefix="1" applyFont="1" applyFill="1" applyBorder="1" applyAlignment="1">
      <alignment horizontal="center" vertical="center" wrapText="1"/>
    </xf>
    <xf numFmtId="0" fontId="0" fillId="2" borderId="6" xfId="0" applyFill="1" applyBorder="1"/>
    <xf numFmtId="0" fontId="0" fillId="2" borderId="8" xfId="0" applyFill="1" applyBorder="1"/>
    <xf numFmtId="0" fontId="2" fillId="2" borderId="9" xfId="0" applyFont="1" applyFill="1" applyBorder="1"/>
    <xf numFmtId="0" fontId="2" fillId="2" borderId="6" xfId="0" applyFont="1" applyFill="1" applyBorder="1"/>
    <xf numFmtId="0" fontId="16" fillId="2" borderId="3" xfId="0" applyFont="1" applyFill="1" applyBorder="1"/>
    <xf numFmtId="0" fontId="0" fillId="2" borderId="4" xfId="0" applyFill="1" applyBorder="1"/>
    <xf numFmtId="0" fontId="2" fillId="2" borderId="10" xfId="0" applyFont="1" applyFill="1" applyBorder="1"/>
    <xf numFmtId="0" fontId="2" fillId="2" borderId="4" xfId="0" applyFont="1" applyFill="1" applyBorder="1"/>
    <xf numFmtId="0" fontId="0" fillId="2" borderId="3" xfId="0" applyFill="1" applyBorder="1"/>
    <xf numFmtId="164" fontId="8" fillId="2" borderId="0" xfId="2" applyNumberFormat="1" applyFont="1" applyFill="1" applyBorder="1" applyAlignment="1"/>
    <xf numFmtId="164" fontId="9" fillId="2" borderId="10" xfId="2" applyNumberFormat="1" applyFont="1" applyFill="1" applyBorder="1" applyAlignment="1"/>
    <xf numFmtId="164" fontId="10" fillId="2" borderId="4" xfId="2" applyNumberFormat="1" applyFont="1" applyFill="1" applyBorder="1" applyAlignment="1"/>
    <xf numFmtId="164" fontId="10" fillId="2" borderId="0" xfId="2" applyNumberFormat="1" applyFont="1" applyFill="1" applyBorder="1" applyAlignment="1"/>
    <xf numFmtId="0" fontId="2" fillId="2" borderId="3" xfId="0" applyFont="1" applyFill="1" applyBorder="1"/>
    <xf numFmtId="164" fontId="9" fillId="2" borderId="0" xfId="2" applyNumberFormat="1" applyFont="1" applyFill="1" applyBorder="1" applyAlignment="1"/>
    <xf numFmtId="0" fontId="0" fillId="2" borderId="3" xfId="0" quotePrefix="1" applyFill="1" applyBorder="1" applyAlignment="1">
      <alignment horizontal="left"/>
    </xf>
    <xf numFmtId="165" fontId="0" fillId="2" borderId="0" xfId="1" applyNumberFormat="1" applyFont="1" applyFill="1"/>
    <xf numFmtId="165" fontId="0" fillId="2" borderId="4" xfId="1" applyNumberFormat="1" applyFont="1" applyFill="1" applyBorder="1"/>
    <xf numFmtId="3" fontId="4" fillId="2" borderId="0" xfId="3" applyNumberFormat="1" applyFont="1" applyFill="1" applyBorder="1"/>
    <xf numFmtId="0" fontId="3" fillId="2" borderId="0" xfId="0" applyFont="1" applyFill="1"/>
    <xf numFmtId="3" fontId="4" fillId="2" borderId="0" xfId="0" applyNumberFormat="1" applyFont="1" applyFill="1" applyBorder="1"/>
    <xf numFmtId="0" fontId="4" fillId="2" borderId="3" xfId="0" applyFont="1" applyFill="1" applyBorder="1"/>
    <xf numFmtId="0" fontId="6" fillId="2" borderId="7" xfId="0" applyFont="1" applyFill="1" applyBorder="1" applyAlignment="1">
      <alignment horizontal="center" vertical="center" wrapText="1"/>
    </xf>
    <xf numFmtId="0" fontId="6" fillId="2" borderId="2" xfId="0" applyFont="1" applyFill="1" applyBorder="1" applyAlignment="1">
      <alignment horizontal="center" vertical="center" wrapText="1"/>
    </xf>
    <xf numFmtId="3" fontId="4" fillId="2" borderId="4" xfId="0" applyNumberFormat="1" applyFont="1" applyFill="1" applyBorder="1"/>
    <xf numFmtId="0" fontId="6" fillId="2" borderId="0" xfId="0" quotePrefix="1" applyFont="1" applyFill="1" applyAlignment="1">
      <alignment horizontal="left"/>
    </xf>
    <xf numFmtId="0" fontId="0" fillId="4" borderId="0" xfId="0" applyFont="1" applyFill="1" applyBorder="1" applyAlignment="1">
      <alignment horizontal="left" vertical="center"/>
    </xf>
    <xf numFmtId="0" fontId="0" fillId="0" borderId="0" xfId="0" applyFont="1"/>
    <xf numFmtId="0" fontId="0" fillId="4" borderId="0" xfId="0" applyFont="1" applyFill="1" applyBorder="1" applyAlignment="1">
      <alignment horizontal="right" vertical="center"/>
    </xf>
    <xf numFmtId="0" fontId="2" fillId="3" borderId="11" xfId="0" applyFont="1" applyFill="1" applyBorder="1" applyAlignment="1">
      <alignment horizontal="center" vertical="center" wrapText="1"/>
    </xf>
    <xf numFmtId="0" fontId="2" fillId="3" borderId="12" xfId="0" quotePrefix="1" applyFont="1" applyFill="1" applyBorder="1" applyAlignment="1">
      <alignment horizontal="center" vertical="center" wrapText="1"/>
    </xf>
    <xf numFmtId="0" fontId="2" fillId="2" borderId="5" xfId="0" applyFont="1" applyFill="1" applyBorder="1" applyAlignment="1">
      <alignment horizontal="left" vertical="center" wrapText="1"/>
    </xf>
    <xf numFmtId="3" fontId="2" fillId="2" borderId="13" xfId="0" applyNumberFormat="1" applyFont="1" applyFill="1" applyBorder="1" applyAlignment="1">
      <alignment horizontal="right" vertical="center" wrapText="1"/>
    </xf>
    <xf numFmtId="3" fontId="2" fillId="2" borderId="14" xfId="0" applyNumberFormat="1" applyFont="1" applyFill="1" applyBorder="1" applyAlignment="1">
      <alignment horizontal="right" vertical="center" wrapText="1"/>
    </xf>
    <xf numFmtId="3" fontId="2" fillId="2" borderId="8" xfId="0" applyNumberFormat="1" applyFont="1" applyFill="1" applyBorder="1" applyAlignment="1">
      <alignment horizontal="right" vertical="center" wrapText="1"/>
    </xf>
    <xf numFmtId="0" fontId="0" fillId="2" borderId="3" xfId="0" quotePrefix="1" applyFont="1" applyFill="1" applyBorder="1" applyAlignment="1">
      <alignment horizontal="left" vertical="center" wrapText="1" indent="1"/>
    </xf>
    <xf numFmtId="3" fontId="4" fillId="4" borderId="15" xfId="0" applyNumberFormat="1" applyFont="1" applyFill="1" applyBorder="1" applyAlignment="1">
      <alignment horizontal="right" vertical="center" wrapText="1"/>
    </xf>
    <xf numFmtId="3" fontId="4" fillId="4" borderId="16" xfId="0" applyNumberFormat="1" applyFont="1" applyFill="1" applyBorder="1" applyAlignment="1">
      <alignment horizontal="right" vertical="center" wrapText="1"/>
    </xf>
    <xf numFmtId="3" fontId="0" fillId="4" borderId="0" xfId="0" applyNumberFormat="1" applyFont="1" applyFill="1" applyBorder="1" applyAlignment="1">
      <alignment horizontal="right" vertical="center" wrapText="1"/>
    </xf>
    <xf numFmtId="0" fontId="0" fillId="2" borderId="3" xfId="0" quotePrefix="1" applyFont="1" applyFill="1" applyBorder="1" applyAlignment="1">
      <alignment horizontal="left" vertical="center" indent="1"/>
    </xf>
    <xf numFmtId="3" fontId="4" fillId="2" borderId="16" xfId="0" applyNumberFormat="1" applyFont="1" applyFill="1" applyBorder="1" applyAlignment="1">
      <alignment horizontal="right" vertical="center" wrapText="1"/>
    </xf>
    <xf numFmtId="3" fontId="0" fillId="2" borderId="0" xfId="0" applyNumberFormat="1" applyFont="1" applyFill="1" applyBorder="1" applyAlignment="1">
      <alignment horizontal="right" vertical="center" wrapText="1"/>
    </xf>
    <xf numFmtId="0" fontId="4" fillId="2" borderId="3" xfId="0" quotePrefix="1" applyFont="1" applyFill="1" applyBorder="1" applyAlignment="1">
      <alignment horizontal="left" vertical="center" indent="1"/>
    </xf>
    <xf numFmtId="3" fontId="4" fillId="2" borderId="15" xfId="0" applyNumberFormat="1" applyFont="1" applyFill="1" applyBorder="1" applyAlignment="1">
      <alignment horizontal="right" vertical="center" wrapText="1"/>
    </xf>
    <xf numFmtId="3" fontId="4" fillId="2" borderId="12" xfId="0" applyNumberFormat="1" applyFont="1" applyFill="1" applyBorder="1" applyAlignment="1">
      <alignment horizontal="right" vertical="center" wrapText="1"/>
    </xf>
    <xf numFmtId="0" fontId="3" fillId="2" borderId="5" xfId="0" quotePrefix="1" applyFont="1" applyFill="1" applyBorder="1" applyAlignment="1">
      <alignment horizontal="left" vertical="center"/>
    </xf>
    <xf numFmtId="3" fontId="3" fillId="2" borderId="13" xfId="0" applyNumberFormat="1" applyFont="1" applyFill="1" applyBorder="1" applyAlignment="1">
      <alignment horizontal="right" vertical="center" wrapText="1"/>
    </xf>
    <xf numFmtId="3" fontId="3" fillId="2" borderId="14" xfId="0" applyNumberFormat="1" applyFont="1" applyFill="1" applyBorder="1" applyAlignment="1">
      <alignment horizontal="right" vertical="center" wrapText="1"/>
    </xf>
    <xf numFmtId="3" fontId="3" fillId="2" borderId="8" xfId="0" applyNumberFormat="1" applyFont="1" applyFill="1" applyBorder="1" applyAlignment="1">
      <alignment horizontal="right" vertical="center" wrapText="1"/>
    </xf>
    <xf numFmtId="0" fontId="0" fillId="2" borderId="3" xfId="0" applyFill="1" applyBorder="1" applyAlignment="1">
      <alignment horizontal="left" indent="1"/>
    </xf>
    <xf numFmtId="0" fontId="0" fillId="2" borderId="3" xfId="0" quotePrefix="1" applyFill="1" applyBorder="1" applyAlignment="1">
      <alignment horizontal="left" indent="1"/>
    </xf>
    <xf numFmtId="0" fontId="0" fillId="2" borderId="1" xfId="0" applyFill="1" applyBorder="1" applyAlignment="1">
      <alignment horizontal="left" indent="1"/>
    </xf>
    <xf numFmtId="3" fontId="4" fillId="2" borderId="11" xfId="0" applyNumberFormat="1" applyFont="1" applyFill="1" applyBorder="1" applyAlignment="1">
      <alignment horizontal="right" vertical="center" wrapText="1"/>
    </xf>
    <xf numFmtId="3" fontId="0" fillId="2" borderId="7" xfId="0" applyNumberFormat="1" applyFont="1" applyFill="1" applyBorder="1" applyAlignment="1">
      <alignment horizontal="right" vertical="center" wrapText="1"/>
    </xf>
    <xf numFmtId="0" fontId="2" fillId="2" borderId="5" xfId="0" quotePrefix="1" applyFont="1" applyFill="1" applyBorder="1" applyAlignment="1">
      <alignment horizontal="left" vertical="center"/>
    </xf>
    <xf numFmtId="0" fontId="17" fillId="2" borderId="0" xfId="0" quotePrefix="1" applyFont="1" applyFill="1" applyAlignment="1"/>
    <xf numFmtId="0" fontId="17" fillId="2" borderId="0" xfId="0" applyFont="1" applyFill="1" applyAlignment="1"/>
    <xf numFmtId="0" fontId="0" fillId="2" borderId="0" xfId="0" applyFill="1" applyAlignment="1"/>
    <xf numFmtId="0" fontId="0" fillId="2" borderId="3" xfId="0" quotePrefix="1" applyFont="1" applyFill="1" applyBorder="1" applyAlignment="1">
      <alignment horizontal="left" vertical="center"/>
    </xf>
    <xf numFmtId="0" fontId="0" fillId="2" borderId="5" xfId="0" quotePrefix="1" applyFont="1" applyFill="1" applyBorder="1" applyAlignment="1">
      <alignment horizontal="left" vertical="center" wrapText="1"/>
    </xf>
    <xf numFmtId="0" fontId="18" fillId="2" borderId="0" xfId="0" applyFont="1" applyFill="1"/>
    <xf numFmtId="0" fontId="20" fillId="5" borderId="17" xfId="0" applyFont="1" applyFill="1" applyBorder="1" applyAlignment="1">
      <alignment horizontal="right" vertical="center" wrapText="1"/>
    </xf>
    <xf numFmtId="0" fontId="21" fillId="2" borderId="7" xfId="0" applyFont="1" applyFill="1" applyBorder="1" applyAlignment="1">
      <alignment vertical="center"/>
    </xf>
    <xf numFmtId="0" fontId="22" fillId="2" borderId="7" xfId="0" applyFont="1" applyFill="1" applyBorder="1" applyAlignment="1">
      <alignment horizontal="right" vertical="center"/>
    </xf>
    <xf numFmtId="49" fontId="22" fillId="2" borderId="7" xfId="0" applyNumberFormat="1" applyFont="1" applyFill="1" applyBorder="1" applyAlignment="1">
      <alignment horizontal="right" vertical="center"/>
    </xf>
    <xf numFmtId="3" fontId="22" fillId="2" borderId="7" xfId="0" applyNumberFormat="1" applyFont="1" applyFill="1" applyBorder="1" applyAlignment="1">
      <alignment horizontal="right" vertical="center"/>
    </xf>
    <xf numFmtId="9" fontId="22" fillId="2" borderId="7" xfId="4" applyFont="1" applyFill="1" applyBorder="1" applyAlignment="1">
      <alignment horizontal="right" vertical="center"/>
    </xf>
    <xf numFmtId="3" fontId="21" fillId="2" borderId="7" xfId="0" applyNumberFormat="1" applyFont="1" applyFill="1" applyBorder="1" applyAlignment="1">
      <alignment horizontal="right" vertical="center"/>
    </xf>
    <xf numFmtId="9" fontId="21" fillId="2" borderId="7" xfId="4" applyFont="1" applyFill="1" applyBorder="1" applyAlignment="1">
      <alignment horizontal="right" vertical="center"/>
    </xf>
    <xf numFmtId="0" fontId="23" fillId="0" borderId="0" xfId="0" applyFont="1" applyAlignment="1">
      <alignment vertical="center"/>
    </xf>
    <xf numFmtId="0" fontId="0" fillId="2" borderId="7" xfId="0" applyFill="1" applyBorder="1" applyAlignment="1">
      <alignment vertical="center"/>
    </xf>
    <xf numFmtId="0" fontId="2" fillId="2" borderId="7" xfId="0" applyFont="1" applyFill="1" applyBorder="1" applyAlignment="1">
      <alignment vertical="center"/>
    </xf>
    <xf numFmtId="3" fontId="2" fillId="2" borderId="7" xfId="0" applyNumberFormat="1" applyFont="1" applyFill="1" applyBorder="1" applyAlignment="1">
      <alignment vertical="center"/>
    </xf>
    <xf numFmtId="0" fontId="2" fillId="2" borderId="0" xfId="0" applyFont="1" applyFill="1" applyAlignment="1">
      <alignment horizontal="left" vertical="center"/>
    </xf>
    <xf numFmtId="0" fontId="0" fillId="2" borderId="0" xfId="0" applyFont="1" applyFill="1" applyAlignment="1">
      <alignment horizontal="left" vertical="center"/>
    </xf>
    <xf numFmtId="0" fontId="0" fillId="2" borderId="0" xfId="0" quotePrefix="1" applyFont="1" applyFill="1" applyBorder="1" applyAlignment="1">
      <alignment vertical="center"/>
    </xf>
    <xf numFmtId="0" fontId="0" fillId="2" borderId="0" xfId="0" quotePrefix="1" applyFont="1" applyFill="1" applyBorder="1" applyAlignment="1">
      <alignment horizontal="right" vertical="center"/>
    </xf>
    <xf numFmtId="0" fontId="11" fillId="3" borderId="7" xfId="0" applyFont="1" applyFill="1" applyBorder="1" applyAlignment="1">
      <alignment horizontal="center" vertical="center" wrapText="1"/>
    </xf>
    <xf numFmtId="0" fontId="0" fillId="2" borderId="3" xfId="0" applyFont="1" applyFill="1" applyBorder="1" applyAlignment="1">
      <alignment horizontal="justify" vertical="center" wrapText="1"/>
    </xf>
    <xf numFmtId="3" fontId="4" fillId="2" borderId="0" xfId="0" applyNumberFormat="1" applyFont="1" applyFill="1" applyBorder="1" applyAlignment="1">
      <alignment horizontal="right" vertical="center" wrapText="1"/>
    </xf>
    <xf numFmtId="0" fontId="2" fillId="2" borderId="1" xfId="0" quotePrefix="1" applyFont="1" applyFill="1" applyBorder="1" applyAlignment="1">
      <alignment horizontal="left" vertical="center" wrapText="1"/>
    </xf>
    <xf numFmtId="3" fontId="3" fillId="2" borderId="7" xfId="0" applyNumberFormat="1" applyFont="1" applyFill="1" applyBorder="1" applyAlignment="1">
      <alignment horizontal="right" vertical="center" wrapText="1"/>
    </xf>
    <xf numFmtId="3" fontId="2" fillId="2" borderId="7" xfId="0" applyNumberFormat="1" applyFont="1" applyFill="1" applyBorder="1" applyAlignment="1">
      <alignment horizontal="right" vertical="center" wrapText="1"/>
    </xf>
    <xf numFmtId="3" fontId="4" fillId="2" borderId="8" xfId="0" applyNumberFormat="1" applyFont="1" applyFill="1" applyBorder="1" applyAlignment="1">
      <alignment horizontal="right" vertical="center" wrapText="1"/>
    </xf>
    <xf numFmtId="3" fontId="0" fillId="2" borderId="8" xfId="0" applyNumberFormat="1" applyFont="1" applyFill="1" applyBorder="1" applyAlignment="1">
      <alignment horizontal="right" vertical="center" wrapText="1"/>
    </xf>
    <xf numFmtId="0" fontId="2" fillId="2" borderId="3" xfId="0" quotePrefix="1" applyFont="1" applyFill="1" applyBorder="1" applyAlignment="1">
      <alignment horizontal="left" vertical="center" wrapText="1"/>
    </xf>
    <xf numFmtId="3" fontId="3" fillId="2" borderId="0" xfId="0" applyNumberFormat="1" applyFont="1" applyFill="1" applyBorder="1" applyAlignment="1">
      <alignment horizontal="right" vertical="center" wrapText="1"/>
    </xf>
    <xf numFmtId="3" fontId="2" fillId="2" borderId="0" xfId="0" applyNumberFormat="1" applyFont="1" applyFill="1" applyBorder="1" applyAlignment="1">
      <alignment horizontal="right" vertical="center" wrapText="1"/>
    </xf>
    <xf numFmtId="0" fontId="0" fillId="2" borderId="0" xfId="0" applyFill="1" applyBorder="1"/>
    <xf numFmtId="0" fontId="13" fillId="2" borderId="0" xfId="0" applyFont="1" applyFill="1" applyAlignment="1">
      <alignment horizontal="left" vertical="center"/>
    </xf>
    <xf numFmtId="0" fontId="18" fillId="2" borderId="0" xfId="0" quotePrefix="1" applyFont="1" applyFill="1" applyAlignment="1">
      <alignment horizontal="left"/>
    </xf>
    <xf numFmtId="0" fontId="20" fillId="5" borderId="17" xfId="0" applyFont="1" applyFill="1" applyBorder="1" applyAlignment="1">
      <alignment vertical="center"/>
    </xf>
    <xf numFmtId="0" fontId="22" fillId="2" borderId="7" xfId="0" applyFont="1" applyFill="1" applyBorder="1" applyAlignment="1">
      <alignment vertical="center"/>
    </xf>
    <xf numFmtId="3" fontId="22" fillId="2" borderId="7" xfId="0" applyNumberFormat="1" applyFont="1" applyFill="1" applyBorder="1" applyAlignment="1">
      <alignment vertical="center"/>
    </xf>
    <xf numFmtId="3" fontId="21" fillId="2" borderId="7" xfId="0" applyNumberFormat="1" applyFont="1" applyFill="1" applyBorder="1" applyAlignment="1">
      <alignment vertical="center"/>
    </xf>
    <xf numFmtId="0" fontId="0" fillId="2" borderId="0" xfId="0" quotePrefix="1" applyFont="1" applyFill="1" applyAlignment="1">
      <alignment horizontal="left"/>
    </xf>
    <xf numFmtId="0" fontId="28" fillId="2" borderId="0" xfId="0" applyFont="1" applyFill="1" applyAlignment="1">
      <alignment vertical="center"/>
    </xf>
    <xf numFmtId="0" fontId="23" fillId="2" borderId="0" xfId="0" applyFont="1" applyFill="1" applyAlignment="1">
      <alignment vertical="center"/>
    </xf>
    <xf numFmtId="3" fontId="0" fillId="2" borderId="0" xfId="0" applyNumberFormat="1" applyFill="1" applyBorder="1" applyAlignment="1">
      <alignment vertical="center"/>
    </xf>
    <xf numFmtId="0" fontId="4" fillId="5" borderId="17" xfId="0" applyFont="1" applyFill="1" applyBorder="1"/>
    <xf numFmtId="0" fontId="21" fillId="2" borderId="7" xfId="0" applyFont="1" applyFill="1" applyBorder="1" applyAlignment="1">
      <alignment horizontal="left" vertical="center"/>
    </xf>
    <xf numFmtId="0" fontId="18" fillId="2" borderId="0" xfId="0" quotePrefix="1" applyFont="1" applyFill="1" applyBorder="1" applyAlignment="1">
      <alignment horizontal="left"/>
    </xf>
    <xf numFmtId="0" fontId="0" fillId="2" borderId="0" xfId="0" applyFill="1" applyAlignment="1">
      <alignment vertical="center"/>
    </xf>
    <xf numFmtId="0" fontId="2" fillId="2" borderId="0" xfId="0" applyFont="1" applyFill="1" applyAlignment="1">
      <alignment vertical="center"/>
    </xf>
    <xf numFmtId="0" fontId="0" fillId="5" borderId="17" xfId="0" applyFill="1" applyBorder="1" applyAlignment="1">
      <alignment vertical="center"/>
    </xf>
    <xf numFmtId="0" fontId="2" fillId="5" borderId="17" xfId="0" applyFont="1" applyFill="1" applyBorder="1" applyAlignment="1">
      <alignment horizontal="right" vertical="center"/>
    </xf>
    <xf numFmtId="3" fontId="0" fillId="2" borderId="7" xfId="0" applyNumberFormat="1" applyFont="1" applyFill="1" applyBorder="1" applyAlignment="1">
      <alignment vertical="center"/>
    </xf>
    <xf numFmtId="166" fontId="0" fillId="2" borderId="7" xfId="4" applyNumberFormat="1" applyFont="1" applyFill="1" applyBorder="1" applyAlignment="1">
      <alignment vertical="center"/>
    </xf>
    <xf numFmtId="0" fontId="0" fillId="2" borderId="7" xfId="0" applyFont="1" applyFill="1" applyBorder="1" applyAlignment="1">
      <alignment vertical="center"/>
    </xf>
    <xf numFmtId="166" fontId="2" fillId="2" borderId="7" xfId="4" applyNumberFormat="1" applyFont="1" applyFill="1" applyBorder="1" applyAlignment="1">
      <alignment vertical="center"/>
    </xf>
    <xf numFmtId="3" fontId="0" fillId="2" borderId="0" xfId="0" applyNumberFormat="1" applyFill="1"/>
    <xf numFmtId="0" fontId="2" fillId="5" borderId="17" xfId="0" applyFont="1" applyFill="1" applyBorder="1" applyAlignment="1">
      <alignment vertical="center"/>
    </xf>
    <xf numFmtId="167" fontId="0" fillId="2" borderId="7" xfId="0" applyNumberFormat="1" applyFill="1" applyBorder="1" applyAlignment="1">
      <alignment vertical="center"/>
    </xf>
    <xf numFmtId="167" fontId="2" fillId="2" borderId="7" xfId="0" applyNumberFormat="1" applyFont="1" applyFill="1" applyBorder="1" applyAlignment="1">
      <alignment vertical="center"/>
    </xf>
    <xf numFmtId="167" fontId="0" fillId="2" borderId="0" xfId="0" applyNumberFormat="1" applyFill="1"/>
    <xf numFmtId="167" fontId="0" fillId="2" borderId="0" xfId="0" applyNumberFormat="1" applyFill="1" applyAlignment="1">
      <alignment vertical="center"/>
    </xf>
    <xf numFmtId="0" fontId="18" fillId="2" borderId="0" xfId="0" applyFont="1" applyFill="1" applyAlignment="1">
      <alignment vertical="top"/>
    </xf>
    <xf numFmtId="0" fontId="29" fillId="2" borderId="0" xfId="0" applyFont="1" applyFill="1" applyAlignment="1">
      <alignment vertical="top"/>
    </xf>
    <xf numFmtId="0" fontId="30" fillId="5" borderId="8" xfId="0" applyFont="1" applyFill="1" applyBorder="1" applyAlignment="1">
      <alignment vertical="center"/>
    </xf>
    <xf numFmtId="0" fontId="29" fillId="2" borderId="0" xfId="0" applyFont="1" applyFill="1" applyAlignment="1">
      <alignment vertical="center"/>
    </xf>
    <xf numFmtId="0" fontId="4" fillId="5" borderId="7" xfId="0" applyFont="1" applyFill="1" applyBorder="1" applyAlignment="1">
      <alignment vertical="center"/>
    </xf>
    <xf numFmtId="0" fontId="20" fillId="5" borderId="7" xfId="0" applyFont="1" applyFill="1" applyBorder="1" applyAlignment="1">
      <alignment horizontal="right" vertical="center" wrapText="1"/>
    </xf>
    <xf numFmtId="167" fontId="22" fillId="2" borderId="7" xfId="0" applyNumberFormat="1" applyFont="1" applyFill="1" applyBorder="1" applyAlignment="1">
      <alignment horizontal="right" vertical="center"/>
    </xf>
    <xf numFmtId="167" fontId="22" fillId="0" borderId="7" xfId="0" applyNumberFormat="1" applyFont="1" applyFill="1" applyBorder="1" applyAlignment="1">
      <alignment horizontal="right" vertical="center"/>
    </xf>
    <xf numFmtId="167" fontId="19" fillId="0" borderId="7" xfId="0" applyNumberFormat="1" applyFont="1" applyFill="1" applyBorder="1" applyAlignment="1">
      <alignment horizontal="right" vertical="center"/>
    </xf>
    <xf numFmtId="0" fontId="24" fillId="2" borderId="0" xfId="0" applyFont="1" applyFill="1"/>
    <xf numFmtId="0" fontId="29" fillId="2" borderId="0" xfId="0" applyFont="1" applyFill="1"/>
    <xf numFmtId="0" fontId="2" fillId="2" borderId="0" xfId="0" applyFont="1" applyFill="1" applyAlignment="1">
      <alignment horizontal="right" vertical="center"/>
    </xf>
    <xf numFmtId="3" fontId="19" fillId="0" borderId="17" xfId="0" applyNumberFormat="1" applyFont="1" applyFill="1" applyBorder="1" applyAlignment="1">
      <alignment vertical="center"/>
    </xf>
    <xf numFmtId="0" fontId="22" fillId="2" borderId="17" xfId="0" applyFont="1" applyFill="1" applyBorder="1" applyAlignment="1">
      <alignment vertical="center"/>
    </xf>
    <xf numFmtId="3" fontId="22" fillId="2" borderId="17" xfId="0" applyNumberFormat="1" applyFont="1" applyFill="1" applyBorder="1" applyAlignment="1">
      <alignment vertical="center"/>
    </xf>
    <xf numFmtId="0" fontId="22" fillId="2" borderId="7" xfId="0" applyFont="1" applyFill="1" applyBorder="1" applyAlignment="1">
      <alignment vertical="center" wrapText="1"/>
    </xf>
    <xf numFmtId="9" fontId="22" fillId="2" borderId="7" xfId="0" applyNumberFormat="1" applyFont="1" applyFill="1" applyBorder="1" applyAlignment="1">
      <alignment horizontal="left" vertical="center"/>
    </xf>
    <xf numFmtId="0" fontId="22" fillId="2" borderId="7" xfId="0" applyFont="1" applyFill="1" applyBorder="1" applyAlignment="1">
      <alignment horizontal="left" vertical="center" wrapText="1"/>
    </xf>
    <xf numFmtId="0" fontId="30" fillId="2" borderId="0" xfId="0" applyFont="1" applyFill="1"/>
    <xf numFmtId="0" fontId="21" fillId="2" borderId="7" xfId="0" applyFont="1" applyFill="1" applyBorder="1" applyAlignment="1">
      <alignment vertical="center" wrapText="1"/>
    </xf>
    <xf numFmtId="9" fontId="0" fillId="2" borderId="0" xfId="0" applyNumberFormat="1" applyFill="1"/>
    <xf numFmtId="0" fontId="17" fillId="2" borderId="0" xfId="0" applyFont="1" applyFill="1"/>
    <xf numFmtId="3" fontId="34" fillId="2" borderId="0" xfId="0" applyNumberFormat="1" applyFont="1" applyFill="1" applyAlignment="1">
      <alignment vertical="center"/>
    </xf>
    <xf numFmtId="0" fontId="34" fillId="2" borderId="0" xfId="0" applyFont="1" applyFill="1" applyAlignment="1">
      <alignment vertical="center"/>
    </xf>
    <xf numFmtId="0" fontId="6" fillId="2" borderId="0" xfId="0" applyFont="1" applyFill="1" applyAlignment="1">
      <alignment horizontal="center"/>
    </xf>
    <xf numFmtId="0" fontId="6" fillId="2" borderId="0" xfId="0" applyFont="1" applyFill="1"/>
    <xf numFmtId="43" fontId="6" fillId="2" borderId="0" xfId="1" applyFont="1" applyFill="1"/>
    <xf numFmtId="43" fontId="6" fillId="2" borderId="0" xfId="1" applyFont="1" applyFill="1" applyAlignment="1">
      <alignment horizontal="center"/>
    </xf>
    <xf numFmtId="165" fontId="39" fillId="2" borderId="0" xfId="1" applyNumberFormat="1" applyFont="1" applyFill="1"/>
    <xf numFmtId="43" fontId="39" fillId="2" borderId="0" xfId="1" applyFont="1" applyFill="1"/>
    <xf numFmtId="43" fontId="6" fillId="2" borderId="0" xfId="1" applyFont="1" applyFill="1" applyBorder="1"/>
    <xf numFmtId="43" fontId="6" fillId="2" borderId="18" xfId="1" applyFont="1" applyFill="1" applyBorder="1"/>
    <xf numFmtId="165" fontId="39" fillId="2" borderId="7" xfId="1" applyNumberFormat="1" applyFont="1" applyFill="1" applyBorder="1"/>
    <xf numFmtId="165" fontId="6" fillId="2" borderId="0" xfId="1" applyNumberFormat="1" applyFont="1" applyFill="1"/>
    <xf numFmtId="43" fontId="39" fillId="2" borderId="0" xfId="1" applyFont="1" applyFill="1" applyBorder="1"/>
    <xf numFmtId="0" fontId="6" fillId="2" borderId="0" xfId="0" applyFont="1" applyFill="1" applyBorder="1" applyAlignment="1">
      <alignment horizontal="center"/>
    </xf>
    <xf numFmtId="0" fontId="6" fillId="2" borderId="18" xfId="0" applyFont="1" applyFill="1" applyBorder="1" applyAlignment="1">
      <alignment horizontal="center"/>
    </xf>
    <xf numFmtId="43" fontId="39" fillId="2" borderId="18" xfId="1" applyFont="1" applyFill="1" applyBorder="1"/>
    <xf numFmtId="165" fontId="39" fillId="2" borderId="18" xfId="1" applyNumberFormat="1" applyFont="1" applyFill="1" applyBorder="1"/>
    <xf numFmtId="0" fontId="34" fillId="2" borderId="0" xfId="0" applyFont="1" applyFill="1" applyBorder="1" applyAlignment="1">
      <alignment vertical="center" wrapText="1"/>
    </xf>
    <xf numFmtId="165" fontId="34" fillId="2" borderId="4" xfId="1" applyNumberFormat="1" applyFont="1" applyFill="1" applyBorder="1" applyAlignment="1">
      <alignment vertical="center" wrapText="1"/>
    </xf>
    <xf numFmtId="9" fontId="0" fillId="2" borderId="4" xfId="4" applyFont="1" applyFill="1" applyBorder="1" applyAlignment="1">
      <alignment vertical="center"/>
    </xf>
    <xf numFmtId="9" fontId="0" fillId="2" borderId="0" xfId="4" applyFont="1" applyFill="1"/>
    <xf numFmtId="165" fontId="0" fillId="2" borderId="0" xfId="0" applyNumberFormat="1" applyFill="1"/>
    <xf numFmtId="0" fontId="34" fillId="2" borderId="7" xfId="0" applyFont="1" applyFill="1" applyBorder="1" applyAlignment="1">
      <alignment vertical="center" wrapText="1"/>
    </xf>
    <xf numFmtId="165" fontId="34" fillId="2" borderId="2" xfId="1" applyNumberFormat="1" applyFont="1" applyFill="1" applyBorder="1" applyAlignment="1">
      <alignment vertical="center" wrapText="1"/>
    </xf>
    <xf numFmtId="9" fontId="0" fillId="2" borderId="2" xfId="4" applyFont="1" applyFill="1" applyBorder="1" applyAlignment="1">
      <alignment vertical="center"/>
    </xf>
    <xf numFmtId="0" fontId="37" fillId="2" borderId="0" xfId="0" applyFont="1" applyFill="1" applyBorder="1" applyAlignment="1">
      <alignment horizontal="left" vertical="center" wrapText="1"/>
    </xf>
    <xf numFmtId="165" fontId="2" fillId="2" borderId="4" xfId="1" applyNumberFormat="1" applyFont="1" applyFill="1" applyBorder="1" applyAlignment="1">
      <alignment vertical="center"/>
    </xf>
    <xf numFmtId="9" fontId="2" fillId="2" borderId="4" xfId="4" applyFont="1" applyFill="1" applyBorder="1" applyAlignment="1">
      <alignment vertical="center"/>
    </xf>
    <xf numFmtId="0" fontId="2" fillId="3" borderId="0"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37" fillId="2" borderId="0" xfId="0" applyFont="1" applyFill="1" applyBorder="1" applyAlignment="1">
      <alignment horizontal="center" vertical="top" wrapText="1"/>
    </xf>
    <xf numFmtId="0" fontId="37" fillId="2" borderId="20" xfId="0" applyFont="1" applyFill="1" applyBorder="1" applyAlignment="1">
      <alignment horizontal="center" vertical="top" wrapText="1"/>
    </xf>
    <xf numFmtId="0" fontId="37" fillId="2" borderId="18" xfId="0" applyFont="1" applyFill="1" applyBorder="1" applyAlignment="1">
      <alignment horizontal="right" vertical="center" wrapText="1"/>
    </xf>
    <xf numFmtId="0" fontId="37" fillId="2" borderId="26" xfId="0" applyFont="1" applyFill="1" applyBorder="1" applyAlignment="1">
      <alignment horizontal="right" vertical="center" wrapText="1"/>
    </xf>
    <xf numFmtId="0" fontId="37" fillId="2" borderId="0" xfId="0" applyFont="1" applyFill="1" applyAlignment="1">
      <alignment horizontal="center" vertical="top" wrapText="1"/>
    </xf>
    <xf numFmtId="0" fontId="37" fillId="2" borderId="21" xfId="0" applyFont="1" applyFill="1" applyBorder="1" applyAlignment="1">
      <alignment vertical="center"/>
    </xf>
    <xf numFmtId="165" fontId="2" fillId="2" borderId="0" xfId="0" applyNumberFormat="1" applyFont="1" applyFill="1"/>
    <xf numFmtId="0" fontId="37" fillId="2" borderId="0" xfId="0" applyFont="1" applyFill="1" applyBorder="1" applyAlignment="1">
      <alignment horizontal="left" vertical="top" wrapText="1"/>
    </xf>
    <xf numFmtId="165" fontId="2" fillId="2" borderId="4" xfId="1" applyNumberFormat="1" applyFont="1" applyFill="1" applyBorder="1" applyAlignment="1">
      <alignment horizontal="right"/>
    </xf>
    <xf numFmtId="165" fontId="2" fillId="2" borderId="0" xfId="1" applyNumberFormat="1" applyFont="1" applyFill="1" applyBorder="1" applyAlignment="1">
      <alignment horizontal="right"/>
    </xf>
    <xf numFmtId="3" fontId="37" fillId="2" borderId="0" xfId="0" applyNumberFormat="1" applyFont="1" applyFill="1" applyBorder="1" applyAlignment="1">
      <alignment horizontal="right" vertical="center" wrapText="1"/>
    </xf>
    <xf numFmtId="9" fontId="0" fillId="2" borderId="0" xfId="4" applyNumberFormat="1" applyFont="1" applyFill="1"/>
    <xf numFmtId="0" fontId="34" fillId="2" borderId="21" xfId="0" applyFont="1" applyFill="1" applyBorder="1" applyAlignment="1">
      <alignment vertical="center" wrapText="1"/>
    </xf>
    <xf numFmtId="165" fontId="34" fillId="2" borderId="0" xfId="4" applyNumberFormat="1" applyFont="1" applyFill="1" applyBorder="1" applyAlignment="1">
      <alignment horizontal="right" vertical="center" wrapText="1"/>
    </xf>
    <xf numFmtId="165" fontId="0" fillId="2" borderId="0" xfId="0" applyNumberFormat="1" applyFont="1" applyFill="1"/>
    <xf numFmtId="0" fontId="34" fillId="2" borderId="0" xfId="0" applyFont="1" applyFill="1" applyBorder="1" applyAlignment="1">
      <alignment horizontal="left" vertical="top" wrapText="1"/>
    </xf>
    <xf numFmtId="165" fontId="34" fillId="2" borderId="4" xfId="1" applyNumberFormat="1" applyFont="1" applyFill="1" applyBorder="1" applyAlignment="1">
      <alignment horizontal="right" vertical="top" wrapText="1"/>
    </xf>
    <xf numFmtId="165" fontId="34" fillId="2" borderId="0" xfId="1" applyNumberFormat="1" applyFont="1" applyFill="1" applyBorder="1" applyAlignment="1">
      <alignment horizontal="right" vertical="top" wrapText="1"/>
    </xf>
    <xf numFmtId="3" fontId="34" fillId="2" borderId="0" xfId="0" applyNumberFormat="1" applyFont="1" applyFill="1" applyBorder="1" applyAlignment="1">
      <alignment horizontal="right" vertical="center" wrapText="1"/>
    </xf>
    <xf numFmtId="165" fontId="34" fillId="2" borderId="0" xfId="1" applyNumberFormat="1" applyFont="1" applyFill="1" applyAlignment="1">
      <alignment vertical="top" wrapText="1"/>
    </xf>
    <xf numFmtId="0" fontId="2" fillId="3" borderId="10"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2" fillId="3" borderId="38" xfId="0" applyFont="1" applyFill="1" applyBorder="1" applyAlignment="1">
      <alignment horizontal="center" vertical="center" wrapText="1"/>
    </xf>
    <xf numFmtId="0" fontId="2" fillId="3" borderId="39" xfId="0" applyFont="1" applyFill="1" applyBorder="1" applyAlignment="1">
      <alignment horizontal="center" vertical="center" wrapText="1"/>
    </xf>
    <xf numFmtId="0" fontId="2" fillId="3" borderId="40" xfId="0" applyFont="1" applyFill="1" applyBorder="1" applyAlignment="1">
      <alignment horizontal="center" vertical="center" wrapText="1"/>
    </xf>
    <xf numFmtId="3" fontId="37" fillId="2" borderId="6" xfId="0" applyNumberFormat="1" applyFont="1" applyFill="1" applyBorder="1" applyAlignment="1">
      <alignment horizontal="right" vertical="center" wrapText="1"/>
    </xf>
    <xf numFmtId="165" fontId="2" fillId="2" borderId="8" xfId="1" applyNumberFormat="1" applyFont="1" applyFill="1" applyBorder="1" applyAlignment="1">
      <alignment horizontal="right"/>
    </xf>
    <xf numFmtId="3" fontId="37" fillId="2" borderId="8" xfId="0" applyNumberFormat="1" applyFont="1" applyFill="1" applyBorder="1" applyAlignment="1">
      <alignment horizontal="right" vertical="center" wrapText="1"/>
    </xf>
    <xf numFmtId="3" fontId="37" fillId="2" borderId="5" xfId="0" applyNumberFormat="1" applyFont="1" applyFill="1" applyBorder="1" applyAlignment="1">
      <alignment horizontal="right" vertical="center" wrapText="1"/>
    </xf>
    <xf numFmtId="3" fontId="34" fillId="2" borderId="4" xfId="0" applyNumberFormat="1" applyFont="1" applyFill="1" applyBorder="1" applyAlignment="1">
      <alignment horizontal="right" vertical="center" wrapText="1"/>
    </xf>
    <xf numFmtId="3" fontId="34" fillId="2" borderId="3" xfId="0" applyNumberFormat="1" applyFont="1" applyFill="1" applyBorder="1" applyAlignment="1">
      <alignment horizontal="right" vertical="center" wrapText="1"/>
    </xf>
    <xf numFmtId="0" fontId="2" fillId="3" borderId="2" xfId="0" applyFont="1" applyFill="1" applyBorder="1" applyAlignment="1">
      <alignment horizontal="center" vertical="center" wrapText="1"/>
    </xf>
    <xf numFmtId="3" fontId="1" fillId="2" borderId="0" xfId="0" applyNumberFormat="1" applyFont="1" applyFill="1" applyAlignment="1">
      <alignment vertical="center"/>
    </xf>
    <xf numFmtId="3" fontId="1" fillId="2" borderId="0" xfId="0" applyNumberFormat="1" applyFont="1" applyFill="1" applyAlignment="1">
      <alignment vertical="center" wrapText="1"/>
    </xf>
    <xf numFmtId="165" fontId="0" fillId="2" borderId="0" xfId="1" applyNumberFormat="1" applyFont="1" applyFill="1" applyAlignment="1">
      <alignment vertical="center"/>
    </xf>
    <xf numFmtId="168" fontId="34" fillId="2" borderId="0" xfId="0" applyNumberFormat="1" applyFont="1" applyFill="1" applyAlignment="1">
      <alignment vertical="center"/>
    </xf>
    <xf numFmtId="0" fontId="1" fillId="2" borderId="0" xfId="0" applyFont="1" applyFill="1" applyAlignment="1">
      <alignment vertical="center"/>
    </xf>
    <xf numFmtId="0" fontId="1" fillId="2" borderId="0" xfId="0" applyFont="1" applyFill="1" applyAlignment="1">
      <alignment vertical="center" wrapText="1"/>
    </xf>
    <xf numFmtId="168" fontId="1" fillId="2" borderId="0" xfId="0" applyNumberFormat="1" applyFont="1" applyFill="1" applyAlignment="1">
      <alignment vertical="center" wrapText="1"/>
    </xf>
    <xf numFmtId="0" fontId="17" fillId="2" borderId="0" xfId="0" applyFont="1" applyFill="1" applyAlignment="1">
      <alignment vertical="center"/>
    </xf>
    <xf numFmtId="0" fontId="0" fillId="2" borderId="0" xfId="0" applyFill="1" applyAlignment="1">
      <alignment horizontal="right"/>
    </xf>
    <xf numFmtId="3" fontId="34" fillId="2" borderId="0" xfId="0" applyNumberFormat="1" applyFont="1" applyFill="1" applyAlignment="1">
      <alignment horizontal="right" vertical="center"/>
    </xf>
    <xf numFmtId="3" fontId="0" fillId="2" borderId="0" xfId="0" applyNumberFormat="1" applyFont="1" applyFill="1" applyAlignment="1">
      <alignment horizontal="right" vertical="center" wrapText="1"/>
    </xf>
    <xf numFmtId="3" fontId="0" fillId="2" borderId="0" xfId="0" applyNumberFormat="1" applyFont="1" applyFill="1" applyAlignment="1">
      <alignment horizontal="right" vertical="center"/>
    </xf>
    <xf numFmtId="0" fontId="1" fillId="2" borderId="0" xfId="0" applyFont="1" applyFill="1" applyAlignment="1">
      <alignment horizontal="left" vertical="center"/>
    </xf>
    <xf numFmtId="0" fontId="17" fillId="2" borderId="0" xfId="0" applyFont="1" applyFill="1" applyAlignment="1">
      <alignment horizontal="right" vertical="center"/>
    </xf>
    <xf numFmtId="0" fontId="0" fillId="2" borderId="5" xfId="0" applyFont="1" applyFill="1" applyBorder="1" applyAlignment="1">
      <alignment horizontal="left" vertical="center" wrapText="1"/>
    </xf>
    <xf numFmtId="3" fontId="0" fillId="2" borderId="6" xfId="0" applyNumberFormat="1" applyFont="1" applyFill="1" applyBorder="1" applyAlignment="1">
      <alignment horizontal="right" vertical="center"/>
    </xf>
    <xf numFmtId="3" fontId="0" fillId="2" borderId="5" xfId="0" applyNumberFormat="1" applyFont="1" applyFill="1" applyBorder="1" applyAlignment="1">
      <alignment horizontal="right" vertical="center"/>
    </xf>
    <xf numFmtId="0" fontId="0" fillId="2" borderId="3" xfId="0" applyFont="1" applyFill="1" applyBorder="1" applyAlignment="1">
      <alignment horizontal="left" vertical="center" wrapText="1"/>
    </xf>
    <xf numFmtId="3" fontId="0" fillId="2" borderId="4" xfId="0" applyNumberFormat="1" applyFont="1" applyFill="1" applyBorder="1" applyAlignment="1">
      <alignment horizontal="right" vertical="center"/>
    </xf>
    <xf numFmtId="3" fontId="0" fillId="2" borderId="3" xfId="0" applyNumberFormat="1" applyFont="1" applyFill="1" applyBorder="1" applyAlignment="1">
      <alignment horizontal="right" vertical="center"/>
    </xf>
    <xf numFmtId="0" fontId="0" fillId="2" borderId="3" xfId="0" applyFont="1" applyFill="1" applyBorder="1" applyAlignment="1">
      <alignment horizontal="left" vertical="center"/>
    </xf>
    <xf numFmtId="0" fontId="2" fillId="2" borderId="3" xfId="0" applyFont="1" applyFill="1" applyBorder="1" applyAlignment="1">
      <alignment horizontal="left" vertical="center"/>
    </xf>
    <xf numFmtId="3" fontId="2" fillId="2" borderId="4" xfId="0" applyNumberFormat="1" applyFont="1" applyFill="1" applyBorder="1" applyAlignment="1">
      <alignment horizontal="right" vertical="center"/>
    </xf>
    <xf numFmtId="3" fontId="2" fillId="2" borderId="3" xfId="0" applyNumberFormat="1" applyFont="1" applyFill="1" applyBorder="1" applyAlignment="1">
      <alignment horizontal="right" vertical="center"/>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right" vertical="center"/>
    </xf>
    <xf numFmtId="0" fontId="2" fillId="2" borderId="1" xfId="0" applyFont="1" applyFill="1" applyBorder="1" applyAlignment="1">
      <alignment horizontal="right" vertical="center"/>
    </xf>
    <xf numFmtId="0" fontId="0" fillId="2" borderId="3" xfId="0" quotePrefix="1" applyFont="1" applyFill="1" applyBorder="1" applyAlignment="1">
      <alignment horizontal="left" vertical="center" wrapText="1"/>
    </xf>
    <xf numFmtId="0" fontId="0" fillId="0" borderId="0" xfId="0" applyAlignment="1">
      <alignment horizontal="justify" vertical="center"/>
    </xf>
    <xf numFmtId="0" fontId="13" fillId="0" borderId="0" xfId="0" applyFont="1" applyAlignment="1">
      <alignment horizontal="justify" vertical="center"/>
    </xf>
    <xf numFmtId="0" fontId="1" fillId="2" borderId="0" xfId="0" applyFont="1" applyFill="1" applyBorder="1" applyAlignment="1">
      <alignment horizontal="left" vertical="center"/>
    </xf>
    <xf numFmtId="0" fontId="17" fillId="2" borderId="0" xfId="0" applyFont="1" applyFill="1" applyBorder="1" applyAlignment="1">
      <alignment horizontal="right" vertical="center"/>
    </xf>
    <xf numFmtId="0" fontId="0" fillId="22" borderId="1" xfId="0" applyFont="1" applyFill="1" applyBorder="1" applyAlignment="1">
      <alignment horizontal="left" vertical="center"/>
    </xf>
    <xf numFmtId="0" fontId="2" fillId="22" borderId="41" xfId="0" quotePrefix="1" applyFont="1" applyFill="1" applyBorder="1" applyAlignment="1">
      <alignment horizontal="center" vertical="center" wrapText="1"/>
    </xf>
    <xf numFmtId="0" fontId="2" fillId="22" borderId="7" xfId="0" applyFont="1" applyFill="1" applyBorder="1" applyAlignment="1">
      <alignment horizontal="center" vertical="center" wrapText="1"/>
    </xf>
    <xf numFmtId="0" fontId="2" fillId="22" borderId="7" xfId="0" quotePrefix="1" applyFont="1" applyFill="1" applyBorder="1" applyAlignment="1">
      <alignment horizontal="center" vertical="center" wrapText="1"/>
    </xf>
    <xf numFmtId="3" fontId="0" fillId="2" borderId="42" xfId="0" applyNumberFormat="1" applyFont="1" applyFill="1" applyBorder="1" applyAlignment="1">
      <alignment horizontal="right" vertical="center"/>
    </xf>
    <xf numFmtId="3" fontId="0" fillId="2" borderId="8" xfId="0" applyNumberFormat="1" applyFont="1" applyFill="1" applyBorder="1" applyAlignment="1">
      <alignment horizontal="right" vertical="center"/>
    </xf>
    <xf numFmtId="3" fontId="0" fillId="2" borderId="43" xfId="0" applyNumberFormat="1" applyFont="1" applyFill="1" applyBorder="1" applyAlignment="1">
      <alignment horizontal="right" vertical="center"/>
    </xf>
    <xf numFmtId="3" fontId="0" fillId="2" borderId="0" xfId="0" applyNumberFormat="1" applyFont="1" applyFill="1" applyBorder="1" applyAlignment="1">
      <alignment horizontal="right" vertical="center"/>
    </xf>
    <xf numFmtId="3" fontId="2" fillId="2" borderId="43" xfId="0" applyNumberFormat="1" applyFont="1" applyFill="1" applyBorder="1" applyAlignment="1">
      <alignment horizontal="right" vertical="center"/>
    </xf>
    <xf numFmtId="3" fontId="2" fillId="2" borderId="0" xfId="0" applyNumberFormat="1" applyFont="1" applyFill="1" applyBorder="1" applyAlignment="1">
      <alignment horizontal="right" vertical="center"/>
    </xf>
    <xf numFmtId="3" fontId="0" fillId="2" borderId="44" xfId="0" applyNumberFormat="1" applyFont="1" applyFill="1" applyBorder="1" applyAlignment="1">
      <alignment horizontal="right" vertical="center"/>
    </xf>
    <xf numFmtId="3" fontId="2" fillId="2" borderId="44" xfId="0" applyNumberFormat="1" applyFont="1" applyFill="1" applyBorder="1" applyAlignment="1">
      <alignment horizontal="right" vertical="center"/>
    </xf>
    <xf numFmtId="0" fontId="0" fillId="2" borderId="45" xfId="0" applyFont="1" applyFill="1" applyBorder="1" applyAlignment="1">
      <alignment horizontal="right" vertical="center" wrapText="1"/>
    </xf>
    <xf numFmtId="0" fontId="0" fillId="2" borderId="7" xfId="0" applyFont="1" applyFill="1" applyBorder="1" applyAlignment="1">
      <alignment horizontal="right" vertical="center" wrapText="1"/>
    </xf>
    <xf numFmtId="0" fontId="13" fillId="0" borderId="0" xfId="0" applyFont="1" applyAlignment="1">
      <alignment horizontal="left" vertical="center"/>
    </xf>
    <xf numFmtId="0" fontId="13" fillId="2" borderId="0" xfId="0" applyFont="1" applyFill="1" applyAlignment="1">
      <alignment horizontal="justify" vertical="center"/>
    </xf>
    <xf numFmtId="0" fontId="1" fillId="2" borderId="46" xfId="0" applyFont="1" applyFill="1" applyBorder="1" applyAlignment="1">
      <alignment horizontal="left" vertical="center"/>
    </xf>
    <xf numFmtId="0" fontId="17" fillId="2" borderId="10" xfId="0" applyFont="1" applyFill="1" applyBorder="1" applyAlignment="1">
      <alignment horizontal="left" vertical="center" wrapText="1"/>
    </xf>
    <xf numFmtId="3" fontId="17" fillId="2" borderId="0" xfId="0" applyNumberFormat="1" applyFont="1" applyFill="1" applyBorder="1" applyAlignment="1">
      <alignment horizontal="right" vertical="center"/>
    </xf>
    <xf numFmtId="3" fontId="17" fillId="2" borderId="3" xfId="0" applyNumberFormat="1" applyFont="1" applyFill="1" applyBorder="1" applyAlignment="1">
      <alignment horizontal="right" vertical="center"/>
    </xf>
    <xf numFmtId="0" fontId="17" fillId="2" borderId="37" xfId="0" applyFont="1" applyFill="1" applyBorder="1" applyAlignment="1">
      <alignment horizontal="left" vertical="center" wrapText="1"/>
    </xf>
    <xf numFmtId="3" fontId="17" fillId="2" borderId="7" xfId="0" applyNumberFormat="1" applyFont="1" applyFill="1" applyBorder="1" applyAlignment="1">
      <alignment horizontal="right" vertical="center"/>
    </xf>
    <xf numFmtId="3" fontId="17" fillId="2" borderId="1" xfId="0" applyNumberFormat="1" applyFont="1" applyFill="1" applyBorder="1" applyAlignment="1">
      <alignment horizontal="right" vertical="center"/>
    </xf>
    <xf numFmtId="0" fontId="17" fillId="2" borderId="10" xfId="0" quotePrefix="1" applyFont="1" applyFill="1" applyBorder="1" applyAlignment="1">
      <alignment horizontal="left" vertical="center" wrapText="1"/>
    </xf>
    <xf numFmtId="0" fontId="13" fillId="2" borderId="0" xfId="0" applyFont="1" applyFill="1" applyAlignment="1"/>
    <xf numFmtId="0" fontId="17" fillId="2" borderId="0" xfId="0" applyFont="1" applyFill="1" applyBorder="1" applyAlignment="1">
      <alignment vertical="center"/>
    </xf>
    <xf numFmtId="0" fontId="2" fillId="22" borderId="7" xfId="0" applyFont="1" applyFill="1" applyBorder="1" applyAlignment="1">
      <alignment horizontal="center" vertical="center"/>
    </xf>
    <xf numFmtId="0" fontId="0" fillId="2" borderId="5" xfId="0" applyFont="1" applyFill="1" applyBorder="1" applyAlignment="1">
      <alignment horizontal="left" vertical="center"/>
    </xf>
    <xf numFmtId="3" fontId="2" fillId="2" borderId="7" xfId="0" applyNumberFormat="1" applyFont="1" applyFill="1" applyBorder="1" applyAlignment="1">
      <alignment horizontal="right" vertical="center"/>
    </xf>
    <xf numFmtId="0" fontId="0" fillId="2" borderId="5" xfId="0" quotePrefix="1" applyFont="1" applyFill="1" applyBorder="1" applyAlignment="1">
      <alignment horizontal="left" vertical="center"/>
    </xf>
    <xf numFmtId="0" fontId="18" fillId="0" borderId="0" xfId="0" applyFont="1"/>
    <xf numFmtId="0" fontId="0" fillId="2" borderId="7" xfId="0" applyFill="1" applyBorder="1"/>
    <xf numFmtId="165" fontId="0" fillId="2" borderId="8" xfId="1" applyNumberFormat="1" applyFont="1" applyFill="1" applyBorder="1"/>
    <xf numFmtId="0" fontId="0" fillId="2" borderId="1" xfId="0" applyFill="1" applyBorder="1"/>
    <xf numFmtId="0" fontId="0" fillId="2" borderId="5" xfId="0" applyFill="1" applyBorder="1"/>
    <xf numFmtId="0" fontId="0" fillId="2" borderId="0" xfId="0" quotePrefix="1" applyFill="1" applyAlignment="1">
      <alignment horizontal="left"/>
    </xf>
    <xf numFmtId="42" fontId="4" fillId="2" borderId="4" xfId="0" applyNumberFormat="1" applyFont="1" applyFill="1" applyBorder="1"/>
    <xf numFmtId="165" fontId="2" fillId="2" borderId="0" xfId="1" applyNumberFormat="1" applyFont="1" applyFill="1"/>
    <xf numFmtId="42" fontId="3" fillId="2" borderId="4" xfId="0" applyNumberFormat="1" applyFont="1" applyFill="1" applyBorder="1"/>
    <xf numFmtId="0" fontId="18" fillId="0" borderId="0" xfId="0" applyFont="1" applyAlignment="1">
      <alignment horizontal="left" vertical="center"/>
    </xf>
    <xf numFmtId="0" fontId="18" fillId="2" borderId="0" xfId="0" applyFont="1" applyFill="1" applyBorder="1" applyAlignment="1">
      <alignment horizontal="justify" vertical="center"/>
    </xf>
    <xf numFmtId="0" fontId="58" fillId="2" borderId="0" xfId="0" applyFont="1" applyFill="1" applyBorder="1" applyAlignment="1">
      <alignment vertical="center"/>
    </xf>
    <xf numFmtId="0" fontId="58" fillId="2" borderId="0" xfId="0" applyFont="1" applyFill="1" applyBorder="1" applyAlignment="1">
      <alignment horizontal="right" vertical="center"/>
    </xf>
    <xf numFmtId="0" fontId="2" fillId="22" borderId="1" xfId="0" applyFont="1" applyFill="1" applyBorder="1" applyAlignment="1">
      <alignment horizontal="left" vertical="center"/>
    </xf>
    <xf numFmtId="0" fontId="2" fillId="22" borderId="7" xfId="0" applyFont="1" applyFill="1" applyBorder="1" applyAlignment="1">
      <alignment horizontal="right" vertical="center"/>
    </xf>
    <xf numFmtId="0" fontId="2" fillId="22" borderId="7" xfId="0" quotePrefix="1" applyFont="1" applyFill="1" applyBorder="1" applyAlignment="1">
      <alignment horizontal="right" vertical="center"/>
    </xf>
    <xf numFmtId="165" fontId="0" fillId="2" borderId="8" xfId="1" applyNumberFormat="1" applyFont="1" applyFill="1" applyBorder="1" applyAlignment="1">
      <alignment horizontal="right" vertical="center" indent="1"/>
    </xf>
    <xf numFmtId="165" fontId="0" fillId="2" borderId="0" xfId="1" applyNumberFormat="1" applyFont="1" applyFill="1" applyBorder="1" applyAlignment="1">
      <alignment horizontal="right" vertical="center" indent="1"/>
    </xf>
    <xf numFmtId="165" fontId="2" fillId="2" borderId="7" xfId="1" applyNumberFormat="1" applyFont="1" applyFill="1" applyBorder="1" applyAlignment="1">
      <alignment horizontal="right" vertical="center" indent="1"/>
    </xf>
    <xf numFmtId="165" fontId="2" fillId="2" borderId="0" xfId="1" applyNumberFormat="1" applyFont="1" applyFill="1" applyBorder="1" applyAlignment="1">
      <alignment horizontal="right" vertical="center" indent="1"/>
    </xf>
    <xf numFmtId="0" fontId="2" fillId="2" borderId="3" xfId="0" quotePrefix="1" applyFont="1" applyFill="1" applyBorder="1" applyAlignment="1">
      <alignment horizontal="left" vertical="center"/>
    </xf>
    <xf numFmtId="0" fontId="3" fillId="2" borderId="0" xfId="0" applyFont="1" applyFill="1" applyAlignment="1">
      <alignment horizontal="left" vertical="center"/>
    </xf>
    <xf numFmtId="0" fontId="2" fillId="22" borderId="2" xfId="0" applyFont="1" applyFill="1" applyBorder="1" applyAlignment="1">
      <alignment horizontal="center" vertical="center" wrapText="1"/>
    </xf>
    <xf numFmtId="3" fontId="0" fillId="2" borderId="6" xfId="0" applyNumberFormat="1" applyFont="1" applyFill="1" applyBorder="1" applyAlignment="1">
      <alignment horizontal="right" vertical="center" indent="1"/>
    </xf>
    <xf numFmtId="3" fontId="0" fillId="2" borderId="8" xfId="0" applyNumberFormat="1" applyFont="1" applyFill="1" applyBorder="1" applyAlignment="1">
      <alignment horizontal="right" vertical="center" indent="1"/>
    </xf>
    <xf numFmtId="3" fontId="2" fillId="2" borderId="8" xfId="0" applyNumberFormat="1" applyFont="1" applyFill="1" applyBorder="1" applyAlignment="1">
      <alignment horizontal="right" vertical="center" indent="1"/>
    </xf>
    <xf numFmtId="3" fontId="0" fillId="2" borderId="4" xfId="0" applyNumberFormat="1" applyFont="1" applyFill="1" applyBorder="1" applyAlignment="1">
      <alignment horizontal="right" vertical="center" indent="1"/>
    </xf>
    <xf numFmtId="3" fontId="0" fillId="2" borderId="0" xfId="0" applyNumberFormat="1" applyFont="1" applyFill="1" applyBorder="1" applyAlignment="1">
      <alignment horizontal="right" vertical="center" indent="1"/>
    </xf>
    <xf numFmtId="3" fontId="2" fillId="2" borderId="0" xfId="0" applyNumberFormat="1" applyFont="1" applyFill="1" applyBorder="1" applyAlignment="1">
      <alignment horizontal="right" vertical="center" indent="1"/>
    </xf>
    <xf numFmtId="3" fontId="2" fillId="2" borderId="4" xfId="0" applyNumberFormat="1" applyFont="1" applyFill="1" applyBorder="1" applyAlignment="1">
      <alignment horizontal="right" vertical="center" indent="1"/>
    </xf>
    <xf numFmtId="164" fontId="4" fillId="2" borderId="4" xfId="2" applyNumberFormat="1" applyFont="1" applyFill="1" applyBorder="1" applyAlignment="1">
      <alignment horizontal="right" indent="1"/>
    </xf>
    <xf numFmtId="164" fontId="3" fillId="2" borderId="0" xfId="2" applyNumberFormat="1" applyFont="1" applyFill="1" applyBorder="1" applyAlignment="1">
      <alignment horizontal="right" indent="1"/>
    </xf>
    <xf numFmtId="0" fontId="58" fillId="2" borderId="0" xfId="0" applyFont="1" applyFill="1" applyBorder="1" applyAlignment="1">
      <alignment horizontal="left" vertical="center"/>
    </xf>
    <xf numFmtId="0" fontId="2" fillId="2" borderId="0" xfId="0" applyFont="1" applyFill="1" applyBorder="1" applyAlignment="1">
      <alignment horizontal="right" vertical="center"/>
    </xf>
    <xf numFmtId="0" fontId="17" fillId="2" borderId="0" xfId="0" applyFont="1" applyFill="1" applyAlignment="1">
      <alignment horizontal="justify" vertical="center"/>
    </xf>
    <xf numFmtId="0" fontId="5" fillId="2" borderId="0" xfId="0" applyFont="1" applyFill="1" applyAlignment="1">
      <alignment horizontal="left" vertical="center"/>
    </xf>
    <xf numFmtId="0" fontId="17" fillId="4" borderId="0" xfId="0" applyFont="1" applyFill="1" applyBorder="1" applyAlignment="1">
      <alignment horizontal="right" vertical="center"/>
    </xf>
    <xf numFmtId="0" fontId="17" fillId="4" borderId="0" xfId="0" applyFont="1" applyFill="1" applyBorder="1" applyAlignment="1">
      <alignment vertical="center"/>
    </xf>
    <xf numFmtId="0" fontId="2" fillId="22" borderId="2" xfId="0" quotePrefix="1" applyFont="1" applyFill="1" applyBorder="1" applyAlignment="1">
      <alignment horizontal="center" vertical="center"/>
    </xf>
    <xf numFmtId="3" fontId="2" fillId="2" borderId="6" xfId="0" applyNumberFormat="1" applyFont="1" applyFill="1" applyBorder="1" applyAlignment="1">
      <alignment horizontal="right" vertical="center" wrapText="1" indent="1"/>
    </xf>
    <xf numFmtId="3" fontId="2" fillId="2" borderId="8" xfId="0" applyNumberFormat="1" applyFont="1" applyFill="1" applyBorder="1" applyAlignment="1">
      <alignment horizontal="right" vertical="center" wrapText="1" indent="1"/>
    </xf>
    <xf numFmtId="0" fontId="0" fillId="2" borderId="3" xfId="0" applyFont="1" applyFill="1" applyBorder="1" applyAlignment="1">
      <alignment horizontal="left" vertical="center" indent="1"/>
    </xf>
    <xf numFmtId="3" fontId="0" fillId="2" borderId="4" xfId="0" applyNumberFormat="1" applyFont="1" applyFill="1" applyBorder="1" applyAlignment="1">
      <alignment horizontal="right" vertical="center" wrapText="1" indent="1"/>
    </xf>
    <xf numFmtId="3" fontId="0" fillId="2" borderId="0" xfId="0" applyNumberFormat="1" applyFont="1" applyFill="1" applyBorder="1" applyAlignment="1">
      <alignment horizontal="right" vertical="center" wrapText="1" indent="1"/>
    </xf>
    <xf numFmtId="0" fontId="0" fillId="2" borderId="1" xfId="0" applyFont="1" applyFill="1" applyBorder="1" applyAlignment="1">
      <alignment horizontal="left" vertical="center" indent="1"/>
    </xf>
    <xf numFmtId="3" fontId="0" fillId="2" borderId="2" xfId="0" applyNumberFormat="1" applyFont="1" applyFill="1" applyBorder="1" applyAlignment="1">
      <alignment horizontal="right" vertical="center" wrapText="1" indent="1"/>
    </xf>
    <xf numFmtId="3" fontId="0" fillId="2" borderId="7" xfId="0" applyNumberFormat="1" applyFont="1" applyFill="1" applyBorder="1" applyAlignment="1">
      <alignment horizontal="right" vertical="center" wrapText="1" indent="1"/>
    </xf>
    <xf numFmtId="0" fontId="57" fillId="2" borderId="0" xfId="0" applyFont="1" applyFill="1" applyAlignment="1">
      <alignment horizontal="justify" vertical="center"/>
    </xf>
    <xf numFmtId="0" fontId="17" fillId="2" borderId="0" xfId="0" quotePrefix="1" applyFont="1" applyFill="1" applyBorder="1" applyAlignment="1">
      <alignment horizontal="right" vertical="center"/>
    </xf>
    <xf numFmtId="0" fontId="2" fillId="22" borderId="1" xfId="0" applyFont="1" applyFill="1" applyBorder="1" applyAlignment="1">
      <alignment horizontal="left" vertical="center" wrapText="1"/>
    </xf>
    <xf numFmtId="15" fontId="2" fillId="22" borderId="7" xfId="0" quotePrefix="1" applyNumberFormat="1" applyFont="1" applyFill="1" applyBorder="1" applyAlignment="1">
      <alignment horizontal="center" vertical="center" wrapText="1"/>
    </xf>
    <xf numFmtId="0" fontId="0" fillId="2" borderId="8"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2" borderId="1" xfId="0" quotePrefix="1" applyFont="1" applyFill="1" applyBorder="1" applyAlignment="1">
      <alignment horizontal="left" vertical="center" wrapText="1"/>
    </xf>
    <xf numFmtId="0" fontId="29" fillId="2" borderId="0" xfId="0" applyFont="1" applyFill="1" applyAlignment="1">
      <alignment horizontal="justify" vertical="center"/>
    </xf>
    <xf numFmtId="15" fontId="2" fillId="22" borderId="7" xfId="0" applyNumberFormat="1" applyFont="1" applyFill="1" applyBorder="1" applyAlignment="1">
      <alignment horizontal="center" vertical="center" wrapText="1"/>
    </xf>
    <xf numFmtId="0" fontId="2" fillId="22" borderId="2" xfId="0" quotePrefix="1" applyFont="1" applyFill="1" applyBorder="1" applyAlignment="1">
      <alignment horizontal="center" vertical="center" wrapText="1"/>
    </xf>
    <xf numFmtId="0" fontId="2" fillId="2" borderId="8" xfId="0" quotePrefix="1" applyFont="1" applyFill="1" applyBorder="1" applyAlignment="1">
      <alignment horizontal="center" vertical="center" wrapText="1"/>
    </xf>
    <xf numFmtId="0" fontId="2" fillId="2" borderId="8" xfId="0" applyFont="1" applyFill="1" applyBorder="1" applyAlignment="1">
      <alignment horizontal="center" vertical="center" wrapText="1"/>
    </xf>
    <xf numFmtId="3" fontId="2" fillId="2" borderId="0" xfId="0" applyNumberFormat="1" applyFont="1" applyFill="1" applyBorder="1" applyAlignment="1"/>
    <xf numFmtId="0" fontId="0" fillId="2" borderId="3" xfId="0" applyFont="1" applyFill="1" applyBorder="1" applyAlignment="1">
      <alignment horizontal="left" vertical="center" wrapText="1" indent="1"/>
    </xf>
    <xf numFmtId="3" fontId="0" fillId="2" borderId="0" xfId="0" applyNumberFormat="1" applyFont="1" applyFill="1" applyBorder="1" applyAlignment="1"/>
    <xf numFmtId="0" fontId="0" fillId="2" borderId="3" xfId="0" applyFont="1" applyFill="1" applyBorder="1" applyAlignment="1">
      <alignment horizontal="left" vertical="center" wrapText="1" indent="2"/>
    </xf>
    <xf numFmtId="3" fontId="2" fillId="2" borderId="8" xfId="0" applyNumberFormat="1" applyFont="1" applyFill="1" applyBorder="1" applyAlignment="1"/>
    <xf numFmtId="3" fontId="0" fillId="2" borderId="8" xfId="0" applyNumberFormat="1" applyFont="1" applyFill="1" applyBorder="1" applyAlignment="1"/>
    <xf numFmtId="9" fontId="0" fillId="2" borderId="0" xfId="4" applyFont="1" applyFill="1" applyBorder="1" applyAlignment="1"/>
    <xf numFmtId="0" fontId="17" fillId="2" borderId="0" xfId="0" applyFont="1" applyFill="1" applyAlignment="1">
      <alignment horizontal="right"/>
    </xf>
    <xf numFmtId="0" fontId="17" fillId="2" borderId="24" xfId="0" applyFont="1" applyFill="1" applyBorder="1" applyAlignment="1">
      <alignment horizontal="left" vertical="center" wrapText="1"/>
    </xf>
    <xf numFmtId="0" fontId="18" fillId="0" borderId="0" xfId="0" applyFont="1" applyAlignment="1">
      <alignment vertical="center"/>
    </xf>
    <xf numFmtId="0" fontId="1" fillId="2" borderId="0" xfId="0" applyFont="1" applyFill="1" applyBorder="1" applyAlignment="1">
      <alignment horizontal="right" vertical="center"/>
    </xf>
    <xf numFmtId="0" fontId="17" fillId="2" borderId="0" xfId="0" quotePrefix="1" applyFont="1" applyFill="1" applyBorder="1" applyAlignment="1">
      <alignment vertical="center"/>
    </xf>
    <xf numFmtId="0" fontId="2" fillId="2" borderId="8" xfId="0" applyFont="1" applyFill="1" applyBorder="1" applyAlignment="1">
      <alignment horizontal="left" vertical="center" wrapText="1"/>
    </xf>
    <xf numFmtId="0" fontId="2" fillId="2" borderId="1" xfId="0" applyFont="1" applyFill="1" applyBorder="1" applyAlignment="1">
      <alignment horizontal="left" vertical="center"/>
    </xf>
    <xf numFmtId="0" fontId="2" fillId="2" borderId="47" xfId="0" applyFont="1" applyFill="1" applyBorder="1" applyAlignment="1">
      <alignment horizontal="left" vertical="center"/>
    </xf>
    <xf numFmtId="0" fontId="13" fillId="2" borderId="47" xfId="0" applyFont="1" applyFill="1" applyBorder="1" applyAlignment="1">
      <alignment horizontal="left" vertical="center"/>
    </xf>
    <xf numFmtId="0" fontId="17" fillId="0" borderId="0" xfId="0" applyFont="1"/>
    <xf numFmtId="0" fontId="0" fillId="2" borderId="0" xfId="0" applyFill="1" applyAlignment="1">
      <alignment horizontal="center"/>
    </xf>
    <xf numFmtId="0" fontId="2" fillId="22" borderId="1" xfId="0" quotePrefix="1" applyFont="1" applyFill="1" applyBorder="1" applyAlignment="1">
      <alignment horizontal="center" vertical="center" wrapText="1"/>
    </xf>
    <xf numFmtId="0" fontId="0" fillId="2" borderId="10" xfId="0" quotePrefix="1" applyFill="1" applyBorder="1" applyAlignment="1">
      <alignment horizontal="center"/>
    </xf>
    <xf numFmtId="0" fontId="0" fillId="2" borderId="4" xfId="0" applyFill="1" applyBorder="1" applyAlignment="1">
      <alignment horizontal="center"/>
    </xf>
    <xf numFmtId="164" fontId="3" fillId="2" borderId="10" xfId="2" applyNumberFormat="1" applyFont="1" applyFill="1" applyBorder="1" applyAlignment="1"/>
    <xf numFmtId="164" fontId="4" fillId="2" borderId="0" xfId="2" applyNumberFormat="1" applyFont="1" applyFill="1" applyBorder="1" applyAlignment="1"/>
    <xf numFmtId="164" fontId="3" fillId="2" borderId="4" xfId="2" applyNumberFormat="1" applyFont="1" applyFill="1" applyBorder="1" applyAlignment="1"/>
    <xf numFmtId="164" fontId="3" fillId="2" borderId="0" xfId="2" applyNumberFormat="1" applyFont="1" applyFill="1" applyBorder="1" applyAlignment="1"/>
    <xf numFmtId="164" fontId="3" fillId="2" borderId="9" xfId="2" applyNumberFormat="1" applyFont="1" applyFill="1" applyBorder="1" applyAlignment="1"/>
    <xf numFmtId="164" fontId="4" fillId="2" borderId="8" xfId="2" applyNumberFormat="1" applyFont="1" applyFill="1" applyBorder="1" applyAlignment="1"/>
    <xf numFmtId="164" fontId="3" fillId="2" borderId="6" xfId="2" applyNumberFormat="1" applyFont="1" applyFill="1" applyBorder="1" applyAlignment="1"/>
    <xf numFmtId="0" fontId="2" fillId="2" borderId="7" xfId="0" applyFont="1" applyFill="1" applyBorder="1"/>
    <xf numFmtId="164" fontId="3" fillId="2" borderId="37" xfId="2" applyNumberFormat="1" applyFont="1" applyFill="1" applyBorder="1" applyAlignment="1"/>
    <xf numFmtId="164" fontId="3" fillId="2" borderId="7" xfId="2" applyNumberFormat="1" applyFont="1" applyFill="1" applyBorder="1" applyAlignment="1"/>
    <xf numFmtId="164" fontId="3" fillId="2" borderId="2" xfId="2" applyNumberFormat="1" applyFont="1" applyFill="1" applyBorder="1" applyAlignment="1"/>
    <xf numFmtId="0" fontId="13" fillId="2" borderId="0" xfId="0" quotePrefix="1" applyFont="1" applyFill="1" applyAlignment="1">
      <alignment horizontal="left"/>
    </xf>
    <xf numFmtId="0" fontId="2" fillId="2" borderId="0" xfId="10" applyFont="1" applyFill="1"/>
    <xf numFmtId="0" fontId="4" fillId="2" borderId="0" xfId="10" applyFill="1"/>
    <xf numFmtId="0" fontId="17" fillId="2" borderId="0" xfId="10" applyFont="1" applyFill="1"/>
    <xf numFmtId="0" fontId="4" fillId="2" borderId="47" xfId="10" quotePrefix="1" applyFont="1" applyFill="1" applyBorder="1" applyAlignment="1">
      <alignment horizontal="left" vertical="center" wrapText="1"/>
    </xf>
    <xf numFmtId="3" fontId="4" fillId="2" borderId="17" xfId="10" applyNumberFormat="1" applyFont="1" applyFill="1" applyBorder="1" applyAlignment="1">
      <alignment horizontal="right" vertical="center" indent="1"/>
    </xf>
    <xf numFmtId="0" fontId="4" fillId="2" borderId="3" xfId="10" quotePrefix="1" applyFont="1" applyFill="1" applyBorder="1" applyAlignment="1">
      <alignment horizontal="left" vertical="center" wrapText="1" indent="3"/>
    </xf>
    <xf numFmtId="3" fontId="4" fillId="2" borderId="0" xfId="10" applyNumberFormat="1" applyFont="1" applyFill="1" applyBorder="1" applyAlignment="1">
      <alignment horizontal="right" vertical="center" indent="1"/>
    </xf>
    <xf numFmtId="3" fontId="4" fillId="2" borderId="7" xfId="10" applyNumberFormat="1" applyFont="1" applyFill="1" applyBorder="1" applyAlignment="1">
      <alignment horizontal="right" vertical="center" indent="1"/>
    </xf>
    <xf numFmtId="3" fontId="4" fillId="2" borderId="7" xfId="10" applyNumberFormat="1" applyFont="1" applyFill="1" applyBorder="1" applyAlignment="1">
      <alignment horizontal="right" vertical="center" wrapText="1" indent="1"/>
    </xf>
    <xf numFmtId="0" fontId="4" fillId="2" borderId="3" xfId="10" applyFont="1" applyFill="1" applyBorder="1" applyAlignment="1">
      <alignment horizontal="left" vertical="center" wrapText="1"/>
    </xf>
    <xf numFmtId="0" fontId="2" fillId="2" borderId="3" xfId="10" quotePrefix="1" applyFont="1" applyFill="1" applyBorder="1" applyAlignment="1">
      <alignment horizontal="left" vertical="center" wrapText="1"/>
    </xf>
    <xf numFmtId="3" fontId="2" fillId="2" borderId="0" xfId="10" applyNumberFormat="1" applyFont="1" applyFill="1" applyBorder="1" applyAlignment="1">
      <alignment horizontal="right" vertical="center" indent="1"/>
    </xf>
    <xf numFmtId="0" fontId="4" fillId="2" borderId="1" xfId="10" quotePrefix="1" applyFont="1" applyFill="1" applyBorder="1" applyAlignment="1">
      <alignment horizontal="left" vertical="center" wrapText="1" indent="3"/>
    </xf>
    <xf numFmtId="0" fontId="4" fillId="2" borderId="3" xfId="10" quotePrefix="1" applyFont="1" applyFill="1" applyBorder="1" applyAlignment="1">
      <alignment horizontal="left" vertical="center" wrapText="1"/>
    </xf>
    <xf numFmtId="0" fontId="2" fillId="2" borderId="0" xfId="10" quotePrefix="1" applyFont="1" applyFill="1" applyAlignment="1">
      <alignment horizontal="left"/>
    </xf>
    <xf numFmtId="0" fontId="2" fillId="2" borderId="0" xfId="10" applyFont="1" applyFill="1" applyAlignment="1">
      <alignment horizontal="left"/>
    </xf>
    <xf numFmtId="0" fontId="2" fillId="2" borderId="0" xfId="10" applyFont="1" applyFill="1" applyAlignment="1"/>
    <xf numFmtId="0" fontId="1" fillId="2" borderId="0" xfId="10" applyFont="1" applyFill="1" applyBorder="1" applyAlignment="1">
      <alignment horizontal="left" vertical="center"/>
    </xf>
    <xf numFmtId="0" fontId="2" fillId="2" borderId="0" xfId="10" applyFont="1" applyFill="1" applyBorder="1" applyAlignment="1">
      <alignment horizontal="left" vertical="center"/>
    </xf>
    <xf numFmtId="0" fontId="1" fillId="2" borderId="0" xfId="10" applyFont="1" applyFill="1" applyBorder="1" applyAlignment="1">
      <alignment vertical="center"/>
    </xf>
    <xf numFmtId="3" fontId="4" fillId="2" borderId="4" xfId="10" applyNumberFormat="1" applyFont="1" applyFill="1" applyBorder="1" applyAlignment="1">
      <alignment horizontal="right" vertical="center" wrapText="1" indent="1"/>
    </xf>
    <xf numFmtId="3" fontId="4" fillId="2" borderId="0" xfId="10" applyNumberFormat="1" applyFont="1" applyFill="1" applyBorder="1" applyAlignment="1">
      <alignment horizontal="right" vertical="center" wrapText="1" indent="1"/>
    </xf>
    <xf numFmtId="0" fontId="4" fillId="2" borderId="0" xfId="10" quotePrefix="1" applyFont="1" applyFill="1" applyBorder="1" applyAlignment="1">
      <alignment horizontal="left" vertical="center" wrapText="1"/>
    </xf>
    <xf numFmtId="0" fontId="2" fillId="2" borderId="0" xfId="10" quotePrefix="1" applyFont="1" applyFill="1" applyBorder="1" applyAlignment="1">
      <alignment horizontal="left" vertical="center" wrapText="1"/>
    </xf>
    <xf numFmtId="0" fontId="4" fillId="2" borderId="8" xfId="10" quotePrefix="1" applyFont="1" applyFill="1" applyBorder="1" applyAlignment="1">
      <alignment horizontal="left" vertical="center" wrapText="1"/>
    </xf>
    <xf numFmtId="0" fontId="4" fillId="2" borderId="5" xfId="10" quotePrefix="1" applyFont="1" applyFill="1" applyBorder="1" applyAlignment="1">
      <alignment horizontal="left" vertical="center" wrapText="1"/>
    </xf>
    <xf numFmtId="0" fontId="2" fillId="2" borderId="3" xfId="10" applyFont="1" applyFill="1" applyBorder="1" applyAlignment="1">
      <alignment horizontal="left" vertical="center" wrapText="1"/>
    </xf>
    <xf numFmtId="0" fontId="1" fillId="2" borderId="0" xfId="10" applyFont="1" applyFill="1" applyBorder="1" applyAlignment="1">
      <alignment horizontal="right" vertical="center"/>
    </xf>
    <xf numFmtId="0" fontId="2" fillId="0" borderId="0" xfId="0" quotePrefix="1" applyFont="1" applyAlignment="1">
      <alignment horizontal="left"/>
    </xf>
    <xf numFmtId="0" fontId="0" fillId="2" borderId="0" xfId="0" applyFill="1" applyAlignment="1">
      <alignment horizontal="justify" vertical="center" wrapText="1"/>
    </xf>
    <xf numFmtId="0" fontId="63" fillId="2" borderId="0" xfId="0" applyFont="1" applyFill="1"/>
    <xf numFmtId="0" fontId="37" fillId="22" borderId="1" xfId="0" applyFont="1" applyFill="1" applyBorder="1" applyAlignment="1">
      <alignment horizontal="center" vertical="center" wrapText="1"/>
    </xf>
    <xf numFmtId="0" fontId="37" fillId="22" borderId="7" xfId="0" quotePrefix="1" applyFont="1" applyFill="1" applyBorder="1" applyAlignment="1">
      <alignment horizontal="center" vertical="center" wrapText="1"/>
    </xf>
    <xf numFmtId="0" fontId="37" fillId="22" borderId="37" xfId="0" applyFont="1" applyFill="1" applyBorder="1" applyAlignment="1">
      <alignment horizontal="center" vertical="center" wrapText="1"/>
    </xf>
    <xf numFmtId="164" fontId="3" fillId="2" borderId="8" xfId="0" applyNumberFormat="1" applyFont="1" applyFill="1" applyBorder="1" applyAlignment="1">
      <alignment horizontal="right" vertical="center"/>
    </xf>
    <xf numFmtId="164" fontId="3" fillId="2" borderId="9" xfId="0" applyNumberFormat="1" applyFont="1" applyFill="1" applyBorder="1" applyAlignment="1">
      <alignment horizontal="right" vertical="center"/>
    </xf>
    <xf numFmtId="164" fontId="4" fillId="2" borderId="0" xfId="0" applyNumberFormat="1" applyFont="1" applyFill="1" applyBorder="1" applyAlignment="1">
      <alignment horizontal="right" vertical="center"/>
    </xf>
    <xf numFmtId="164" fontId="4" fillId="2" borderId="10" xfId="0" applyNumberFormat="1" applyFont="1" applyFill="1" applyBorder="1" applyAlignment="1">
      <alignment horizontal="right" vertical="center"/>
    </xf>
    <xf numFmtId="164" fontId="57" fillId="2" borderId="0" xfId="0" applyNumberFormat="1" applyFont="1" applyFill="1" applyBorder="1" applyAlignment="1">
      <alignment horizontal="right" vertical="center"/>
    </xf>
    <xf numFmtId="164" fontId="57" fillId="2" borderId="10" xfId="0" applyNumberFormat="1" applyFont="1" applyFill="1" applyBorder="1" applyAlignment="1">
      <alignment horizontal="right" vertical="center"/>
    </xf>
    <xf numFmtId="164" fontId="3" fillId="2" borderId="0" xfId="0" applyNumberFormat="1" applyFont="1" applyFill="1" applyBorder="1" applyAlignment="1">
      <alignment horizontal="right" vertical="center"/>
    </xf>
    <xf numFmtId="164" fontId="3" fillId="2" borderId="10" xfId="0" applyNumberFormat="1" applyFont="1" applyFill="1" applyBorder="1" applyAlignment="1">
      <alignment horizontal="right" vertical="center"/>
    </xf>
    <xf numFmtId="0" fontId="34"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164" fontId="5" fillId="2" borderId="0" xfId="0" applyNumberFormat="1" applyFont="1" applyFill="1" applyBorder="1" applyAlignment="1">
      <alignment horizontal="right" vertical="center"/>
    </xf>
    <xf numFmtId="164" fontId="5" fillId="2" borderId="10" xfId="0" applyNumberFormat="1" applyFont="1" applyFill="1" applyBorder="1" applyAlignment="1">
      <alignment horizontal="right" vertical="center"/>
    </xf>
    <xf numFmtId="164" fontId="5" fillId="2" borderId="8" xfId="0" applyNumberFormat="1" applyFont="1" applyFill="1" applyBorder="1" applyAlignment="1">
      <alignment horizontal="right" vertical="center"/>
    </xf>
    <xf numFmtId="164" fontId="5" fillId="2" borderId="9" xfId="0" applyNumberFormat="1" applyFont="1" applyFill="1" applyBorder="1" applyAlignment="1">
      <alignment horizontal="right" vertical="center"/>
    </xf>
    <xf numFmtId="0" fontId="0" fillId="2" borderId="10" xfId="0" applyFill="1" applyBorder="1"/>
    <xf numFmtId="0" fontId="64" fillId="2" borderId="0" xfId="0" applyFont="1" applyFill="1"/>
    <xf numFmtId="164" fontId="4" fillId="2" borderId="4" xfId="2" applyNumberFormat="1" applyFont="1" applyFill="1" applyBorder="1" applyAlignment="1">
      <alignment horizontal="right" vertical="center"/>
    </xf>
    <xf numFmtId="164" fontId="4" fillId="2" borderId="0" xfId="2" applyNumberFormat="1" applyFont="1" applyFill="1" applyBorder="1" applyAlignment="1">
      <alignment horizontal="right" vertical="center"/>
    </xf>
    <xf numFmtId="164" fontId="4" fillId="2" borderId="10" xfId="2" applyNumberFormat="1" applyFont="1" applyFill="1" applyBorder="1" applyAlignment="1">
      <alignment horizontal="right" vertical="center"/>
    </xf>
    <xf numFmtId="0" fontId="2" fillId="2" borderId="7" xfId="0" quotePrefix="1" applyFont="1" applyFill="1" applyBorder="1" applyAlignment="1">
      <alignment horizontal="left"/>
    </xf>
    <xf numFmtId="164" fontId="3" fillId="2" borderId="2" xfId="2" applyNumberFormat="1" applyFont="1" applyFill="1" applyBorder="1" applyAlignment="1">
      <alignment horizontal="right" vertical="center"/>
    </xf>
    <xf numFmtId="164" fontId="3" fillId="2" borderId="7" xfId="2" applyNumberFormat="1" applyFont="1" applyFill="1" applyBorder="1" applyAlignment="1">
      <alignment horizontal="right" vertical="center"/>
    </xf>
    <xf numFmtId="164" fontId="3" fillId="2" borderId="37" xfId="2" applyNumberFormat="1" applyFont="1" applyFill="1" applyBorder="1" applyAlignment="1">
      <alignment horizontal="right" vertical="center"/>
    </xf>
    <xf numFmtId="164" fontId="3" fillId="2" borderId="4" xfId="2" applyNumberFormat="1" applyFont="1" applyFill="1" applyBorder="1" applyAlignment="1">
      <alignment horizontal="right" vertical="center"/>
    </xf>
    <xf numFmtId="164" fontId="3" fillId="2" borderId="0" xfId="2" applyNumberFormat="1" applyFont="1" applyFill="1" applyBorder="1" applyAlignment="1">
      <alignment horizontal="right" vertical="center"/>
    </xf>
    <xf numFmtId="164" fontId="3" fillId="2" borderId="10" xfId="2" applyNumberFormat="1" applyFont="1" applyFill="1" applyBorder="1" applyAlignment="1">
      <alignment horizontal="right" vertical="center"/>
    </xf>
    <xf numFmtId="0" fontId="2" fillId="2" borderId="4" xfId="0" applyFont="1" applyFill="1" applyBorder="1" applyAlignment="1">
      <alignment horizontal="center" wrapText="1"/>
    </xf>
    <xf numFmtId="0" fontId="2" fillId="2" borderId="0" xfId="0" applyFont="1" applyFill="1" applyBorder="1" applyAlignment="1">
      <alignment horizontal="center" wrapText="1"/>
    </xf>
    <xf numFmtId="0" fontId="2" fillId="2" borderId="10" xfId="0" applyFont="1" applyFill="1" applyBorder="1" applyAlignment="1">
      <alignment horizontal="center" wrapText="1"/>
    </xf>
    <xf numFmtId="0" fontId="64" fillId="2" borderId="0" xfId="0" applyFont="1" applyFill="1" applyBorder="1"/>
    <xf numFmtId="0" fontId="0" fillId="2" borderId="0" xfId="0" quotePrefix="1" applyFill="1" applyBorder="1" applyAlignment="1">
      <alignment horizontal="left"/>
    </xf>
    <xf numFmtId="0" fontId="2" fillId="2" borderId="0" xfId="0" quotePrefix="1" applyFont="1" applyFill="1" applyBorder="1" applyAlignment="1">
      <alignment horizontal="left"/>
    </xf>
    <xf numFmtId="0" fontId="2" fillId="2" borderId="8" xfId="0" quotePrefix="1" applyFont="1" applyFill="1" applyBorder="1" applyAlignment="1">
      <alignment horizontal="left"/>
    </xf>
    <xf numFmtId="164" fontId="4" fillId="2" borderId="8" xfId="2" applyNumberFormat="1" applyFont="1" applyFill="1" applyBorder="1" applyAlignment="1">
      <alignment horizontal="right" vertical="center"/>
    </xf>
    <xf numFmtId="0" fontId="37" fillId="22" borderId="2" xfId="0" applyFont="1" applyFill="1" applyBorder="1" applyAlignment="1">
      <alignment horizontal="center" vertical="center" wrapText="1"/>
    </xf>
    <xf numFmtId="0" fontId="37" fillId="22" borderId="7" xfId="0" applyFont="1" applyFill="1" applyBorder="1" applyAlignment="1">
      <alignment horizontal="center" vertical="center" wrapText="1"/>
    </xf>
    <xf numFmtId="0" fontId="63" fillId="4" borderId="0" xfId="0" applyFont="1" applyFill="1" applyAlignment="1">
      <alignment horizontal="left" vertical="center"/>
    </xf>
    <xf numFmtId="0" fontId="63" fillId="4" borderId="0" xfId="0" applyFont="1" applyFill="1" applyBorder="1" applyAlignment="1">
      <alignment horizontal="right" vertical="center"/>
    </xf>
    <xf numFmtId="0" fontId="3" fillId="22" borderId="7"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2" fillId="22" borderId="37" xfId="0" applyFont="1" applyFill="1" applyBorder="1" applyAlignment="1">
      <alignment horizontal="center" vertical="center" wrapText="1"/>
    </xf>
    <xf numFmtId="0" fontId="2" fillId="4" borderId="3" xfId="0" applyFont="1" applyFill="1" applyBorder="1" applyAlignment="1">
      <alignment horizontal="left" vertical="center"/>
    </xf>
    <xf numFmtId="164" fontId="37" fillId="4" borderId="0" xfId="0" applyNumberFormat="1" applyFont="1" applyFill="1" applyBorder="1" applyAlignment="1">
      <alignment horizontal="right" vertical="center"/>
    </xf>
    <xf numFmtId="164" fontId="37" fillId="4" borderId="3" xfId="0" applyNumberFormat="1" applyFont="1" applyFill="1" applyBorder="1" applyAlignment="1">
      <alignment horizontal="right" vertical="center"/>
    </xf>
    <xf numFmtId="164" fontId="3" fillId="4" borderId="10" xfId="0" applyNumberFormat="1" applyFont="1" applyFill="1" applyBorder="1" applyAlignment="1">
      <alignment horizontal="right" vertical="center"/>
    </xf>
    <xf numFmtId="164" fontId="3" fillId="4" borderId="0" xfId="0" applyNumberFormat="1" applyFont="1" applyFill="1" applyBorder="1" applyAlignment="1">
      <alignment horizontal="right" vertical="center"/>
    </xf>
    <xf numFmtId="0" fontId="0" fillId="4" borderId="3" xfId="0" applyFont="1" applyFill="1" applyBorder="1" applyAlignment="1">
      <alignment horizontal="left" vertical="center"/>
    </xf>
    <xf numFmtId="164" fontId="34" fillId="4" borderId="0" xfId="0" applyNumberFormat="1" applyFont="1" applyFill="1" applyBorder="1" applyAlignment="1">
      <alignment horizontal="right" vertical="center"/>
    </xf>
    <xf numFmtId="164" fontId="34" fillId="4" borderId="3" xfId="0" applyNumberFormat="1" applyFont="1" applyFill="1" applyBorder="1" applyAlignment="1">
      <alignment horizontal="right" vertical="center"/>
    </xf>
    <xf numFmtId="164" fontId="4" fillId="4" borderId="10" xfId="0" applyNumberFormat="1" applyFont="1" applyFill="1" applyBorder="1" applyAlignment="1">
      <alignment horizontal="right" vertical="center"/>
    </xf>
    <xf numFmtId="0" fontId="3" fillId="22" borderId="7" xfId="0" quotePrefix="1" applyFont="1" applyFill="1" applyBorder="1" applyAlignment="1">
      <alignment horizontal="center" vertical="center" wrapText="1"/>
    </xf>
    <xf numFmtId="0" fontId="0" fillId="2" borderId="0" xfId="0" applyFont="1" applyFill="1" applyBorder="1" applyAlignment="1">
      <alignment horizontal="right"/>
    </xf>
    <xf numFmtId="166" fontId="0" fillId="2" borderId="0" xfId="4" applyNumberFormat="1" applyFont="1" applyFill="1"/>
    <xf numFmtId="0" fontId="17" fillId="2" borderId="0" xfId="0" applyFont="1" applyFill="1" applyBorder="1" applyAlignment="1"/>
    <xf numFmtId="0" fontId="17" fillId="2" borderId="0" xfId="0" applyFont="1" applyFill="1" applyBorder="1" applyAlignment="1">
      <alignment horizontal="right"/>
    </xf>
    <xf numFmtId="3" fontId="2" fillId="4" borderId="0" xfId="0" applyNumberFormat="1" applyFont="1" applyFill="1" applyBorder="1" applyAlignment="1">
      <alignment horizontal="right" vertical="center"/>
    </xf>
    <xf numFmtId="3" fontId="0" fillId="4" borderId="0" xfId="0" applyNumberFormat="1" applyFont="1" applyFill="1" applyBorder="1" applyAlignment="1">
      <alignment horizontal="right" vertical="center"/>
    </xf>
    <xf numFmtId="0" fontId="17" fillId="2" borderId="0" xfId="0" quotePrefix="1" applyFont="1" applyFill="1" applyAlignment="1">
      <alignment horizontal="left"/>
    </xf>
    <xf numFmtId="0" fontId="1" fillId="2" borderId="0" xfId="0" applyFont="1" applyFill="1" applyBorder="1" applyAlignment="1">
      <alignment vertical="center"/>
    </xf>
    <xf numFmtId="0" fontId="4" fillId="2" borderId="0" xfId="0" applyFont="1" applyFill="1" applyBorder="1" applyAlignment="1">
      <alignment vertical="center"/>
    </xf>
    <xf numFmtId="3" fontId="2" fillId="4" borderId="10" xfId="0" applyNumberFormat="1" applyFont="1" applyFill="1" applyBorder="1" applyAlignment="1">
      <alignment horizontal="right" vertical="center"/>
    </xf>
    <xf numFmtId="0" fontId="0" fillId="4" borderId="48" xfId="0" applyFont="1" applyFill="1" applyBorder="1" applyAlignment="1">
      <alignment horizontal="left" vertical="center"/>
    </xf>
    <xf numFmtId="0" fontId="0" fillId="4" borderId="52" xfId="0" applyFont="1" applyFill="1" applyBorder="1" applyAlignment="1">
      <alignment horizontal="left" vertical="center"/>
    </xf>
    <xf numFmtId="164" fontId="2" fillId="4" borderId="0" xfId="0" applyNumberFormat="1" applyFont="1" applyFill="1" applyBorder="1" applyAlignment="1">
      <alignment horizontal="right" vertical="center"/>
    </xf>
    <xf numFmtId="164" fontId="37" fillId="4" borderId="10" xfId="0" applyNumberFormat="1" applyFont="1" applyFill="1" applyBorder="1" applyAlignment="1">
      <alignment horizontal="right" vertical="center"/>
    </xf>
    <xf numFmtId="164" fontId="37" fillId="4" borderId="4" xfId="0" applyNumberFormat="1" applyFont="1" applyFill="1" applyBorder="1" applyAlignment="1">
      <alignment horizontal="right" vertical="center"/>
    </xf>
    <xf numFmtId="164" fontId="0" fillId="4" borderId="0" xfId="0" applyNumberFormat="1" applyFont="1" applyFill="1" applyBorder="1" applyAlignment="1">
      <alignment horizontal="right" vertical="center"/>
    </xf>
    <xf numFmtId="164" fontId="2" fillId="4" borderId="10" xfId="0" applyNumberFormat="1" applyFont="1" applyFill="1" applyBorder="1" applyAlignment="1">
      <alignment horizontal="right" vertical="center"/>
    </xf>
    <xf numFmtId="164" fontId="2" fillId="4" borderId="4" xfId="0" applyNumberFormat="1" applyFont="1" applyFill="1" applyBorder="1" applyAlignment="1">
      <alignment horizontal="right" vertical="center"/>
    </xf>
    <xf numFmtId="164" fontId="0" fillId="4" borderId="49" xfId="0" applyNumberFormat="1" applyFont="1" applyFill="1" applyBorder="1" applyAlignment="1">
      <alignment horizontal="right" vertical="center"/>
    </xf>
    <xf numFmtId="164" fontId="2" fillId="4" borderId="50" xfId="0" applyNumberFormat="1" applyFont="1" applyFill="1" applyBorder="1" applyAlignment="1">
      <alignment horizontal="right" vertical="center"/>
    </xf>
    <xf numFmtId="164" fontId="2" fillId="4" borderId="49" xfId="0" applyNumberFormat="1" applyFont="1" applyFill="1" applyBorder="1" applyAlignment="1">
      <alignment horizontal="right" vertical="center"/>
    </xf>
    <xf numFmtId="164" fontId="2" fillId="4" borderId="51" xfId="0" applyNumberFormat="1" applyFont="1" applyFill="1" applyBorder="1" applyAlignment="1">
      <alignment horizontal="right" vertical="center"/>
    </xf>
    <xf numFmtId="164" fontId="0" fillId="4" borderId="53" xfId="0" applyNumberFormat="1" applyFont="1" applyFill="1" applyBorder="1" applyAlignment="1">
      <alignment horizontal="right" vertical="center"/>
    </xf>
    <xf numFmtId="164" fontId="2" fillId="4" borderId="54" xfId="0" applyNumberFormat="1" applyFont="1" applyFill="1" applyBorder="1" applyAlignment="1">
      <alignment horizontal="right" vertical="center"/>
    </xf>
    <xf numFmtId="164" fontId="2" fillId="4" borderId="53" xfId="0" applyNumberFormat="1" applyFont="1" applyFill="1" applyBorder="1" applyAlignment="1">
      <alignment horizontal="right" vertical="center"/>
    </xf>
    <xf numFmtId="164" fontId="2" fillId="4" borderId="55" xfId="0" applyNumberFormat="1" applyFont="1" applyFill="1" applyBorder="1" applyAlignment="1">
      <alignment horizontal="right" vertical="center"/>
    </xf>
    <xf numFmtId="0" fontId="17" fillId="2" borderId="0" xfId="0" applyFont="1" applyFill="1" applyAlignment="1">
      <alignment horizontal="left" vertical="center"/>
    </xf>
    <xf numFmtId="0" fontId="58" fillId="2" borderId="0" xfId="0" applyFont="1" applyFill="1" applyAlignment="1">
      <alignment horizontal="left" vertical="center"/>
    </xf>
    <xf numFmtId="0" fontId="2" fillId="0" borderId="3" xfId="0" applyFont="1" applyFill="1" applyBorder="1" applyAlignment="1">
      <alignment horizontal="left" vertical="center"/>
    </xf>
    <xf numFmtId="3" fontId="2" fillId="2" borderId="10" xfId="0" applyNumberFormat="1" applyFont="1" applyFill="1" applyBorder="1" applyAlignment="1">
      <alignment horizontal="right" vertical="center"/>
    </xf>
    <xf numFmtId="3" fontId="0" fillId="4" borderId="3" xfId="0" applyNumberFormat="1" applyFont="1" applyFill="1" applyBorder="1" applyAlignment="1">
      <alignment horizontal="right" vertical="center"/>
    </xf>
    <xf numFmtId="3" fontId="0" fillId="4" borderId="10" xfId="0" applyNumberFormat="1" applyFont="1" applyFill="1" applyBorder="1" applyAlignment="1">
      <alignment horizontal="right" vertical="center"/>
    </xf>
    <xf numFmtId="0" fontId="0" fillId="2" borderId="3" xfId="0" applyFont="1" applyFill="1" applyBorder="1" applyAlignment="1">
      <alignment horizontal="justify" vertical="center"/>
    </xf>
    <xf numFmtId="0" fontId="2" fillId="22" borderId="37" xfId="0" quotePrefix="1" applyFont="1" applyFill="1" applyBorder="1" applyAlignment="1">
      <alignment horizontal="center" vertical="center" wrapText="1"/>
    </xf>
    <xf numFmtId="0" fontId="0" fillId="2" borderId="0" xfId="0" applyFont="1" applyFill="1" applyBorder="1" applyAlignment="1">
      <alignment horizontal="left" vertical="center"/>
    </xf>
    <xf numFmtId="3" fontId="0" fillId="2" borderId="10" xfId="0" applyNumberFormat="1" applyFont="1" applyFill="1" applyBorder="1" applyAlignment="1">
      <alignment horizontal="right" vertical="center"/>
    </xf>
    <xf numFmtId="0" fontId="2" fillId="2" borderId="0" xfId="0" applyFont="1" applyFill="1" applyBorder="1" applyAlignment="1">
      <alignment horizontal="left" vertical="center"/>
    </xf>
    <xf numFmtId="0" fontId="34" fillId="2" borderId="3" xfId="0" applyFont="1" applyFill="1" applyBorder="1" applyAlignment="1">
      <alignment horizontal="left" vertical="center"/>
    </xf>
    <xf numFmtId="0" fontId="65" fillId="4" borderId="0" xfId="0" applyFont="1" applyFill="1" applyAlignment="1">
      <alignment horizontal="left" vertical="center"/>
    </xf>
    <xf numFmtId="0" fontId="66" fillId="4" borderId="0" xfId="0" applyFont="1" applyFill="1" applyBorder="1" applyAlignment="1">
      <alignment horizontal="right" vertical="center"/>
    </xf>
    <xf numFmtId="0" fontId="2" fillId="22" borderId="1" xfId="0" applyFont="1" applyFill="1" applyBorder="1" applyAlignment="1">
      <alignment vertical="center" wrapText="1"/>
    </xf>
    <xf numFmtId="3" fontId="2" fillId="4" borderId="3" xfId="0" applyNumberFormat="1" applyFont="1" applyFill="1" applyBorder="1" applyAlignment="1">
      <alignment horizontal="right" vertical="center"/>
    </xf>
    <xf numFmtId="0" fontId="2" fillId="2" borderId="0" xfId="0" quotePrefix="1" applyFont="1" applyFill="1" applyAlignment="1">
      <alignment horizontal="left" vertical="center"/>
    </xf>
    <xf numFmtId="0" fontId="17" fillId="4" borderId="0" xfId="0" applyFont="1" applyFill="1" applyAlignment="1">
      <alignment horizontal="right" vertical="center"/>
    </xf>
    <xf numFmtId="0" fontId="0" fillId="22" borderId="7" xfId="0" applyFont="1" applyFill="1" applyBorder="1" applyAlignment="1">
      <alignment horizontal="left" vertical="center"/>
    </xf>
    <xf numFmtId="0" fontId="2" fillId="4" borderId="0" xfId="0" applyFont="1" applyFill="1" applyBorder="1" applyAlignment="1">
      <alignment horizontal="left" vertical="center"/>
    </xf>
    <xf numFmtId="0" fontId="34" fillId="4" borderId="3" xfId="0" applyFont="1" applyFill="1" applyBorder="1" applyAlignment="1">
      <alignment horizontal="left" vertical="center"/>
    </xf>
    <xf numFmtId="0" fontId="67" fillId="2" borderId="0" xfId="0" applyFont="1" applyFill="1"/>
    <xf numFmtId="0" fontId="36" fillId="2" borderId="0" xfId="16" applyFill="1"/>
    <xf numFmtId="0" fontId="36" fillId="2" borderId="0" xfId="16" quotePrefix="1" applyFill="1" applyAlignment="1">
      <alignment horizontal="left"/>
    </xf>
    <xf numFmtId="0" fontId="59" fillId="2" borderId="0" xfId="0" quotePrefix="1" applyFont="1" applyFill="1" applyAlignment="1">
      <alignment horizontal="left" vertical="center"/>
    </xf>
    <xf numFmtId="0" fontId="2" fillId="3" borderId="2" xfId="0" applyFont="1" applyFill="1" applyBorder="1" applyAlignment="1">
      <alignment horizontal="center" vertical="center" wrapText="1"/>
    </xf>
    <xf numFmtId="0" fontId="6" fillId="2" borderId="0" xfId="0" applyFont="1" applyFill="1" applyAlignment="1">
      <alignment horizontal="left" vertical="center" wrapText="1"/>
    </xf>
    <xf numFmtId="0" fontId="2" fillId="2" borderId="8" xfId="0" applyFont="1" applyFill="1" applyBorder="1" applyAlignment="1">
      <alignment horizontal="left" vertical="center"/>
    </xf>
    <xf numFmtId="0" fontId="2" fillId="2" borderId="5" xfId="0" applyFont="1" applyFill="1" applyBorder="1" applyAlignment="1">
      <alignment horizontal="left" vertical="center"/>
    </xf>
    <xf numFmtId="0" fontId="2" fillId="2" borderId="3" xfId="0" applyFont="1" applyFill="1" applyBorder="1" applyAlignment="1">
      <alignment horizontal="left" vertical="center"/>
    </xf>
    <xf numFmtId="0" fontId="2" fillId="4" borderId="3" xfId="0" applyFont="1" applyFill="1" applyBorder="1" applyAlignment="1">
      <alignment horizontal="left" vertical="center"/>
    </xf>
    <xf numFmtId="0" fontId="2" fillId="4" borderId="0" xfId="0" applyFont="1" applyFill="1" applyAlignment="1">
      <alignment horizontal="left" vertical="center"/>
    </xf>
    <xf numFmtId="0" fontId="0" fillId="22" borderId="3" xfId="0" applyFont="1" applyFill="1" applyBorder="1" applyAlignment="1">
      <alignment horizontal="center" vertical="center" wrapText="1"/>
    </xf>
    <xf numFmtId="0" fontId="0" fillId="22" borderId="1" xfId="0" applyFont="1" applyFill="1" applyBorder="1" applyAlignment="1">
      <alignment horizontal="center" vertical="center" wrapText="1"/>
    </xf>
    <xf numFmtId="0" fontId="2" fillId="22" borderId="2" xfId="0" applyFont="1" applyFill="1" applyBorder="1" applyAlignment="1">
      <alignment horizontal="center" vertical="center" wrapText="1"/>
    </xf>
    <xf numFmtId="0" fontId="2" fillId="4" borderId="3" xfId="0" quotePrefix="1" applyFont="1" applyFill="1" applyBorder="1" applyAlignment="1">
      <alignment horizontal="left" vertical="center"/>
    </xf>
    <xf numFmtId="0" fontId="0" fillId="4" borderId="3" xfId="0" quotePrefix="1" applyFont="1" applyFill="1" applyBorder="1" applyAlignment="1">
      <alignment horizontal="left" vertical="center"/>
    </xf>
    <xf numFmtId="0" fontId="0" fillId="4" borderId="56" xfId="0" quotePrefix="1" applyFont="1" applyFill="1" applyBorder="1" applyAlignment="1">
      <alignment horizontal="left" vertical="center"/>
    </xf>
    <xf numFmtId="164" fontId="4" fillId="2" borderId="57" xfId="2" applyNumberFormat="1" applyFont="1" applyFill="1" applyBorder="1" applyAlignment="1"/>
    <xf numFmtId="164" fontId="3" fillId="2" borderId="58" xfId="2" applyNumberFormat="1" applyFont="1" applyFill="1" applyBorder="1" applyAlignment="1"/>
    <xf numFmtId="0" fontId="0" fillId="4" borderId="59" xfId="0" quotePrefix="1" applyFont="1" applyFill="1" applyBorder="1" applyAlignment="1">
      <alignment horizontal="left" vertical="center"/>
    </xf>
    <xf numFmtId="164" fontId="4" fillId="2" borderId="60" xfId="2" applyNumberFormat="1" applyFont="1" applyFill="1" applyBorder="1" applyAlignment="1"/>
    <xf numFmtId="164" fontId="3" fillId="2" borderId="61" xfId="2" applyNumberFormat="1" applyFont="1" applyFill="1" applyBorder="1" applyAlignment="1"/>
    <xf numFmtId="0" fontId="0" fillId="4" borderId="62" xfId="0" quotePrefix="1" applyFont="1" applyFill="1" applyBorder="1" applyAlignment="1">
      <alignment horizontal="left" vertical="center"/>
    </xf>
    <xf numFmtId="164" fontId="4" fillId="2" borderId="63" xfId="2" applyNumberFormat="1" applyFont="1" applyFill="1" applyBorder="1" applyAlignment="1"/>
    <xf numFmtId="164" fontId="3" fillId="2" borderId="64" xfId="2" applyNumberFormat="1" applyFont="1" applyFill="1" applyBorder="1" applyAlignment="1"/>
    <xf numFmtId="0" fontId="2" fillId="2" borderId="0" xfId="0" applyFont="1" applyFill="1" applyBorder="1" applyAlignment="1"/>
    <xf numFmtId="0" fontId="9" fillId="3" borderId="1" xfId="0" applyFont="1" applyFill="1" applyBorder="1" applyAlignment="1">
      <alignment horizontal="center" vertical="center" wrapText="1"/>
    </xf>
    <xf numFmtId="169" fontId="12" fillId="2" borderId="6" xfId="1" applyNumberFormat="1" applyFont="1" applyFill="1" applyBorder="1"/>
    <xf numFmtId="169" fontId="8" fillId="2" borderId="4" xfId="1" applyNumberFormat="1" applyFont="1" applyFill="1" applyBorder="1" applyAlignment="1"/>
    <xf numFmtId="169" fontId="9" fillId="2" borderId="4" xfId="1" applyNumberFormat="1" applyFont="1" applyFill="1" applyBorder="1" applyAlignment="1"/>
    <xf numFmtId="0" fontId="6" fillId="2" borderId="1" xfId="0" applyFont="1" applyFill="1" applyBorder="1" applyAlignment="1">
      <alignment horizontal="center" vertical="center"/>
    </xf>
    <xf numFmtId="0" fontId="3" fillId="2" borderId="3" xfId="0" applyFont="1" applyFill="1" applyBorder="1"/>
    <xf numFmtId="3" fontId="3" fillId="2" borderId="0" xfId="0" applyNumberFormat="1" applyFont="1" applyFill="1" applyBorder="1"/>
    <xf numFmtId="3" fontId="3" fillId="2" borderId="0" xfId="3" applyNumberFormat="1" applyFont="1" applyFill="1" applyBorder="1"/>
    <xf numFmtId="3" fontId="3" fillId="2" borderId="4" xfId="0" applyNumberFormat="1" applyFont="1" applyFill="1" applyBorder="1"/>
    <xf numFmtId="170" fontId="0" fillId="2" borderId="0" xfId="1" applyNumberFormat="1" applyFont="1" applyFill="1"/>
    <xf numFmtId="0" fontId="19" fillId="5" borderId="39" xfId="0" applyFont="1" applyFill="1" applyBorder="1" applyAlignment="1">
      <alignment vertical="center"/>
    </xf>
    <xf numFmtId="0" fontId="20" fillId="5" borderId="39" xfId="0" applyFont="1" applyFill="1" applyBorder="1" applyAlignment="1">
      <alignment horizontal="right" vertical="center" wrapText="1"/>
    </xf>
    <xf numFmtId="0" fontId="4" fillId="5" borderId="39" xfId="0" applyFont="1" applyFill="1" applyBorder="1" applyAlignment="1">
      <alignment vertical="center"/>
    </xf>
    <xf numFmtId="0" fontId="3" fillId="5" borderId="39" xfId="0" applyFont="1" applyFill="1" applyBorder="1" applyAlignment="1">
      <alignment horizontal="right" vertical="center"/>
    </xf>
    <xf numFmtId="0" fontId="4" fillId="2" borderId="7" xfId="0" applyFont="1" applyFill="1" applyBorder="1" applyAlignment="1">
      <alignment vertical="center"/>
    </xf>
    <xf numFmtId="0" fontId="3" fillId="2" borderId="7" xfId="0" applyFont="1" applyFill="1" applyBorder="1" applyAlignment="1">
      <alignment vertical="center"/>
    </xf>
    <xf numFmtId="165" fontId="4" fillId="2" borderId="7" xfId="1" applyNumberFormat="1" applyFont="1" applyFill="1" applyBorder="1" applyAlignment="1">
      <alignment vertical="center"/>
    </xf>
    <xf numFmtId="165" fontId="4" fillId="0" borderId="39" xfId="1" applyNumberFormat="1" applyFont="1" applyBorder="1" applyAlignment="1">
      <alignment vertical="center"/>
    </xf>
    <xf numFmtId="165" fontId="4" fillId="0" borderId="39" xfId="1" applyNumberFormat="1" applyFont="1" applyBorder="1"/>
    <xf numFmtId="165" fontId="3" fillId="2" borderId="7" xfId="1" applyNumberFormat="1" applyFont="1" applyFill="1" applyBorder="1" applyAlignment="1">
      <alignment vertical="center"/>
    </xf>
    <xf numFmtId="0" fontId="20" fillId="5" borderId="8" xfId="0" applyFont="1" applyFill="1" applyBorder="1" applyAlignment="1">
      <alignment vertical="center" wrapText="1"/>
    </xf>
    <xf numFmtId="0" fontId="20" fillId="5" borderId="7" xfId="0" applyFont="1" applyFill="1" applyBorder="1" applyAlignment="1">
      <alignment vertical="center" wrapText="1"/>
    </xf>
    <xf numFmtId="9" fontId="22" fillId="2" borderId="39" xfId="0" applyNumberFormat="1" applyFont="1" applyFill="1" applyBorder="1" applyAlignment="1">
      <alignment horizontal="left" vertical="center"/>
    </xf>
    <xf numFmtId="0" fontId="34" fillId="0" borderId="0" xfId="0" applyFont="1"/>
    <xf numFmtId="0" fontId="70" fillId="0" borderId="39" xfId="0" applyFont="1" applyBorder="1" applyAlignment="1">
      <alignment wrapText="1"/>
    </xf>
    <xf numFmtId="9" fontId="22" fillId="2" borderId="7" xfId="0" applyNumberFormat="1" applyFont="1" applyFill="1" applyBorder="1" applyAlignment="1">
      <alignment horizontal="left" vertical="center" wrapText="1"/>
    </xf>
    <xf numFmtId="0" fontId="22" fillId="0" borderId="0" xfId="0" applyFont="1" applyBorder="1" applyAlignment="1">
      <alignment vertical="center" wrapText="1"/>
    </xf>
    <xf numFmtId="0" fontId="70" fillId="0" borderId="39" xfId="0" applyFont="1" applyBorder="1" applyAlignment="1">
      <alignment vertical="center"/>
    </xf>
    <xf numFmtId="0" fontId="34" fillId="4" borderId="0" xfId="0" applyFont="1" applyFill="1" applyBorder="1" applyAlignment="1">
      <alignment vertical="center" wrapText="1"/>
    </xf>
    <xf numFmtId="0" fontId="34" fillId="4" borderId="0" xfId="0" applyFont="1" applyFill="1" applyBorder="1" applyAlignment="1">
      <alignment vertical="center"/>
    </xf>
    <xf numFmtId="0" fontId="19" fillId="2" borderId="7" xfId="0" applyFont="1" applyFill="1" applyBorder="1" applyAlignment="1">
      <alignment horizontal="left" vertical="center" wrapText="1"/>
    </xf>
    <xf numFmtId="0" fontId="20" fillId="5" borderId="39" xfId="0" applyFont="1" applyFill="1" applyBorder="1" applyAlignment="1">
      <alignment vertical="center" wrapText="1"/>
    </xf>
    <xf numFmtId="0" fontId="20" fillId="2" borderId="0" xfId="0" applyFont="1" applyFill="1" applyBorder="1" applyAlignment="1">
      <alignment vertical="center" wrapText="1"/>
    </xf>
    <xf numFmtId="0" fontId="70" fillId="4" borderId="39" xfId="0" applyFont="1" applyFill="1" applyBorder="1" applyAlignment="1">
      <alignment vertical="center" wrapText="1"/>
    </xf>
    <xf numFmtId="0" fontId="20" fillId="5" borderId="39" xfId="0" applyFont="1" applyFill="1" applyBorder="1" applyAlignment="1">
      <alignment vertical="center"/>
    </xf>
    <xf numFmtId="0" fontId="34" fillId="23" borderId="26" xfId="0" applyFont="1" applyFill="1" applyBorder="1" applyAlignment="1">
      <alignment vertical="center"/>
    </xf>
    <xf numFmtId="0" fontId="37" fillId="23" borderId="18" xfId="0" applyFont="1" applyFill="1" applyBorder="1" applyAlignment="1">
      <alignment horizontal="right" vertical="center"/>
    </xf>
    <xf numFmtId="0" fontId="2" fillId="23" borderId="18" xfId="0" applyFont="1" applyFill="1" applyBorder="1" applyAlignment="1">
      <alignment horizontal="right" vertical="center"/>
    </xf>
    <xf numFmtId="0" fontId="2" fillId="23" borderId="18" xfId="0" applyFont="1" applyFill="1" applyBorder="1" applyAlignment="1">
      <alignment horizontal="right" vertical="center" wrapText="1"/>
    </xf>
    <xf numFmtId="0" fontId="34" fillId="2" borderId="21" xfId="0" applyFont="1" applyFill="1" applyBorder="1" applyAlignment="1">
      <alignment vertical="center"/>
    </xf>
    <xf numFmtId="0" fontId="0" fillId="22" borderId="0" xfId="0" applyFill="1"/>
    <xf numFmtId="0" fontId="37" fillId="22" borderId="65" xfId="0" applyFont="1" applyFill="1" applyBorder="1" applyAlignment="1">
      <alignment horizontal="center" vertical="center"/>
    </xf>
    <xf numFmtId="0" fontId="37" fillId="22" borderId="21" xfId="0" applyFont="1" applyFill="1" applyBorder="1" applyAlignment="1">
      <alignment horizontal="center" vertical="center"/>
    </xf>
    <xf numFmtId="0" fontId="2" fillId="22" borderId="0" xfId="0" applyFont="1" applyFill="1" applyAlignment="1">
      <alignment horizontal="center" vertical="center" wrapText="1"/>
    </xf>
    <xf numFmtId="17" fontId="37" fillId="22" borderId="21" xfId="0" applyNumberFormat="1" applyFont="1" applyFill="1" applyBorder="1" applyAlignment="1">
      <alignment horizontal="center" vertical="center"/>
    </xf>
    <xf numFmtId="0" fontId="34" fillId="22" borderId="26" xfId="0" applyFont="1" applyFill="1" applyBorder="1" applyAlignment="1">
      <alignment vertical="center"/>
    </xf>
    <xf numFmtId="0" fontId="37" fillId="22" borderId="26" xfId="0" applyFont="1" applyFill="1" applyBorder="1" applyAlignment="1">
      <alignment horizontal="center" vertical="center"/>
    </xf>
    <xf numFmtId="0" fontId="37" fillId="22" borderId="26" xfId="0" applyFont="1" applyFill="1" applyBorder="1" applyAlignment="1">
      <alignment horizontal="right" vertical="center"/>
    </xf>
    <xf numFmtId="0" fontId="2" fillId="22" borderId="18" xfId="0" applyFont="1" applyFill="1" applyBorder="1" applyAlignment="1">
      <alignment horizontal="right" vertical="center" wrapText="1"/>
    </xf>
    <xf numFmtId="3" fontId="37" fillId="2" borderId="21" xfId="0" applyNumberFormat="1" applyFont="1" applyFill="1" applyBorder="1" applyAlignment="1">
      <alignment horizontal="right" vertical="center" wrapText="1"/>
    </xf>
    <xf numFmtId="165" fontId="37" fillId="2" borderId="0" xfId="1" applyNumberFormat="1" applyFont="1" applyFill="1"/>
    <xf numFmtId="3" fontId="34" fillId="2" borderId="21" xfId="0" applyNumberFormat="1" applyFont="1" applyFill="1" applyBorder="1" applyAlignment="1">
      <alignment horizontal="right" vertical="center" wrapText="1"/>
    </xf>
    <xf numFmtId="165" fontId="34" fillId="2" borderId="0" xfId="1" applyNumberFormat="1" applyFont="1" applyFill="1"/>
    <xf numFmtId="0" fontId="37" fillId="22" borderId="26" xfId="0" applyFont="1" applyFill="1" applyBorder="1" applyAlignment="1">
      <alignment vertical="center"/>
    </xf>
    <xf numFmtId="0" fontId="37" fillId="22" borderId="0" xfId="0" applyFont="1" applyFill="1" applyAlignment="1">
      <alignment horizontal="center" vertical="center" wrapText="1"/>
    </xf>
    <xf numFmtId="0" fontId="37" fillId="22" borderId="18" xfId="0" applyFont="1" applyFill="1" applyBorder="1" applyAlignment="1">
      <alignment horizontal="center" vertical="center" wrapText="1"/>
    </xf>
    <xf numFmtId="0" fontId="2" fillId="22" borderId="18" xfId="0" applyFont="1" applyFill="1" applyBorder="1" applyAlignment="1">
      <alignment horizontal="center" vertical="center" wrapText="1"/>
    </xf>
    <xf numFmtId="3" fontId="34" fillId="2" borderId="19" xfId="0" applyNumberFormat="1" applyFont="1" applyFill="1" applyBorder="1" applyAlignment="1">
      <alignment horizontal="right" vertical="center"/>
    </xf>
    <xf numFmtId="0" fontId="0" fillId="2" borderId="21" xfId="0" applyFont="1" applyFill="1" applyBorder="1" applyAlignment="1">
      <alignment vertical="center" wrapText="1"/>
    </xf>
    <xf numFmtId="0" fontId="0" fillId="2" borderId="26" xfId="0" applyFont="1" applyFill="1" applyBorder="1" applyAlignment="1">
      <alignment vertical="center" wrapText="1"/>
    </xf>
    <xf numFmtId="0" fontId="37" fillId="2" borderId="21" xfId="0" applyFont="1" applyFill="1" applyBorder="1" applyAlignment="1">
      <alignment vertical="center" wrapText="1"/>
    </xf>
    <xf numFmtId="3" fontId="37" fillId="2" borderId="19" xfId="0" applyNumberFormat="1" applyFont="1" applyFill="1" applyBorder="1" applyAlignment="1">
      <alignment horizontal="right" vertical="center"/>
    </xf>
    <xf numFmtId="3" fontId="2" fillId="2" borderId="19" xfId="0" applyNumberFormat="1" applyFont="1" applyFill="1" applyBorder="1" applyAlignment="1">
      <alignment horizontal="right" vertical="center" wrapText="1"/>
    </xf>
    <xf numFmtId="0" fontId="37" fillId="22" borderId="18" xfId="0" applyFont="1" applyFill="1" applyBorder="1" applyAlignment="1">
      <alignment vertical="center"/>
    </xf>
    <xf numFmtId="0" fontId="37" fillId="22" borderId="22" xfId="0" applyFont="1" applyFill="1" applyBorder="1" applyAlignment="1">
      <alignment horizontal="center" vertical="center" wrapText="1"/>
    </xf>
    <xf numFmtId="0" fontId="37" fillId="22" borderId="18" xfId="0" applyFont="1" applyFill="1" applyBorder="1" applyAlignment="1">
      <alignment horizontal="center" vertical="center"/>
    </xf>
    <xf numFmtId="0" fontId="4" fillId="2" borderId="0" xfId="13" applyFill="1" applyBorder="1"/>
    <xf numFmtId="3" fontId="34" fillId="2" borderId="24" xfId="0" applyNumberFormat="1" applyFont="1" applyFill="1" applyBorder="1" applyAlignment="1">
      <alignment horizontal="right" vertical="center"/>
    </xf>
    <xf numFmtId="0" fontId="4" fillId="2" borderId="18" xfId="13" applyFill="1" applyBorder="1"/>
    <xf numFmtId="3" fontId="34" fillId="2" borderId="22" xfId="0" applyNumberFormat="1" applyFont="1" applyFill="1" applyBorder="1" applyAlignment="1">
      <alignment horizontal="right" vertical="center"/>
    </xf>
    <xf numFmtId="3" fontId="34" fillId="2" borderId="18" xfId="0" applyNumberFormat="1" applyFont="1" applyFill="1" applyBorder="1" applyAlignment="1">
      <alignment horizontal="right" vertical="center"/>
    </xf>
    <xf numFmtId="0" fontId="3" fillId="2" borderId="0" xfId="13" applyFont="1" applyFill="1" applyBorder="1"/>
    <xf numFmtId="3" fontId="37" fillId="2" borderId="24" xfId="0" applyNumberFormat="1" applyFont="1" applyFill="1" applyBorder="1" applyAlignment="1">
      <alignment horizontal="right" vertical="center"/>
    </xf>
    <xf numFmtId="3" fontId="37" fillId="2" borderId="0" xfId="0" applyNumberFormat="1" applyFont="1" applyFill="1" applyAlignment="1">
      <alignment horizontal="right" vertical="center"/>
    </xf>
    <xf numFmtId="3" fontId="37" fillId="2" borderId="66" xfId="0" applyNumberFormat="1" applyFont="1" applyFill="1" applyBorder="1" applyAlignment="1">
      <alignment horizontal="right" vertical="center"/>
    </xf>
    <xf numFmtId="0" fontId="34" fillId="22" borderId="18" xfId="0" applyFont="1" applyFill="1" applyBorder="1" applyAlignment="1">
      <alignment vertical="center"/>
    </xf>
    <xf numFmtId="0" fontId="37" fillId="22" borderId="22" xfId="0" applyFont="1" applyFill="1" applyBorder="1" applyAlignment="1">
      <alignment vertical="center" wrapText="1"/>
    </xf>
    <xf numFmtId="0" fontId="37" fillId="2" borderId="0" xfId="0" applyFont="1" applyFill="1" applyAlignment="1">
      <alignment vertical="center"/>
    </xf>
    <xf numFmtId="3" fontId="37" fillId="2" borderId="24" xfId="0" applyNumberFormat="1" applyFont="1" applyFill="1" applyBorder="1" applyAlignment="1">
      <alignment horizontal="right" vertical="center" wrapText="1"/>
    </xf>
    <xf numFmtId="3" fontId="34" fillId="2" borderId="24" xfId="0" applyNumberFormat="1" applyFont="1" applyFill="1" applyBorder="1" applyAlignment="1">
      <alignment horizontal="right" vertical="center" wrapText="1"/>
    </xf>
    <xf numFmtId="0" fontId="36" fillId="0" borderId="0" xfId="16" applyAlignment="1">
      <alignment vertical="center"/>
    </xf>
    <xf numFmtId="0" fontId="58" fillId="2" borderId="39" xfId="0" applyFont="1" applyFill="1" applyBorder="1" applyAlignment="1">
      <alignment horizontal="center" vertical="center" wrapText="1"/>
    </xf>
    <xf numFmtId="0" fontId="58" fillId="2" borderId="39" xfId="0" quotePrefix="1" applyFont="1" applyFill="1" applyBorder="1" applyAlignment="1">
      <alignment horizontal="center" vertical="center" wrapText="1"/>
    </xf>
    <xf numFmtId="0" fontId="58" fillId="2" borderId="47" xfId="0" quotePrefix="1" applyFont="1" applyFill="1" applyBorder="1" applyAlignment="1">
      <alignment horizontal="center" vertical="center" wrapText="1"/>
    </xf>
    <xf numFmtId="0" fontId="0" fillId="2" borderId="3" xfId="0" applyFont="1" applyFill="1" applyBorder="1"/>
    <xf numFmtId="165" fontId="1" fillId="2" borderId="0" xfId="1" applyNumberFormat="1" applyFont="1" applyFill="1"/>
    <xf numFmtId="0" fontId="2" fillId="22" borderId="0" xfId="0" quotePrefix="1" applyFont="1" applyFill="1" applyBorder="1" applyAlignment="1">
      <alignment horizontal="right" vertical="center"/>
    </xf>
    <xf numFmtId="0" fontId="0" fillId="0" borderId="3" xfId="0" applyBorder="1"/>
    <xf numFmtId="3" fontId="2" fillId="2" borderId="39" xfId="0" applyNumberFormat="1" applyFont="1" applyFill="1" applyBorder="1" applyAlignment="1">
      <alignment horizontal="right" vertical="center" indent="1"/>
    </xf>
    <xf numFmtId="3" fontId="13" fillId="2" borderId="39" xfId="0" applyNumberFormat="1" applyFont="1" applyFill="1" applyBorder="1" applyAlignment="1">
      <alignment horizontal="right" vertical="center" indent="1"/>
    </xf>
    <xf numFmtId="165" fontId="39" fillId="2" borderId="0" xfId="1" applyNumberFormat="1" applyFont="1" applyFill="1" applyBorder="1"/>
    <xf numFmtId="0" fontId="17" fillId="2" borderId="0" xfId="0" applyFont="1" applyFill="1" applyAlignment="1">
      <alignment horizontal="center"/>
    </xf>
    <xf numFmtId="165" fontId="6" fillId="2" borderId="18" xfId="1" applyNumberFormat="1" applyFont="1" applyFill="1" applyBorder="1"/>
    <xf numFmtId="0" fontId="34" fillId="22" borderId="7" xfId="0" applyFont="1" applyFill="1" applyBorder="1" applyAlignment="1">
      <alignment vertical="center"/>
    </xf>
    <xf numFmtId="0" fontId="37" fillId="22" borderId="2" xfId="0" applyFont="1" applyFill="1" applyBorder="1" applyAlignment="1">
      <alignment horizontal="center" vertical="center"/>
    </xf>
    <xf numFmtId="0" fontId="37" fillId="22" borderId="0" xfId="0" applyFont="1" applyFill="1" applyBorder="1" applyAlignment="1">
      <alignment horizontal="center" vertical="center" wrapText="1"/>
    </xf>
    <xf numFmtId="0" fontId="37" fillId="2" borderId="5" xfId="0" applyFont="1" applyFill="1" applyBorder="1" applyAlignment="1">
      <alignment horizontal="left" vertical="top" wrapText="1"/>
    </xf>
    <xf numFmtId="0" fontId="34" fillId="2" borderId="3" xfId="0" applyFont="1" applyFill="1" applyBorder="1" applyAlignment="1">
      <alignment horizontal="left" vertical="top" wrapText="1"/>
    </xf>
    <xf numFmtId="0" fontId="37" fillId="22" borderId="0" xfId="0" applyFont="1" applyFill="1" applyBorder="1" applyAlignment="1">
      <alignment horizontal="center" vertical="center"/>
    </xf>
    <xf numFmtId="49" fontId="37" fillId="22" borderId="21" xfId="0" applyNumberFormat="1" applyFont="1" applyFill="1" applyBorder="1" applyAlignment="1">
      <alignment horizontal="center" vertical="center"/>
    </xf>
    <xf numFmtId="49" fontId="37" fillId="22" borderId="0" xfId="0" applyNumberFormat="1" applyFont="1" applyFill="1" applyBorder="1" applyAlignment="1">
      <alignment horizontal="center" vertical="center"/>
    </xf>
    <xf numFmtId="0" fontId="37" fillId="22" borderId="18" xfId="0" applyFont="1" applyFill="1" applyBorder="1" applyAlignment="1">
      <alignment horizontal="right" vertical="center"/>
    </xf>
    <xf numFmtId="0" fontId="36" fillId="2" borderId="0" xfId="16" applyFill="1" applyAlignment="1">
      <alignment horizontal="left" vertical="center" wrapText="1"/>
    </xf>
    <xf numFmtId="0" fontId="30" fillId="5" borderId="8" xfId="0" applyFont="1" applyFill="1" applyBorder="1" applyAlignment="1">
      <alignment horizontal="center" vertical="center" wrapText="1"/>
    </xf>
    <xf numFmtId="0" fontId="37" fillId="2" borderId="21" xfId="0" applyFont="1" applyFill="1" applyBorder="1" applyAlignment="1">
      <alignment horizontal="center" vertical="center" wrapText="1"/>
    </xf>
    <xf numFmtId="0" fontId="37" fillId="2" borderId="25" xfId="0" applyFont="1" applyFill="1" applyBorder="1" applyAlignment="1">
      <alignment horizontal="center" vertical="center" wrapText="1"/>
    </xf>
    <xf numFmtId="0" fontId="37" fillId="2" borderId="22" xfId="0" applyFont="1" applyFill="1" applyBorder="1" applyAlignment="1">
      <alignment horizontal="center" vertical="center" wrapText="1"/>
    </xf>
    <xf numFmtId="0" fontId="37" fillId="2" borderId="18" xfId="0" applyFont="1" applyFill="1" applyBorder="1" applyAlignment="1">
      <alignment horizontal="center" vertical="center" wrapText="1"/>
    </xf>
    <xf numFmtId="0" fontId="37" fillId="2" borderId="23" xfId="0" applyFont="1" applyFill="1" applyBorder="1" applyAlignment="1">
      <alignment horizontal="center" vertical="center" wrapText="1"/>
    </xf>
    <xf numFmtId="0" fontId="37" fillId="2" borderId="0" xfId="0" applyFont="1" applyFill="1" applyAlignment="1">
      <alignment horizontal="center" vertical="center" wrapText="1"/>
    </xf>
    <xf numFmtId="0" fontId="37" fillId="2" borderId="27"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6" fillId="2" borderId="0" xfId="0" applyFont="1" applyFill="1" applyAlignment="1">
      <alignment horizontal="left" vertical="center" wrapText="1"/>
    </xf>
    <xf numFmtId="0" fontId="2" fillId="2" borderId="0" xfId="0" applyFont="1" applyFill="1" applyAlignment="1">
      <alignment horizontal="left" vertical="center" wrapText="1"/>
    </xf>
    <xf numFmtId="0" fontId="17" fillId="2" borderId="0" xfId="0" applyFont="1" applyFill="1" applyAlignment="1">
      <alignment horizontal="left" vertical="top" wrapText="1"/>
    </xf>
    <xf numFmtId="0" fontId="6" fillId="2" borderId="0" xfId="0" applyFont="1" applyFill="1" applyAlignment="1">
      <alignment horizontal="left" wrapText="1"/>
    </xf>
    <xf numFmtId="0" fontId="4" fillId="2" borderId="0" xfId="0" applyFont="1" applyFill="1" applyAlignment="1">
      <alignment horizontal="left" vertical="center" wrapText="1"/>
    </xf>
    <xf numFmtId="0" fontId="12" fillId="0" borderId="0" xfId="0" applyFont="1" applyAlignment="1">
      <alignment horizontal="left" vertical="center" wrapText="1"/>
    </xf>
    <xf numFmtId="0" fontId="0" fillId="2" borderId="0" xfId="0" applyFill="1" applyAlignment="1">
      <alignment horizontal="center" vertical="center" wrapText="1"/>
    </xf>
    <xf numFmtId="0" fontId="0" fillId="2" borderId="8" xfId="0" applyFill="1" applyBorder="1" applyAlignment="1">
      <alignment horizontal="center" vertical="center" wrapText="1"/>
    </xf>
    <xf numFmtId="0" fontId="0" fillId="2" borderId="0" xfId="0" applyFill="1" applyBorder="1" applyAlignment="1">
      <alignment horizontal="center" vertical="center" wrapText="1"/>
    </xf>
    <xf numFmtId="0" fontId="0" fillId="2" borderId="7" xfId="0" applyFill="1" applyBorder="1" applyAlignment="1">
      <alignment horizontal="center" vertical="center" wrapText="1"/>
    </xf>
    <xf numFmtId="0" fontId="2" fillId="2" borderId="8" xfId="0" applyFont="1" applyFill="1" applyBorder="1" applyAlignment="1">
      <alignment horizontal="left"/>
    </xf>
    <xf numFmtId="0" fontId="2" fillId="2" borderId="5" xfId="0" applyFont="1" applyFill="1" applyBorder="1" applyAlignment="1">
      <alignment horizontal="left"/>
    </xf>
    <xf numFmtId="0" fontId="4" fillId="2" borderId="0" xfId="10" applyFont="1" applyFill="1" applyBorder="1" applyAlignment="1">
      <alignment horizontal="left" vertical="center" wrapText="1"/>
    </xf>
    <xf numFmtId="0" fontId="39" fillId="2" borderId="0" xfId="0" applyFont="1" applyFill="1" applyAlignment="1">
      <alignment horizontal="center"/>
    </xf>
    <xf numFmtId="0" fontId="39" fillId="2" borderId="0" xfId="0" applyFont="1" applyFill="1" applyBorder="1" applyAlignment="1">
      <alignment horizontal="center"/>
    </xf>
    <xf numFmtId="0" fontId="2" fillId="2" borderId="0" xfId="0" applyFont="1" applyFill="1" applyBorder="1" applyAlignment="1">
      <alignment horizontal="left" vertical="center"/>
    </xf>
    <xf numFmtId="0" fontId="2" fillId="2" borderId="8" xfId="0" applyFont="1" applyFill="1" applyBorder="1" applyAlignment="1">
      <alignment horizontal="left" vertical="center"/>
    </xf>
    <xf numFmtId="0" fontId="2" fillId="2" borderId="5" xfId="0" applyFont="1" applyFill="1" applyBorder="1" applyAlignment="1">
      <alignment horizontal="left" vertical="center"/>
    </xf>
    <xf numFmtId="0" fontId="2" fillId="2" borderId="3" xfId="0" applyFont="1" applyFill="1" applyBorder="1" applyAlignment="1">
      <alignment horizontal="left" vertical="center"/>
    </xf>
    <xf numFmtId="0" fontId="2" fillId="4" borderId="0" xfId="0" applyFont="1" applyFill="1" applyBorder="1" applyAlignment="1">
      <alignment horizontal="left" vertical="center"/>
    </xf>
    <xf numFmtId="0" fontId="2" fillId="4" borderId="3" xfId="0" applyFont="1" applyFill="1" applyBorder="1" applyAlignment="1">
      <alignment horizontal="left" vertical="center"/>
    </xf>
    <xf numFmtId="0" fontId="17" fillId="2" borderId="0" xfId="0" quotePrefix="1" applyFont="1" applyFill="1" applyBorder="1" applyAlignment="1">
      <alignment horizontal="right" vertical="center"/>
    </xf>
    <xf numFmtId="0" fontId="17" fillId="2" borderId="0" xfId="0" applyFont="1" applyFill="1" applyBorder="1" applyAlignment="1">
      <alignment horizontal="right" vertical="center"/>
    </xf>
    <xf numFmtId="0" fontId="2" fillId="22" borderId="4" xfId="0" applyFont="1" applyFill="1" applyBorder="1" applyAlignment="1">
      <alignment horizontal="center" vertical="center" wrapText="1"/>
    </xf>
    <xf numFmtId="0" fontId="2" fillId="22" borderId="2" xfId="0" applyFont="1" applyFill="1" applyBorder="1" applyAlignment="1">
      <alignment horizontal="center" vertical="center" wrapText="1"/>
    </xf>
    <xf numFmtId="0" fontId="64" fillId="22" borderId="0" xfId="0" applyFont="1" applyFill="1" applyBorder="1" applyAlignment="1">
      <alignment horizontal="center" vertical="center" wrapText="1"/>
    </xf>
    <xf numFmtId="0" fontId="64" fillId="22" borderId="4" xfId="0" applyFont="1" applyFill="1" applyBorder="1" applyAlignment="1">
      <alignment horizontal="center" vertical="center" wrapText="1"/>
    </xf>
    <xf numFmtId="0" fontId="64" fillId="22" borderId="3" xfId="0" applyFont="1" applyFill="1" applyBorder="1" applyAlignment="1">
      <alignment horizontal="center" vertical="center" wrapText="1"/>
    </xf>
    <xf numFmtId="0" fontId="37" fillId="22" borderId="3" xfId="0" applyFont="1" applyFill="1" applyBorder="1" applyAlignment="1">
      <alignment horizontal="center" vertical="center" wrapText="1"/>
    </xf>
    <xf numFmtId="0" fontId="37" fillId="22" borderId="1" xfId="0" applyFont="1" applyFill="1" applyBorder="1" applyAlignment="1">
      <alignment horizontal="center" vertical="center" wrapText="1"/>
    </xf>
    <xf numFmtId="0" fontId="2" fillId="22" borderId="7" xfId="0" applyFont="1" applyFill="1" applyBorder="1" applyAlignment="1">
      <alignment horizontal="center"/>
    </xf>
    <xf numFmtId="0" fontId="37" fillId="22" borderId="4" xfId="0" applyFont="1" applyFill="1" applyBorder="1" applyAlignment="1">
      <alignment horizontal="center" vertical="center" wrapText="1"/>
    </xf>
    <xf numFmtId="0" fontId="37" fillId="22" borderId="2" xfId="0" applyFont="1" applyFill="1" applyBorder="1" applyAlignment="1">
      <alignment horizontal="center" vertical="center" wrapText="1"/>
    </xf>
  </cellXfs>
  <cellStyles count="68">
    <cellStyle name="%" xfId="5"/>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xfId="1" builtinId="3"/>
    <cellStyle name="Comma 2" xfId="6"/>
    <cellStyle name="Comma 3" xfId="7"/>
    <cellStyle name="Explanatory Text 2" xfId="44"/>
    <cellStyle name="Good 2" xfId="45"/>
    <cellStyle name="Heading 1 2" xfId="46"/>
    <cellStyle name="Heading 2 2" xfId="47"/>
    <cellStyle name="Heading 3 2" xfId="48"/>
    <cellStyle name="Heading 4 2" xfId="49"/>
    <cellStyle name="Hyperlink" xfId="16" builtinId="8"/>
    <cellStyle name="Hyperlink 2" xfId="8"/>
    <cellStyle name="Hyperlink 3" xfId="9"/>
    <cellStyle name="Input 2" xfId="50"/>
    <cellStyle name="Linked Cell 2" xfId="51"/>
    <cellStyle name="Neutral 2" xfId="52"/>
    <cellStyle name="Normal" xfId="0" builtinId="0"/>
    <cellStyle name="Normal 2" xfId="10"/>
    <cellStyle name="Normal 2 2" xfId="11"/>
    <cellStyle name="Normal 2 3" xfId="53"/>
    <cellStyle name="Normal 2 4" xfId="54"/>
    <cellStyle name="Normal 3" xfId="12"/>
    <cellStyle name="Normal 3 2" xfId="13"/>
    <cellStyle name="Normal 4" xfId="14"/>
    <cellStyle name="Normal 5" xfId="55"/>
    <cellStyle name="Normal 5 2" xfId="56"/>
    <cellStyle name="Normal 6" xfId="57"/>
    <cellStyle name="Normal_TABLE4" xfId="3"/>
    <cellStyle name="Note 2" xfId="58"/>
    <cellStyle name="Output 2" xfId="59"/>
    <cellStyle name="Percent" xfId="4" builtinId="5"/>
    <cellStyle name="Percent 2" xfId="15"/>
    <cellStyle name="Percent 3" xfId="60"/>
    <cellStyle name="Style 1" xfId="2"/>
    <cellStyle name="Style 1 2" xfId="61"/>
    <cellStyle name="Style 1 3" xfId="62"/>
    <cellStyle name="Title 2" xfId="63"/>
    <cellStyle name="Total 2" xfId="64"/>
    <cellStyle name="Warning Text 2" xfId="65"/>
    <cellStyle name="whole number" xfId="66"/>
    <cellStyle name="whole number 2" xfId="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21939265606917949"/>
          <c:y val="9.6302539647332819E-2"/>
          <c:w val="0.53416464916827"/>
          <c:h val="0.89002402868655506"/>
        </c:manualLayout>
      </c:layout>
      <c:doughnutChart>
        <c:varyColors val="1"/>
        <c:ser>
          <c:idx val="0"/>
          <c:order val="0"/>
          <c:dPt>
            <c:idx val="0"/>
            <c:bubble3D val="0"/>
            <c:extLst>
              <c:ext xmlns:c16="http://schemas.microsoft.com/office/drawing/2014/chart" uri="{C3380CC4-5D6E-409C-BE32-E72D297353CC}">
                <c16:uniqueId val="{00000000-8BB7-4AEE-8DCB-A16504DB23ED}"/>
              </c:ext>
            </c:extLst>
          </c:dPt>
          <c:dPt>
            <c:idx val="1"/>
            <c:bubble3D val="0"/>
            <c:extLst>
              <c:ext xmlns:c16="http://schemas.microsoft.com/office/drawing/2014/chart" uri="{C3380CC4-5D6E-409C-BE32-E72D297353CC}">
                <c16:uniqueId val="{00000001-8BB7-4AEE-8DCB-A16504DB23ED}"/>
              </c:ext>
            </c:extLst>
          </c:dPt>
          <c:dPt>
            <c:idx val="2"/>
            <c:bubble3D val="0"/>
            <c:extLst>
              <c:ext xmlns:c16="http://schemas.microsoft.com/office/drawing/2014/chart" uri="{C3380CC4-5D6E-409C-BE32-E72D297353CC}">
                <c16:uniqueId val="{00000002-8BB7-4AEE-8DCB-A16504DB23ED}"/>
              </c:ext>
            </c:extLst>
          </c:dPt>
          <c:dPt>
            <c:idx val="3"/>
            <c:bubble3D val="0"/>
            <c:extLst>
              <c:ext xmlns:c16="http://schemas.microsoft.com/office/drawing/2014/chart" uri="{C3380CC4-5D6E-409C-BE32-E72D297353CC}">
                <c16:uniqueId val="{00000003-8BB7-4AEE-8DCB-A16504DB23ED}"/>
              </c:ext>
            </c:extLst>
          </c:dPt>
          <c:dPt>
            <c:idx val="4"/>
            <c:bubble3D val="0"/>
            <c:extLst>
              <c:ext xmlns:c16="http://schemas.microsoft.com/office/drawing/2014/chart" uri="{C3380CC4-5D6E-409C-BE32-E72D297353CC}">
                <c16:uniqueId val="{00000004-8BB7-4AEE-8DCB-A16504DB23ED}"/>
              </c:ext>
            </c:extLst>
          </c:dPt>
          <c:dPt>
            <c:idx val="5"/>
            <c:bubble3D val="0"/>
            <c:extLst>
              <c:ext xmlns:c16="http://schemas.microsoft.com/office/drawing/2014/chart" uri="{C3380CC4-5D6E-409C-BE32-E72D297353CC}">
                <c16:uniqueId val="{00000005-8BB7-4AEE-8DCB-A16504DB23ED}"/>
              </c:ext>
            </c:extLst>
          </c:dPt>
          <c:dPt>
            <c:idx val="6"/>
            <c:bubble3D val="0"/>
            <c:extLst>
              <c:ext xmlns:c16="http://schemas.microsoft.com/office/drawing/2014/chart" uri="{C3380CC4-5D6E-409C-BE32-E72D297353CC}">
                <c16:uniqueId val="{00000006-8BB7-4AEE-8DCB-A16504DB23ED}"/>
              </c:ext>
            </c:extLst>
          </c:dPt>
          <c:dLbls>
            <c:dLbl>
              <c:idx val="0"/>
              <c:layout>
                <c:manualLayout>
                  <c:x val="0.19919246298788681"/>
                  <c:y val="-1.670146137787056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B7-4AEE-8DCB-A16504DB23ED}"/>
                </c:ext>
              </c:extLst>
            </c:dLbl>
            <c:dLbl>
              <c:idx val="1"/>
              <c:layout>
                <c:manualLayout>
                  <c:x val="-0.15971287572902648"/>
                  <c:y val="0.1141266527487821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B7-4AEE-8DCB-A16504DB23ED}"/>
                </c:ext>
              </c:extLst>
            </c:dLbl>
            <c:dLbl>
              <c:idx val="2"/>
              <c:layout>
                <c:manualLayout>
                  <c:x val="-0.16509645580978016"/>
                  <c:y val="-2.226861517049408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B7-4AEE-8DCB-A16504DB23ED}"/>
                </c:ext>
              </c:extLst>
            </c:dLbl>
            <c:dLbl>
              <c:idx val="3"/>
              <c:layout>
                <c:manualLayout>
                  <c:x val="-0.15971287572902648"/>
                  <c:y val="-8.072372999304111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B7-4AEE-8DCB-A16504DB23ED}"/>
                </c:ext>
              </c:extLst>
            </c:dLbl>
            <c:dLbl>
              <c:idx val="4"/>
              <c:layout>
                <c:manualLayout>
                  <c:x val="-0.13279497532525797"/>
                  <c:y val="-0.1252609603340292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B7-4AEE-8DCB-A16504DB23ED}"/>
                </c:ext>
              </c:extLst>
            </c:dLbl>
            <c:dLbl>
              <c:idx val="5"/>
              <c:layout>
                <c:manualLayout>
                  <c:x val="-0.12561686855091969"/>
                  <c:y val="-0.1530967292971468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B7-4AEE-8DCB-A16504DB23ED}"/>
                </c:ext>
              </c:extLst>
            </c:dLbl>
            <c:dLbl>
              <c:idx val="6"/>
              <c:layout>
                <c:manualLayout>
                  <c:x val="-1.4356213548676536E-2"/>
                  <c:y val="-0.1753653444676409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B7-4AEE-8DCB-A16504DB23ED}"/>
                </c:ext>
              </c:extLst>
            </c:dLbl>
            <c:spPr>
              <a:noFill/>
              <a:ln>
                <a:noFill/>
              </a:ln>
              <a:effectLst/>
            </c:spPr>
            <c:showLegendKey val="0"/>
            <c:showVal val="1"/>
            <c:showCatName val="1"/>
            <c:showSerName val="0"/>
            <c:showPercent val="0"/>
            <c:showBubbleSize val="0"/>
            <c:showLeaderLines val="1"/>
            <c:extLst>
              <c:ext xmlns:c15="http://schemas.microsoft.com/office/drawing/2012/chart" uri="{CE6537A1-D6FC-4f65-9D91-7224C49458BB}"/>
            </c:extLst>
          </c:dLbls>
          <c:cat>
            <c:strRef>
              <c:f>'Chart 1.1'!$A$5:$A$11</c:f>
              <c:strCache>
                <c:ptCount val="7"/>
                <c:pt idx="0">
                  <c:v>Education</c:v>
                </c:pt>
                <c:pt idx="1">
                  <c:v>Social Work</c:v>
                </c:pt>
                <c:pt idx="2">
                  <c:v>Environment</c:v>
                </c:pt>
                <c:pt idx="3">
                  <c:v>Culture</c:v>
                </c:pt>
                <c:pt idx="4">
                  <c:v>Central</c:v>
                </c:pt>
                <c:pt idx="5">
                  <c:v>Transport</c:v>
                </c:pt>
                <c:pt idx="6">
                  <c:v>Other</c:v>
                </c:pt>
              </c:strCache>
            </c:strRef>
          </c:cat>
          <c:val>
            <c:numRef>
              <c:f>'Chart 1.1'!$B$5:$B$11</c:f>
              <c:numCache>
                <c:formatCode>"£"#,##0.0"bn";"£"\(#,##0.0\)"bn"</c:formatCode>
                <c:ptCount val="7"/>
                <c:pt idx="0">
                  <c:v>4.8442670000000003</c:v>
                </c:pt>
                <c:pt idx="1">
                  <c:v>3.127157</c:v>
                </c:pt>
                <c:pt idx="2">
                  <c:v>0.68843299999999996</c:v>
                </c:pt>
                <c:pt idx="3">
                  <c:v>0.56079000000000001</c:v>
                </c:pt>
                <c:pt idx="4">
                  <c:v>0.447884</c:v>
                </c:pt>
                <c:pt idx="5">
                  <c:v>0.43151200000000001</c:v>
                </c:pt>
                <c:pt idx="6">
                  <c:v>0.50122800000000001</c:v>
                </c:pt>
              </c:numCache>
            </c:numRef>
          </c:val>
          <c:extLst>
            <c:ext xmlns:c16="http://schemas.microsoft.com/office/drawing/2014/chart" uri="{C3380CC4-5D6E-409C-BE32-E72D297353CC}">
              <c16:uniqueId val="{00000007-8BB7-4AEE-8DCB-A16504DB23ED}"/>
            </c:ext>
          </c:extLst>
        </c:ser>
        <c:dLbls>
          <c:showLegendKey val="0"/>
          <c:showVal val="1"/>
          <c:showCatName val="1"/>
          <c:showSerName val="0"/>
          <c:showPercent val="0"/>
          <c:showBubbleSize val="0"/>
          <c:showLeaderLines val="1"/>
        </c:dLbls>
        <c:firstSliceAng val="0"/>
        <c:holeSize val="50"/>
      </c:doughnutChart>
    </c:plotArea>
    <c:plotVisOnly val="1"/>
    <c:dispBlanksAs val="gap"/>
    <c:showDLblsOverMax val="0"/>
  </c:chart>
  <c:spPr>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388925236857676E-2"/>
          <c:y val="1.8120468822569201E-2"/>
          <c:w val="0.77884253764297795"/>
          <c:h val="0.9409926226320674"/>
        </c:manualLayout>
      </c:layout>
      <c:lineChart>
        <c:grouping val="standard"/>
        <c:varyColors val="0"/>
        <c:ser>
          <c:idx val="0"/>
          <c:order val="0"/>
          <c:tx>
            <c:strRef>
              <c:f>'Chart 3.1'!$A$2</c:f>
              <c:strCache>
                <c:ptCount val="1"/>
                <c:pt idx="0">
                  <c:v>Operational boundary for external debt at 31 March</c:v>
                </c:pt>
              </c:strCache>
            </c:strRef>
          </c:tx>
          <c:dPt>
            <c:idx val="6"/>
            <c:bubble3D val="0"/>
            <c:spPr>
              <a:ln>
                <a:prstDash val="solid"/>
              </a:ln>
            </c:spPr>
            <c:extLst>
              <c:ext xmlns:c16="http://schemas.microsoft.com/office/drawing/2014/chart" uri="{C3380CC4-5D6E-409C-BE32-E72D297353CC}">
                <c16:uniqueId val="{00000001-77D9-4048-9B41-5DE7FFFFF890}"/>
              </c:ext>
            </c:extLst>
          </c:dPt>
          <c:cat>
            <c:numRef>
              <c:f>'Chart 3.1'!$B$1:$G$1</c:f>
              <c:numCache>
                <c:formatCode>General</c:formatCode>
                <c:ptCount val="6"/>
                <c:pt idx="0">
                  <c:v>2013</c:v>
                </c:pt>
                <c:pt idx="1">
                  <c:v>2014</c:v>
                </c:pt>
                <c:pt idx="2">
                  <c:v>2015</c:v>
                </c:pt>
                <c:pt idx="3">
                  <c:v>2016</c:v>
                </c:pt>
                <c:pt idx="4">
                  <c:v>2017</c:v>
                </c:pt>
                <c:pt idx="5">
                  <c:v>2018</c:v>
                </c:pt>
              </c:numCache>
            </c:numRef>
          </c:cat>
          <c:val>
            <c:numRef>
              <c:f>'Chart 3.1'!$B$2:$G$2</c:f>
              <c:numCache>
                <c:formatCode>#,##0</c:formatCode>
                <c:ptCount val="6"/>
                <c:pt idx="0">
                  <c:v>16571358</c:v>
                </c:pt>
                <c:pt idx="1">
                  <c:v>16684872</c:v>
                </c:pt>
                <c:pt idx="2">
                  <c:v>16779417.971360728</c:v>
                </c:pt>
                <c:pt idx="3">
                  <c:v>16982303.393575527</c:v>
                </c:pt>
                <c:pt idx="4">
                  <c:v>17519099</c:v>
                </c:pt>
                <c:pt idx="5">
                  <c:v>18415583.742630001</c:v>
                </c:pt>
              </c:numCache>
            </c:numRef>
          </c:val>
          <c:smooth val="0"/>
          <c:extLst>
            <c:ext xmlns:c16="http://schemas.microsoft.com/office/drawing/2014/chart" uri="{C3380CC4-5D6E-409C-BE32-E72D297353CC}">
              <c16:uniqueId val="{00000002-77D9-4048-9B41-5DE7FFFFF890}"/>
            </c:ext>
          </c:extLst>
        </c:ser>
        <c:ser>
          <c:idx val="1"/>
          <c:order val="1"/>
          <c:tx>
            <c:strRef>
              <c:f>'Chart 3.1'!$A$3</c:f>
              <c:strCache>
                <c:ptCount val="1"/>
                <c:pt idx="0">
                  <c:v>Capital Financing Requirement at 31 March</c:v>
                </c:pt>
              </c:strCache>
            </c:strRef>
          </c:tx>
          <c:dPt>
            <c:idx val="6"/>
            <c:bubble3D val="0"/>
            <c:spPr>
              <a:ln>
                <a:prstDash val="solid"/>
              </a:ln>
            </c:spPr>
            <c:extLst>
              <c:ext xmlns:c16="http://schemas.microsoft.com/office/drawing/2014/chart" uri="{C3380CC4-5D6E-409C-BE32-E72D297353CC}">
                <c16:uniqueId val="{00000004-77D9-4048-9B41-5DE7FFFFF890}"/>
              </c:ext>
            </c:extLst>
          </c:dPt>
          <c:cat>
            <c:numRef>
              <c:f>'Chart 3.1'!$B$1:$G$1</c:f>
              <c:numCache>
                <c:formatCode>General</c:formatCode>
                <c:ptCount val="6"/>
                <c:pt idx="0">
                  <c:v>2013</c:v>
                </c:pt>
                <c:pt idx="1">
                  <c:v>2014</c:v>
                </c:pt>
                <c:pt idx="2">
                  <c:v>2015</c:v>
                </c:pt>
                <c:pt idx="3">
                  <c:v>2016</c:v>
                </c:pt>
                <c:pt idx="4">
                  <c:v>2017</c:v>
                </c:pt>
                <c:pt idx="5">
                  <c:v>2018</c:v>
                </c:pt>
              </c:numCache>
            </c:numRef>
          </c:cat>
          <c:val>
            <c:numRef>
              <c:f>'Chart 3.1'!$B$3:$G$3</c:f>
              <c:numCache>
                <c:formatCode>#,##0</c:formatCode>
                <c:ptCount val="6"/>
                <c:pt idx="0">
                  <c:v>15144913</c:v>
                </c:pt>
                <c:pt idx="1">
                  <c:v>15294418</c:v>
                </c:pt>
                <c:pt idx="2">
                  <c:v>16032821.976380002</c:v>
                </c:pt>
                <c:pt idx="3">
                  <c:v>16189742.916380001</c:v>
                </c:pt>
                <c:pt idx="4">
                  <c:v>16908353</c:v>
                </c:pt>
                <c:pt idx="5">
                  <c:v>17633734</c:v>
                </c:pt>
              </c:numCache>
            </c:numRef>
          </c:val>
          <c:smooth val="0"/>
          <c:extLst>
            <c:ext xmlns:c16="http://schemas.microsoft.com/office/drawing/2014/chart" uri="{C3380CC4-5D6E-409C-BE32-E72D297353CC}">
              <c16:uniqueId val="{00000005-77D9-4048-9B41-5DE7FFFFF890}"/>
            </c:ext>
          </c:extLst>
        </c:ser>
        <c:ser>
          <c:idx val="2"/>
          <c:order val="2"/>
          <c:tx>
            <c:strRef>
              <c:f>'Chart 3.1'!$A$4</c:f>
              <c:strCache>
                <c:ptCount val="1"/>
                <c:pt idx="0">
                  <c:v>Total External Debt at 31 March</c:v>
                </c:pt>
              </c:strCache>
            </c:strRef>
          </c:tx>
          <c:dPt>
            <c:idx val="6"/>
            <c:bubble3D val="0"/>
            <c:spPr>
              <a:ln>
                <a:prstDash val="solid"/>
              </a:ln>
            </c:spPr>
            <c:extLst>
              <c:ext xmlns:c16="http://schemas.microsoft.com/office/drawing/2014/chart" uri="{C3380CC4-5D6E-409C-BE32-E72D297353CC}">
                <c16:uniqueId val="{00000007-77D9-4048-9B41-5DE7FFFFF890}"/>
              </c:ext>
            </c:extLst>
          </c:dPt>
          <c:cat>
            <c:numRef>
              <c:f>'Chart 3.1'!$B$1:$G$1</c:f>
              <c:numCache>
                <c:formatCode>General</c:formatCode>
                <c:ptCount val="6"/>
                <c:pt idx="0">
                  <c:v>2013</c:v>
                </c:pt>
                <c:pt idx="1">
                  <c:v>2014</c:v>
                </c:pt>
                <c:pt idx="2">
                  <c:v>2015</c:v>
                </c:pt>
                <c:pt idx="3">
                  <c:v>2016</c:v>
                </c:pt>
                <c:pt idx="4">
                  <c:v>2017</c:v>
                </c:pt>
                <c:pt idx="5">
                  <c:v>2018</c:v>
                </c:pt>
              </c:numCache>
            </c:numRef>
          </c:cat>
          <c:val>
            <c:numRef>
              <c:f>'Chart 3.1'!$B$4:$G$4</c:f>
              <c:numCache>
                <c:formatCode>#,##0</c:formatCode>
                <c:ptCount val="6"/>
                <c:pt idx="0">
                  <c:v>14507902</c:v>
                </c:pt>
                <c:pt idx="1">
                  <c:v>14607015</c:v>
                </c:pt>
                <c:pt idx="2">
                  <c:v>14978146.469509274</c:v>
                </c:pt>
                <c:pt idx="3">
                  <c:v>15146115.253079999</c:v>
                </c:pt>
                <c:pt idx="4">
                  <c:v>15941824.19352</c:v>
                </c:pt>
                <c:pt idx="5">
                  <c:v>16412555</c:v>
                </c:pt>
              </c:numCache>
            </c:numRef>
          </c:val>
          <c:smooth val="0"/>
          <c:extLst>
            <c:ext xmlns:c16="http://schemas.microsoft.com/office/drawing/2014/chart" uri="{C3380CC4-5D6E-409C-BE32-E72D297353CC}">
              <c16:uniqueId val="{00000008-77D9-4048-9B41-5DE7FFFFF890}"/>
            </c:ext>
          </c:extLst>
        </c:ser>
        <c:dLbls>
          <c:showLegendKey val="0"/>
          <c:showVal val="0"/>
          <c:showCatName val="0"/>
          <c:showSerName val="0"/>
          <c:showPercent val="0"/>
          <c:showBubbleSize val="0"/>
        </c:dLbls>
        <c:marker val="1"/>
        <c:smooth val="0"/>
        <c:axId val="315542528"/>
        <c:axId val="253829888"/>
      </c:lineChart>
      <c:catAx>
        <c:axId val="315542528"/>
        <c:scaling>
          <c:orientation val="minMax"/>
        </c:scaling>
        <c:delete val="0"/>
        <c:axPos val="b"/>
        <c:numFmt formatCode="General" sourceLinked="1"/>
        <c:majorTickMark val="out"/>
        <c:minorTickMark val="none"/>
        <c:tickLblPos val="nextTo"/>
        <c:crossAx val="253829888"/>
        <c:crosses val="autoZero"/>
        <c:auto val="1"/>
        <c:lblAlgn val="ctr"/>
        <c:lblOffset val="100"/>
        <c:noMultiLvlLbl val="0"/>
      </c:catAx>
      <c:valAx>
        <c:axId val="253829888"/>
        <c:scaling>
          <c:orientation val="minMax"/>
          <c:min val="0"/>
        </c:scaling>
        <c:delete val="0"/>
        <c:axPos val="l"/>
        <c:majorGridlines/>
        <c:numFmt formatCode="#,##0" sourceLinked="1"/>
        <c:majorTickMark val="out"/>
        <c:minorTickMark val="none"/>
        <c:tickLblPos val="nextTo"/>
        <c:crossAx val="315542528"/>
        <c:crosses val="autoZero"/>
        <c:crossBetween val="between"/>
      </c:valAx>
    </c:plotArea>
    <c:legend>
      <c:legendPos val="r"/>
      <c:layout>
        <c:manualLayout>
          <c:xMode val="edge"/>
          <c:yMode val="edge"/>
          <c:x val="0.85838318166264049"/>
          <c:y val="0.21084691299702391"/>
          <c:w val="0.13492578706767663"/>
          <c:h val="0.58973090328870281"/>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a:pPr>
            <a:r>
              <a:rPr lang="en-US" sz="1800" b="1" i="0" baseline="0">
                <a:effectLst/>
              </a:rPr>
              <a:t>Chart 1.2: Gross Expenditure by Service, 2017-18, </a:t>
            </a:r>
            <a:r>
              <a:rPr lang="en-US" sz="1800" b="0" i="0" baseline="0">
                <a:effectLst/>
              </a:rPr>
              <a:t>£millions</a:t>
            </a:r>
            <a:endParaRPr lang="en-GB">
              <a:effectLst/>
            </a:endParaRPr>
          </a:p>
        </c:rich>
      </c:tx>
      <c:overlay val="0"/>
    </c:title>
    <c:autoTitleDeleted val="0"/>
    <c:plotArea>
      <c:layout/>
      <c:barChart>
        <c:barDir val="col"/>
        <c:grouping val="stacked"/>
        <c:varyColors val="0"/>
        <c:ser>
          <c:idx val="1"/>
          <c:order val="0"/>
          <c:tx>
            <c:strRef>
              <c:f>'Chart 1.2'!$B$4</c:f>
              <c:strCache>
                <c:ptCount val="1"/>
                <c:pt idx="0">
                  <c:v>Employee Costs</c:v>
                </c:pt>
              </c:strCache>
            </c:strRef>
          </c:tx>
          <c:invertIfNegative val="0"/>
          <c:cat>
            <c:strRef>
              <c:f>'Chart 1.2'!$C$3:$J$3</c:f>
              <c:strCache>
                <c:ptCount val="8"/>
                <c:pt idx="0">
                  <c:v>Education</c:v>
                </c:pt>
                <c:pt idx="1">
                  <c:v>Social Work</c:v>
                </c:pt>
                <c:pt idx="2">
                  <c:v>Housing (non-HRA)</c:v>
                </c:pt>
                <c:pt idx="3">
                  <c:v>Central and Other</c:v>
                </c:pt>
                <c:pt idx="4">
                  <c:v>Environmental Services</c:v>
                </c:pt>
                <c:pt idx="5">
                  <c:v>Roads and Transport</c:v>
                </c:pt>
                <c:pt idx="6">
                  <c:v>Culture and Related Services</c:v>
                </c:pt>
                <c:pt idx="7">
                  <c:v>Housing Revenue Account</c:v>
                </c:pt>
              </c:strCache>
            </c:strRef>
          </c:cat>
          <c:val>
            <c:numRef>
              <c:f>'Chart 1.2'!$C$4:$J$4</c:f>
              <c:numCache>
                <c:formatCode>_-* #,##0_-;\-* #,##0_-;_-* "-"??_-;_-@_-</c:formatCode>
                <c:ptCount val="8"/>
                <c:pt idx="0">
                  <c:v>3644.05</c:v>
                </c:pt>
                <c:pt idx="1">
                  <c:v>1380.739</c:v>
                </c:pt>
                <c:pt idx="2">
                  <c:v>117.66800000000001</c:v>
                </c:pt>
                <c:pt idx="3">
                  <c:v>828.51300000000003</c:v>
                </c:pt>
                <c:pt idx="4">
                  <c:v>327.46199999999999</c:v>
                </c:pt>
                <c:pt idx="5">
                  <c:v>207.548</c:v>
                </c:pt>
                <c:pt idx="6">
                  <c:v>213.18299999999999</c:v>
                </c:pt>
                <c:pt idx="7">
                  <c:v>146.405</c:v>
                </c:pt>
              </c:numCache>
            </c:numRef>
          </c:val>
          <c:extLst>
            <c:ext xmlns:c16="http://schemas.microsoft.com/office/drawing/2014/chart" uri="{C3380CC4-5D6E-409C-BE32-E72D297353CC}">
              <c16:uniqueId val="{00000000-028A-4375-B6D8-49261B108895}"/>
            </c:ext>
          </c:extLst>
        </c:ser>
        <c:ser>
          <c:idx val="2"/>
          <c:order val="1"/>
          <c:tx>
            <c:strRef>
              <c:f>'Chart 1.2'!$B$5</c:f>
              <c:strCache>
                <c:ptCount val="1"/>
                <c:pt idx="0">
                  <c:v>Operating Costs</c:v>
                </c:pt>
              </c:strCache>
            </c:strRef>
          </c:tx>
          <c:invertIfNegative val="0"/>
          <c:cat>
            <c:strRef>
              <c:f>'Chart 1.2'!$C$3:$J$3</c:f>
              <c:strCache>
                <c:ptCount val="8"/>
                <c:pt idx="0">
                  <c:v>Education</c:v>
                </c:pt>
                <c:pt idx="1">
                  <c:v>Social Work</c:v>
                </c:pt>
                <c:pt idx="2">
                  <c:v>Housing (non-HRA)</c:v>
                </c:pt>
                <c:pt idx="3">
                  <c:v>Central and Other</c:v>
                </c:pt>
                <c:pt idx="4">
                  <c:v>Environmental Services</c:v>
                </c:pt>
                <c:pt idx="5">
                  <c:v>Roads and Transport</c:v>
                </c:pt>
                <c:pt idx="6">
                  <c:v>Culture and Related Services</c:v>
                </c:pt>
                <c:pt idx="7">
                  <c:v>Housing Revenue Account</c:v>
                </c:pt>
              </c:strCache>
            </c:strRef>
          </c:cat>
          <c:val>
            <c:numRef>
              <c:f>'Chart 1.2'!$C$5:$J$5</c:f>
              <c:numCache>
                <c:formatCode>_-* #,##0_-;\-* #,##0_-;_-* "-"??_-;_-@_-</c:formatCode>
                <c:ptCount val="8"/>
                <c:pt idx="0">
                  <c:v>1425.9079999999999</c:v>
                </c:pt>
                <c:pt idx="1">
                  <c:v>2606.4789999999998</c:v>
                </c:pt>
                <c:pt idx="2">
                  <c:v>341.22199999999998</c:v>
                </c:pt>
                <c:pt idx="3">
                  <c:v>711.53800000000001</c:v>
                </c:pt>
                <c:pt idx="4">
                  <c:v>502.78100000000001</c:v>
                </c:pt>
                <c:pt idx="5">
                  <c:v>559.48699999999997</c:v>
                </c:pt>
                <c:pt idx="6">
                  <c:v>446.40899999999999</c:v>
                </c:pt>
                <c:pt idx="7">
                  <c:v>494.64100000000002</c:v>
                </c:pt>
              </c:numCache>
            </c:numRef>
          </c:val>
          <c:extLst>
            <c:ext xmlns:c16="http://schemas.microsoft.com/office/drawing/2014/chart" uri="{C3380CC4-5D6E-409C-BE32-E72D297353CC}">
              <c16:uniqueId val="{00000001-028A-4375-B6D8-49261B108895}"/>
            </c:ext>
          </c:extLst>
        </c:ser>
        <c:ser>
          <c:idx val="3"/>
          <c:order val="2"/>
          <c:tx>
            <c:strRef>
              <c:f>'Chart 1.2'!$B$6</c:f>
              <c:strCache>
                <c:ptCount val="1"/>
                <c:pt idx="0">
                  <c:v>Transfer Payments</c:v>
                </c:pt>
              </c:strCache>
            </c:strRef>
          </c:tx>
          <c:invertIfNegative val="0"/>
          <c:cat>
            <c:strRef>
              <c:f>'Chart 1.2'!$C$3:$J$3</c:f>
              <c:strCache>
                <c:ptCount val="8"/>
                <c:pt idx="0">
                  <c:v>Education</c:v>
                </c:pt>
                <c:pt idx="1">
                  <c:v>Social Work</c:v>
                </c:pt>
                <c:pt idx="2">
                  <c:v>Housing (non-HRA)</c:v>
                </c:pt>
                <c:pt idx="3">
                  <c:v>Central and Other</c:v>
                </c:pt>
                <c:pt idx="4">
                  <c:v>Environmental Services</c:v>
                </c:pt>
                <c:pt idx="5">
                  <c:v>Roads and Transport</c:v>
                </c:pt>
                <c:pt idx="6">
                  <c:v>Culture and Related Services</c:v>
                </c:pt>
                <c:pt idx="7">
                  <c:v>Housing Revenue Account</c:v>
                </c:pt>
              </c:strCache>
            </c:strRef>
          </c:cat>
          <c:val>
            <c:numRef>
              <c:f>'Chart 1.2'!$C$6:$J$6</c:f>
              <c:numCache>
                <c:formatCode>_-* #,##0_-;\-* #,##0_-;_-* "-"??_-;_-@_-</c:formatCode>
                <c:ptCount val="8"/>
                <c:pt idx="0">
                  <c:v>30.207000000000001</c:v>
                </c:pt>
                <c:pt idx="1">
                  <c:v>226.03399999999999</c:v>
                </c:pt>
                <c:pt idx="2">
                  <c:v>1859.712</c:v>
                </c:pt>
                <c:pt idx="3">
                  <c:v>42.71</c:v>
                </c:pt>
                <c:pt idx="4">
                  <c:v>2.3769999999999998</c:v>
                </c:pt>
                <c:pt idx="5">
                  <c:v>-6.06</c:v>
                </c:pt>
                <c:pt idx="6">
                  <c:v>19.523</c:v>
                </c:pt>
                <c:pt idx="7">
                  <c:v>3.5150000000000001</c:v>
                </c:pt>
              </c:numCache>
            </c:numRef>
          </c:val>
          <c:extLst>
            <c:ext xmlns:c16="http://schemas.microsoft.com/office/drawing/2014/chart" uri="{C3380CC4-5D6E-409C-BE32-E72D297353CC}">
              <c16:uniqueId val="{00000002-028A-4375-B6D8-49261B108895}"/>
            </c:ext>
          </c:extLst>
        </c:ser>
        <c:ser>
          <c:idx val="4"/>
          <c:order val="3"/>
          <c:tx>
            <c:strRef>
              <c:f>'Chart 1.2'!$B$7</c:f>
              <c:strCache>
                <c:ptCount val="1"/>
                <c:pt idx="0">
                  <c:v>Support Services</c:v>
                </c:pt>
              </c:strCache>
            </c:strRef>
          </c:tx>
          <c:invertIfNegative val="0"/>
          <c:cat>
            <c:strRef>
              <c:f>'Chart 1.2'!$C$3:$J$3</c:f>
              <c:strCache>
                <c:ptCount val="8"/>
                <c:pt idx="0">
                  <c:v>Education</c:v>
                </c:pt>
                <c:pt idx="1">
                  <c:v>Social Work</c:v>
                </c:pt>
                <c:pt idx="2">
                  <c:v>Housing (non-HRA)</c:v>
                </c:pt>
                <c:pt idx="3">
                  <c:v>Central and Other</c:v>
                </c:pt>
                <c:pt idx="4">
                  <c:v>Environmental Services</c:v>
                </c:pt>
                <c:pt idx="5">
                  <c:v>Roads and Transport</c:v>
                </c:pt>
                <c:pt idx="6">
                  <c:v>Culture and Related Services</c:v>
                </c:pt>
                <c:pt idx="7">
                  <c:v>Housing Revenue Account</c:v>
                </c:pt>
              </c:strCache>
            </c:strRef>
          </c:cat>
          <c:val>
            <c:numRef>
              <c:f>'Chart 1.2'!$C$7:$J$7</c:f>
              <c:numCache>
                <c:formatCode>_-* #,##0_-;\-* #,##0_-;_-* "-"??_-;_-@_-</c:formatCode>
                <c:ptCount val="8"/>
                <c:pt idx="0">
                  <c:v>197.04900000000001</c:v>
                </c:pt>
                <c:pt idx="1">
                  <c:v>150.601</c:v>
                </c:pt>
                <c:pt idx="2">
                  <c:v>22.602</c:v>
                </c:pt>
                <c:pt idx="3">
                  <c:v>184.608</c:v>
                </c:pt>
                <c:pt idx="4">
                  <c:v>51.801000000000002</c:v>
                </c:pt>
                <c:pt idx="5">
                  <c:v>37.405999999999999</c:v>
                </c:pt>
                <c:pt idx="6">
                  <c:v>35.573999999999998</c:v>
                </c:pt>
                <c:pt idx="7">
                  <c:v>63.518000000000001</c:v>
                </c:pt>
              </c:numCache>
            </c:numRef>
          </c:val>
          <c:extLst>
            <c:ext xmlns:c16="http://schemas.microsoft.com/office/drawing/2014/chart" uri="{C3380CC4-5D6E-409C-BE32-E72D297353CC}">
              <c16:uniqueId val="{00000003-028A-4375-B6D8-49261B108895}"/>
            </c:ext>
          </c:extLst>
        </c:ser>
        <c:dLbls>
          <c:showLegendKey val="0"/>
          <c:showVal val="0"/>
          <c:showCatName val="0"/>
          <c:showSerName val="0"/>
          <c:showPercent val="0"/>
          <c:showBubbleSize val="0"/>
        </c:dLbls>
        <c:gapWidth val="150"/>
        <c:overlap val="100"/>
        <c:axId val="163930880"/>
        <c:axId val="163932416"/>
      </c:barChart>
      <c:catAx>
        <c:axId val="163930880"/>
        <c:scaling>
          <c:orientation val="minMax"/>
        </c:scaling>
        <c:delete val="0"/>
        <c:axPos val="b"/>
        <c:numFmt formatCode="General" sourceLinked="1"/>
        <c:majorTickMark val="out"/>
        <c:minorTickMark val="none"/>
        <c:tickLblPos val="nextTo"/>
        <c:txPr>
          <a:bodyPr/>
          <a:lstStyle/>
          <a:p>
            <a:pPr>
              <a:defRPr sz="1200"/>
            </a:pPr>
            <a:endParaRPr lang="en-US"/>
          </a:p>
        </c:txPr>
        <c:crossAx val="163932416"/>
        <c:crosses val="autoZero"/>
        <c:auto val="1"/>
        <c:lblAlgn val="ctr"/>
        <c:lblOffset val="100"/>
        <c:noMultiLvlLbl val="0"/>
      </c:catAx>
      <c:valAx>
        <c:axId val="163932416"/>
        <c:scaling>
          <c:orientation val="minMax"/>
          <c:min val="0"/>
        </c:scaling>
        <c:delete val="0"/>
        <c:axPos val="l"/>
        <c:majorGridlines/>
        <c:numFmt formatCode="_-* #,##0_-;\-* #,##0_-;_-* &quot;-&quot;??_-;_-@_-" sourceLinked="1"/>
        <c:majorTickMark val="out"/>
        <c:minorTickMark val="none"/>
        <c:tickLblPos val="nextTo"/>
        <c:txPr>
          <a:bodyPr/>
          <a:lstStyle/>
          <a:p>
            <a:pPr>
              <a:defRPr sz="1100"/>
            </a:pPr>
            <a:endParaRPr lang="en-US"/>
          </a:p>
        </c:txPr>
        <c:crossAx val="163930880"/>
        <c:crosses val="autoZero"/>
        <c:crossBetween val="between"/>
      </c:valAx>
    </c:plotArea>
    <c:legend>
      <c:legendPos val="r"/>
      <c:layout>
        <c:manualLayout>
          <c:xMode val="edge"/>
          <c:yMode val="edge"/>
          <c:x val="0.86834046025145728"/>
          <c:y val="0.22905259511140735"/>
          <c:w val="0.11614212549274038"/>
          <c:h val="0.36792281882985572"/>
        </c:manualLayout>
      </c:layout>
      <c:overlay val="0"/>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47682119205298"/>
          <c:y val="6.4406779661016947E-2"/>
          <c:w val="0.72682119205298013"/>
          <c:h val="0.92033898305084749"/>
        </c:manualLayout>
      </c:layout>
      <c:barChart>
        <c:barDir val="bar"/>
        <c:grouping val="clustered"/>
        <c:varyColors val="0"/>
        <c:ser>
          <c:idx val="0"/>
          <c:order val="0"/>
          <c:spPr>
            <a:ln w="25441">
              <a:noFill/>
            </a:ln>
          </c:spPr>
          <c:invertIfNegative val="0"/>
          <c:dPt>
            <c:idx val="15"/>
            <c:invertIfNegative val="0"/>
            <c:bubble3D val="0"/>
            <c:extLst>
              <c:ext xmlns:c16="http://schemas.microsoft.com/office/drawing/2014/chart" uri="{C3380CC4-5D6E-409C-BE32-E72D297353CC}">
                <c16:uniqueId val="{00000000-1759-45C6-9848-62329EF77D9A}"/>
              </c:ext>
            </c:extLst>
          </c:dPt>
          <c:dPt>
            <c:idx val="16"/>
            <c:invertIfNegative val="0"/>
            <c:bubble3D val="0"/>
            <c:extLst>
              <c:ext xmlns:c16="http://schemas.microsoft.com/office/drawing/2014/chart" uri="{C3380CC4-5D6E-409C-BE32-E72D297353CC}">
                <c16:uniqueId val="{00000001-1759-45C6-9848-62329EF77D9A}"/>
              </c:ext>
            </c:extLst>
          </c:dPt>
          <c:dPt>
            <c:idx val="17"/>
            <c:invertIfNegative val="0"/>
            <c:bubble3D val="0"/>
            <c:spPr>
              <a:solidFill>
                <a:schemeClr val="tx2"/>
              </a:solidFill>
              <a:ln w="25441">
                <a:noFill/>
              </a:ln>
            </c:spPr>
            <c:extLst>
              <c:ext xmlns:c16="http://schemas.microsoft.com/office/drawing/2014/chart" uri="{C3380CC4-5D6E-409C-BE32-E72D297353CC}">
                <c16:uniqueId val="{00000003-1759-45C6-9848-62329EF77D9A}"/>
              </c:ext>
            </c:extLst>
          </c:dPt>
          <c:dPt>
            <c:idx val="18"/>
            <c:invertIfNegative val="0"/>
            <c:bubble3D val="0"/>
            <c:extLst>
              <c:ext xmlns:c16="http://schemas.microsoft.com/office/drawing/2014/chart" uri="{C3380CC4-5D6E-409C-BE32-E72D297353CC}">
                <c16:uniqueId val="{00000004-1759-45C6-9848-62329EF77D9A}"/>
              </c:ext>
            </c:extLst>
          </c:dPt>
          <c:dPt>
            <c:idx val="21"/>
            <c:invertIfNegative val="0"/>
            <c:bubble3D val="0"/>
            <c:extLst>
              <c:ext xmlns:c16="http://schemas.microsoft.com/office/drawing/2014/chart" uri="{C3380CC4-5D6E-409C-BE32-E72D297353CC}">
                <c16:uniqueId val="{00000005-1759-45C6-9848-62329EF77D9A}"/>
              </c:ext>
            </c:extLst>
          </c:dPt>
          <c:dLbls>
            <c:spPr>
              <a:noFill/>
              <a:ln w="25441">
                <a:noFill/>
              </a:ln>
            </c:spPr>
            <c:txPr>
              <a:bodyPr/>
              <a:lstStyle/>
              <a:p>
                <a:pPr>
                  <a:defRPr sz="801" b="0" i="0" u="none" strike="noStrike" baseline="0">
                    <a:solidFill>
                      <a:srgbClr val="FFFFFF"/>
                    </a:solidFill>
                    <a:latin typeface="Arial"/>
                    <a:ea typeface="Arial"/>
                    <a:cs typeface="Aria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1.3'!$A$4:$A$36</c:f>
              <c:strCache>
                <c:ptCount val="33"/>
                <c:pt idx="0">
                  <c:v>Edinburgh, City of</c:v>
                </c:pt>
                <c:pt idx="1">
                  <c:v>South Lanarkshire</c:v>
                </c:pt>
                <c:pt idx="2">
                  <c:v>Angus</c:v>
                </c:pt>
                <c:pt idx="3">
                  <c:v>Falkirk</c:v>
                </c:pt>
                <c:pt idx="4">
                  <c:v>West Lothian</c:v>
                </c:pt>
                <c:pt idx="5">
                  <c:v>Aberdeen City</c:v>
                </c:pt>
                <c:pt idx="6">
                  <c:v>Moray</c:v>
                </c:pt>
                <c:pt idx="7">
                  <c:v>East Lothian</c:v>
                </c:pt>
                <c:pt idx="8">
                  <c:v>Perth &amp; Kinross</c:v>
                </c:pt>
                <c:pt idx="9">
                  <c:v>Fife</c:v>
                </c:pt>
                <c:pt idx="10">
                  <c:v>Renfrewshire</c:v>
                </c:pt>
                <c:pt idx="11">
                  <c:v>Clackmannanshire</c:v>
                </c:pt>
                <c:pt idx="12">
                  <c:v>Stirling</c:v>
                </c:pt>
                <c:pt idx="13">
                  <c:v>North Lanarkshire</c:v>
                </c:pt>
                <c:pt idx="14">
                  <c:v>East Ayrshire</c:v>
                </c:pt>
                <c:pt idx="15">
                  <c:v>Aberdeenshire</c:v>
                </c:pt>
                <c:pt idx="16">
                  <c:v>Scotland</c:v>
                </c:pt>
                <c:pt idx="17">
                  <c:v>Scottish Borders</c:v>
                </c:pt>
                <c:pt idx="18">
                  <c:v>East Dunbartonshire</c:v>
                </c:pt>
                <c:pt idx="19">
                  <c:v>Dumfries &amp; Galloway</c:v>
                </c:pt>
                <c:pt idx="20">
                  <c:v>Highland</c:v>
                </c:pt>
                <c:pt idx="21">
                  <c:v>Glasgow City</c:v>
                </c:pt>
                <c:pt idx="22">
                  <c:v>South Ayrshire</c:v>
                </c:pt>
                <c:pt idx="23">
                  <c:v>Dundee City</c:v>
                </c:pt>
                <c:pt idx="24">
                  <c:v>East Renfrewshire</c:v>
                </c:pt>
                <c:pt idx="25">
                  <c:v>Midlothian</c:v>
                </c:pt>
                <c:pt idx="26">
                  <c:v>Inverclyde</c:v>
                </c:pt>
                <c:pt idx="27">
                  <c:v>North Ayrshire</c:v>
                </c:pt>
                <c:pt idx="28">
                  <c:v>West Dunbartonshire</c:v>
                </c:pt>
                <c:pt idx="29">
                  <c:v>Argyll &amp; Bute</c:v>
                </c:pt>
                <c:pt idx="30">
                  <c:v>Eilean Siar</c:v>
                </c:pt>
                <c:pt idx="31">
                  <c:v>Orkney Islands</c:v>
                </c:pt>
                <c:pt idx="32">
                  <c:v>Shetland Islands</c:v>
                </c:pt>
              </c:strCache>
            </c:strRef>
          </c:cat>
          <c:val>
            <c:numRef>
              <c:f>'Chart 1.3'!$D$4:$D$36</c:f>
              <c:numCache>
                <c:formatCode>#,##0</c:formatCode>
                <c:ptCount val="33"/>
                <c:pt idx="0">
                  <c:v>1584.5345959743574</c:v>
                </c:pt>
                <c:pt idx="1">
                  <c:v>1815.7557280698998</c:v>
                </c:pt>
                <c:pt idx="2">
                  <c:v>1847.34262125903</c:v>
                </c:pt>
                <c:pt idx="3">
                  <c:v>1857.3409105102105</c:v>
                </c:pt>
                <c:pt idx="4">
                  <c:v>1858.4027356461311</c:v>
                </c:pt>
                <c:pt idx="5">
                  <c:v>1860.9222027972028</c:v>
                </c:pt>
                <c:pt idx="6">
                  <c:v>1861.9858007934852</c:v>
                </c:pt>
                <c:pt idx="7">
                  <c:v>1873.1304845478824</c:v>
                </c:pt>
                <c:pt idx="8">
                  <c:v>1877.3924553275976</c:v>
                </c:pt>
                <c:pt idx="9">
                  <c:v>1912.5467811852131</c:v>
                </c:pt>
                <c:pt idx="10">
                  <c:v>1916.501724820449</c:v>
                </c:pt>
                <c:pt idx="11">
                  <c:v>1943.3624878522837</c:v>
                </c:pt>
                <c:pt idx="12">
                  <c:v>1944.7765957446807</c:v>
                </c:pt>
                <c:pt idx="13">
                  <c:v>1944.8052712083775</c:v>
                </c:pt>
                <c:pt idx="14">
                  <c:v>1944.8089224208627</c:v>
                </c:pt>
                <c:pt idx="15">
                  <c:v>1944.9923605805959</c:v>
                </c:pt>
                <c:pt idx="16">
                  <c:v>1963.5002212063118</c:v>
                </c:pt>
                <c:pt idx="17">
                  <c:v>1982.5247782994261</c:v>
                </c:pt>
                <c:pt idx="18">
                  <c:v>2017.4974567650049</c:v>
                </c:pt>
                <c:pt idx="19">
                  <c:v>2023.069705093834</c:v>
                </c:pt>
                <c:pt idx="20">
                  <c:v>2030.9635173058934</c:v>
                </c:pt>
                <c:pt idx="21">
                  <c:v>2031.9860874045924</c:v>
                </c:pt>
                <c:pt idx="22">
                  <c:v>2032.1086261980831</c:v>
                </c:pt>
                <c:pt idx="23">
                  <c:v>2059.2024746150223</c:v>
                </c:pt>
                <c:pt idx="24">
                  <c:v>2063.84550443225</c:v>
                </c:pt>
                <c:pt idx="25">
                  <c:v>2084.1602841602839</c:v>
                </c:pt>
                <c:pt idx="26">
                  <c:v>2096.6099542915185</c:v>
                </c:pt>
                <c:pt idx="27">
                  <c:v>2163.3478164813314</c:v>
                </c:pt>
                <c:pt idx="28">
                  <c:v>2214.8644124539674</c:v>
                </c:pt>
                <c:pt idx="29">
                  <c:v>2431.678378067043</c:v>
                </c:pt>
                <c:pt idx="30">
                  <c:v>3326.6419294990724</c:v>
                </c:pt>
                <c:pt idx="31">
                  <c:v>3333.0454545454545</c:v>
                </c:pt>
                <c:pt idx="32">
                  <c:v>4094.974003466205</c:v>
                </c:pt>
              </c:numCache>
            </c:numRef>
          </c:val>
          <c:extLst>
            <c:ext xmlns:c16="http://schemas.microsoft.com/office/drawing/2014/chart" uri="{C3380CC4-5D6E-409C-BE32-E72D297353CC}">
              <c16:uniqueId val="{00000006-1759-45C6-9848-62329EF77D9A}"/>
            </c:ext>
          </c:extLst>
        </c:ser>
        <c:dLbls>
          <c:showLegendKey val="0"/>
          <c:showVal val="0"/>
          <c:showCatName val="0"/>
          <c:showSerName val="0"/>
          <c:showPercent val="0"/>
          <c:showBubbleSize val="0"/>
        </c:dLbls>
        <c:gapWidth val="10"/>
        <c:axId val="164006912"/>
        <c:axId val="164012800"/>
      </c:barChart>
      <c:catAx>
        <c:axId val="164006912"/>
        <c:scaling>
          <c:orientation val="maxMin"/>
        </c:scaling>
        <c:delete val="0"/>
        <c:axPos val="l"/>
        <c:numFmt formatCode="General" sourceLinked="1"/>
        <c:majorTickMark val="out"/>
        <c:minorTickMark val="none"/>
        <c:tickLblPos val="nextTo"/>
        <c:spPr>
          <a:ln w="3180">
            <a:solidFill>
              <a:srgbClr val="000000"/>
            </a:solidFill>
            <a:prstDash val="solid"/>
          </a:ln>
        </c:spPr>
        <c:txPr>
          <a:bodyPr rot="0" vert="horz"/>
          <a:lstStyle/>
          <a:p>
            <a:pPr>
              <a:defRPr sz="801" b="1" i="0" u="none" strike="noStrike" baseline="0">
                <a:solidFill>
                  <a:srgbClr val="000000"/>
                </a:solidFill>
                <a:latin typeface="Arial"/>
                <a:ea typeface="Arial"/>
                <a:cs typeface="Arial"/>
              </a:defRPr>
            </a:pPr>
            <a:endParaRPr lang="en-US"/>
          </a:p>
        </c:txPr>
        <c:crossAx val="164012800"/>
        <c:crosses val="autoZero"/>
        <c:auto val="1"/>
        <c:lblAlgn val="ctr"/>
        <c:lblOffset val="100"/>
        <c:tickLblSkip val="1"/>
        <c:tickMarkSkip val="1"/>
        <c:noMultiLvlLbl val="0"/>
      </c:catAx>
      <c:valAx>
        <c:axId val="164012800"/>
        <c:scaling>
          <c:orientation val="minMax"/>
          <c:max val="4000"/>
        </c:scaling>
        <c:delete val="0"/>
        <c:axPos val="t"/>
        <c:majorGridlines>
          <c:spPr>
            <a:ln w="12720">
              <a:solidFill>
                <a:srgbClr val="C0C0C0"/>
              </a:solidFill>
              <a:prstDash val="solid"/>
            </a:ln>
          </c:spPr>
        </c:majorGridlines>
        <c:numFmt formatCode="\£#,##0" sourceLinked="0"/>
        <c:majorTickMark val="out"/>
        <c:minorTickMark val="none"/>
        <c:tickLblPos val="nextTo"/>
        <c:spPr>
          <a:ln w="9540">
            <a:noFill/>
          </a:ln>
        </c:spPr>
        <c:txPr>
          <a:bodyPr rot="0" vert="horz"/>
          <a:lstStyle/>
          <a:p>
            <a:pPr>
              <a:defRPr sz="801" b="1" i="0" u="none" strike="noStrike" baseline="0">
                <a:solidFill>
                  <a:srgbClr val="000000"/>
                </a:solidFill>
                <a:latin typeface="Arial"/>
                <a:ea typeface="Arial"/>
                <a:cs typeface="Arial"/>
              </a:defRPr>
            </a:pPr>
            <a:endParaRPr lang="en-US"/>
          </a:p>
        </c:txPr>
        <c:crossAx val="164006912"/>
        <c:crosses val="autoZero"/>
        <c:crossBetween val="between"/>
        <c:majorUnit val="1000"/>
      </c:valAx>
      <c:spPr>
        <a:noFill/>
        <a:ln w="25441">
          <a:noFill/>
        </a:ln>
      </c:spPr>
    </c:plotArea>
    <c:plotVisOnly val="1"/>
    <c:dispBlanksAs val="gap"/>
    <c:showDLblsOverMax val="0"/>
  </c:chart>
  <c:spPr>
    <a:solidFill>
      <a:schemeClr val="bg1"/>
    </a:solidFill>
    <a:ln>
      <a:noFill/>
    </a:ln>
  </c:spPr>
  <c:txPr>
    <a:bodyPr/>
    <a:lstStyle/>
    <a:p>
      <a:pPr>
        <a:defRPr sz="1202" b="1"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0"/>
    <c:plotArea>
      <c:layout>
        <c:manualLayout>
          <c:layoutTarget val="inner"/>
          <c:xMode val="edge"/>
          <c:yMode val="edge"/>
          <c:x val="9.3871972899939232E-2"/>
          <c:y val="3.3117135525844506E-2"/>
          <c:w val="0.88995319550573426"/>
          <c:h val="0.88561152659264875"/>
        </c:manualLayout>
      </c:layout>
      <c:barChart>
        <c:barDir val="col"/>
        <c:grouping val="stacked"/>
        <c:varyColors val="0"/>
        <c:ser>
          <c:idx val="0"/>
          <c:order val="0"/>
          <c:tx>
            <c:v>CT Billed</c:v>
          </c:tx>
          <c:spPr>
            <a:solidFill>
              <a:schemeClr val="tx2">
                <a:lumMod val="75000"/>
              </a:schemeClr>
            </a:solidFill>
            <a:ln>
              <a:solidFill>
                <a:schemeClr val="tx2">
                  <a:lumMod val="75000"/>
                </a:schemeClr>
              </a:solidFill>
            </a:ln>
          </c:spPr>
          <c:invertIfNegative val="0"/>
          <c:cat>
            <c:strRef>
              <c:f>'Chart 1.5'!$B$3:$I$3</c:f>
              <c:strCache>
                <c:ptCount val="8"/>
                <c:pt idx="0">
                  <c:v>Band A</c:v>
                </c:pt>
                <c:pt idx="1">
                  <c:v>Band B</c:v>
                </c:pt>
                <c:pt idx="2">
                  <c:v>Band C</c:v>
                </c:pt>
                <c:pt idx="3">
                  <c:v>Band D</c:v>
                </c:pt>
                <c:pt idx="4">
                  <c:v>Band E</c:v>
                </c:pt>
                <c:pt idx="5">
                  <c:v>Band F</c:v>
                </c:pt>
                <c:pt idx="6">
                  <c:v>Band G</c:v>
                </c:pt>
                <c:pt idx="7">
                  <c:v>Band H</c:v>
                </c:pt>
              </c:strCache>
            </c:strRef>
          </c:cat>
          <c:val>
            <c:numRef>
              <c:f>'Chart 1.5'!$B$4:$I$4</c:f>
              <c:numCache>
                <c:formatCode>_-* #,##0_-;\-* #,##0_-;_-* "-"??_-;_-@_-</c:formatCode>
                <c:ptCount val="8"/>
                <c:pt idx="0">
                  <c:v>213.89525580271467</c:v>
                </c:pt>
                <c:pt idx="1">
                  <c:v>349.38736977477839</c:v>
                </c:pt>
                <c:pt idx="2">
                  <c:v>312.88414488601848</c:v>
                </c:pt>
                <c:pt idx="3">
                  <c:v>326.85986392581032</c:v>
                </c:pt>
                <c:pt idx="4">
                  <c:v>457.68909742843493</c:v>
                </c:pt>
                <c:pt idx="5">
                  <c:v>338.52931455734887</c:v>
                </c:pt>
                <c:pt idx="6">
                  <c:v>267.33121229336376</c:v>
                </c:pt>
                <c:pt idx="7">
                  <c:v>35.441278866746693</c:v>
                </c:pt>
              </c:numCache>
            </c:numRef>
          </c:val>
          <c:extLst>
            <c:ext xmlns:c16="http://schemas.microsoft.com/office/drawing/2014/chart" uri="{C3380CC4-5D6E-409C-BE32-E72D297353CC}">
              <c16:uniqueId val="{00000000-48E7-4628-95EC-EBB9B02D9F8E}"/>
            </c:ext>
          </c:extLst>
        </c:ser>
        <c:ser>
          <c:idx val="1"/>
          <c:order val="1"/>
          <c:tx>
            <c:v>CTR</c:v>
          </c:tx>
          <c:spPr>
            <a:solidFill>
              <a:schemeClr val="tx2">
                <a:lumMod val="20000"/>
                <a:lumOff val="80000"/>
              </a:schemeClr>
            </a:solidFill>
            <a:ln>
              <a:solidFill>
                <a:schemeClr val="tx2">
                  <a:lumMod val="75000"/>
                </a:schemeClr>
              </a:solidFill>
            </a:ln>
          </c:spPr>
          <c:invertIfNegative val="0"/>
          <c:cat>
            <c:strRef>
              <c:f>'Chart 1.5'!$B$3:$I$3</c:f>
              <c:strCache>
                <c:ptCount val="8"/>
                <c:pt idx="0">
                  <c:v>Band A</c:v>
                </c:pt>
                <c:pt idx="1">
                  <c:v>Band B</c:v>
                </c:pt>
                <c:pt idx="2">
                  <c:v>Band C</c:v>
                </c:pt>
                <c:pt idx="3">
                  <c:v>Band D</c:v>
                </c:pt>
                <c:pt idx="4">
                  <c:v>Band E</c:v>
                </c:pt>
                <c:pt idx="5">
                  <c:v>Band F</c:v>
                </c:pt>
                <c:pt idx="6">
                  <c:v>Band G</c:v>
                </c:pt>
                <c:pt idx="7">
                  <c:v>Band H</c:v>
                </c:pt>
              </c:strCache>
            </c:strRef>
          </c:cat>
          <c:val>
            <c:numRef>
              <c:f>'Chart 1.5'!$B$5:$I$5</c:f>
              <c:numCache>
                <c:formatCode>_-* #,##0_-;\-* #,##0_-;_-* "-"??_-;_-@_-</c:formatCode>
                <c:ptCount val="8"/>
                <c:pt idx="0">
                  <c:v>114.19675450626546</c:v>
                </c:pt>
                <c:pt idx="1">
                  <c:v>102.57875260757716</c:v>
                </c:pt>
                <c:pt idx="2">
                  <c:v>56.552645969634533</c:v>
                </c:pt>
                <c:pt idx="3">
                  <c:v>26.351025245798191</c:v>
                </c:pt>
                <c:pt idx="4">
                  <c:v>14.691522159636394</c:v>
                </c:pt>
                <c:pt idx="5">
                  <c:v>5.2792343638823773</c:v>
                </c:pt>
                <c:pt idx="6">
                  <c:v>1.8517367067746213</c:v>
                </c:pt>
                <c:pt idx="7">
                  <c:v>9.6328440431266746E-2</c:v>
                </c:pt>
              </c:numCache>
            </c:numRef>
          </c:val>
          <c:extLst>
            <c:ext xmlns:c16="http://schemas.microsoft.com/office/drawing/2014/chart" uri="{C3380CC4-5D6E-409C-BE32-E72D297353CC}">
              <c16:uniqueId val="{00000001-48E7-4628-95EC-EBB9B02D9F8E}"/>
            </c:ext>
          </c:extLst>
        </c:ser>
        <c:ser>
          <c:idx val="2"/>
          <c:order val="2"/>
          <c:tx>
            <c:v>Single Person Discount</c:v>
          </c:tx>
          <c:spPr>
            <a:solidFill>
              <a:schemeClr val="accent1">
                <a:lumMod val="75000"/>
              </a:schemeClr>
            </a:solidFill>
            <a:ln>
              <a:solidFill>
                <a:schemeClr val="tx2">
                  <a:lumMod val="75000"/>
                </a:schemeClr>
              </a:solidFill>
            </a:ln>
          </c:spPr>
          <c:invertIfNegative val="0"/>
          <c:cat>
            <c:strRef>
              <c:f>'Chart 1.5'!$B$3:$I$3</c:f>
              <c:strCache>
                <c:ptCount val="8"/>
                <c:pt idx="0">
                  <c:v>Band A</c:v>
                </c:pt>
                <c:pt idx="1">
                  <c:v>Band B</c:v>
                </c:pt>
                <c:pt idx="2">
                  <c:v>Band C</c:v>
                </c:pt>
                <c:pt idx="3">
                  <c:v>Band D</c:v>
                </c:pt>
                <c:pt idx="4">
                  <c:v>Band E</c:v>
                </c:pt>
                <c:pt idx="5">
                  <c:v>Band F</c:v>
                </c:pt>
                <c:pt idx="6">
                  <c:v>Band G</c:v>
                </c:pt>
                <c:pt idx="7">
                  <c:v>Band H</c:v>
                </c:pt>
              </c:strCache>
            </c:strRef>
          </c:cat>
          <c:val>
            <c:numRef>
              <c:f>'Chart 1.5'!$B$6:$I$6</c:f>
              <c:numCache>
                <c:formatCode>_-* #,##0_-;\-* #,##0_-;_-* "-"??_-;_-@_-</c:formatCode>
                <c:ptCount val="8"/>
                <c:pt idx="0">
                  <c:v>58.367562230833336</c:v>
                </c:pt>
                <c:pt idx="1">
                  <c:v>61.322920804444436</c:v>
                </c:pt>
                <c:pt idx="2">
                  <c:v>41.821536853333342</c:v>
                </c:pt>
                <c:pt idx="3">
                  <c:v>31.694185067499998</c:v>
                </c:pt>
                <c:pt idx="4">
                  <c:v>31.922826227874999</c:v>
                </c:pt>
                <c:pt idx="5">
                  <c:v>17.122476921875002</c:v>
                </c:pt>
                <c:pt idx="6">
                  <c:v>10.755052412604167</c:v>
                </c:pt>
                <c:pt idx="7">
                  <c:v>1.0561005647499999</c:v>
                </c:pt>
              </c:numCache>
            </c:numRef>
          </c:val>
          <c:extLst>
            <c:ext xmlns:c16="http://schemas.microsoft.com/office/drawing/2014/chart" uri="{C3380CC4-5D6E-409C-BE32-E72D297353CC}">
              <c16:uniqueId val="{00000002-48E7-4628-95EC-EBB9B02D9F8E}"/>
            </c:ext>
          </c:extLst>
        </c:ser>
        <c:ser>
          <c:idx val="3"/>
          <c:order val="3"/>
          <c:tx>
            <c:v>Exempt Dwellings</c:v>
          </c:tx>
          <c:spPr>
            <a:solidFill>
              <a:schemeClr val="accent1">
                <a:lumMod val="20000"/>
                <a:lumOff val="80000"/>
              </a:schemeClr>
            </a:solidFill>
            <a:ln>
              <a:solidFill>
                <a:schemeClr val="tx2">
                  <a:lumMod val="75000"/>
                </a:schemeClr>
              </a:solidFill>
            </a:ln>
          </c:spPr>
          <c:invertIfNegative val="0"/>
          <c:cat>
            <c:strRef>
              <c:f>'Chart 1.5'!$B$3:$I$3</c:f>
              <c:strCache>
                <c:ptCount val="8"/>
                <c:pt idx="0">
                  <c:v>Band A</c:v>
                </c:pt>
                <c:pt idx="1">
                  <c:v>Band B</c:v>
                </c:pt>
                <c:pt idx="2">
                  <c:v>Band C</c:v>
                </c:pt>
                <c:pt idx="3">
                  <c:v>Band D</c:v>
                </c:pt>
                <c:pt idx="4">
                  <c:v>Band E</c:v>
                </c:pt>
                <c:pt idx="5">
                  <c:v>Band F</c:v>
                </c:pt>
                <c:pt idx="6">
                  <c:v>Band G</c:v>
                </c:pt>
                <c:pt idx="7">
                  <c:v>Band H</c:v>
                </c:pt>
              </c:strCache>
            </c:strRef>
          </c:cat>
          <c:val>
            <c:numRef>
              <c:f>'Chart 1.5'!$B$7:$I$7</c:f>
              <c:numCache>
                <c:formatCode>_-* #,##0_-;\-* #,##0_-;_-* "-"??_-;_-@_-</c:formatCode>
                <c:ptCount val="8"/>
                <c:pt idx="0">
                  <c:v>32.817110125742182</c:v>
                </c:pt>
                <c:pt idx="1">
                  <c:v>24.961216368755618</c:v>
                </c:pt>
                <c:pt idx="2">
                  <c:v>19.660432753235877</c:v>
                </c:pt>
                <c:pt idx="3">
                  <c:v>17.137421095891508</c:v>
                </c:pt>
                <c:pt idx="4">
                  <c:v>19.654902962539861</c:v>
                </c:pt>
                <c:pt idx="5">
                  <c:v>9.9281713718937485</c:v>
                </c:pt>
                <c:pt idx="6">
                  <c:v>5.2187727005907654</c:v>
                </c:pt>
                <c:pt idx="7">
                  <c:v>1.5494344275720364</c:v>
                </c:pt>
              </c:numCache>
            </c:numRef>
          </c:val>
          <c:extLst>
            <c:ext xmlns:c16="http://schemas.microsoft.com/office/drawing/2014/chart" uri="{C3380CC4-5D6E-409C-BE32-E72D297353CC}">
              <c16:uniqueId val="{00000003-48E7-4628-95EC-EBB9B02D9F8E}"/>
            </c:ext>
          </c:extLst>
        </c:ser>
        <c:ser>
          <c:idx val="4"/>
          <c:order val="4"/>
          <c:tx>
            <c:v>Other Discounts</c:v>
          </c:tx>
          <c:spPr>
            <a:solidFill>
              <a:schemeClr val="tx2">
                <a:lumMod val="60000"/>
                <a:lumOff val="40000"/>
              </a:schemeClr>
            </a:solidFill>
            <a:ln>
              <a:solidFill>
                <a:schemeClr val="tx2">
                  <a:lumMod val="75000"/>
                </a:schemeClr>
              </a:solidFill>
            </a:ln>
          </c:spPr>
          <c:invertIfNegative val="0"/>
          <c:cat>
            <c:strRef>
              <c:f>'Chart 1.5'!$B$3:$I$3</c:f>
              <c:strCache>
                <c:ptCount val="8"/>
                <c:pt idx="0">
                  <c:v>Band A</c:v>
                </c:pt>
                <c:pt idx="1">
                  <c:v>Band B</c:v>
                </c:pt>
                <c:pt idx="2">
                  <c:v>Band C</c:v>
                </c:pt>
                <c:pt idx="3">
                  <c:v>Band D</c:v>
                </c:pt>
                <c:pt idx="4">
                  <c:v>Band E</c:v>
                </c:pt>
                <c:pt idx="5">
                  <c:v>Band F</c:v>
                </c:pt>
                <c:pt idx="6">
                  <c:v>Band G</c:v>
                </c:pt>
                <c:pt idx="7">
                  <c:v>Band H</c:v>
                </c:pt>
              </c:strCache>
            </c:strRef>
          </c:cat>
          <c:val>
            <c:numRef>
              <c:f>'Chart 1.5'!$B$8:$I$8</c:f>
              <c:numCache>
                <c:formatCode>_-* #,##0_-;\-* #,##0_-;_-* "-"??_-;_-@_-</c:formatCode>
                <c:ptCount val="8"/>
                <c:pt idx="0">
                  <c:v>8.5080965611111097</c:v>
                </c:pt>
                <c:pt idx="1">
                  <c:v>8.5631239555555574</c:v>
                </c:pt>
                <c:pt idx="2">
                  <c:v>7.56001767111111</c:v>
                </c:pt>
                <c:pt idx="3">
                  <c:v>6.9225118861111108</c:v>
                </c:pt>
                <c:pt idx="4">
                  <c:v>8.8112822542638902</c:v>
                </c:pt>
                <c:pt idx="5">
                  <c:v>5.6692311304166658</c:v>
                </c:pt>
                <c:pt idx="6">
                  <c:v>4.5455679279166663</c:v>
                </c:pt>
                <c:pt idx="7">
                  <c:v>1.3454089758333334</c:v>
                </c:pt>
              </c:numCache>
            </c:numRef>
          </c:val>
          <c:extLst>
            <c:ext xmlns:c16="http://schemas.microsoft.com/office/drawing/2014/chart" uri="{C3380CC4-5D6E-409C-BE32-E72D297353CC}">
              <c16:uniqueId val="{00000004-48E7-4628-95EC-EBB9B02D9F8E}"/>
            </c:ext>
          </c:extLst>
        </c:ser>
        <c:dLbls>
          <c:showLegendKey val="0"/>
          <c:showVal val="0"/>
          <c:showCatName val="0"/>
          <c:showSerName val="0"/>
          <c:showPercent val="0"/>
          <c:showBubbleSize val="0"/>
        </c:dLbls>
        <c:gapWidth val="150"/>
        <c:overlap val="100"/>
        <c:axId val="164319232"/>
        <c:axId val="164320768"/>
      </c:barChart>
      <c:lineChart>
        <c:grouping val="standard"/>
        <c:varyColors val="0"/>
        <c:ser>
          <c:idx val="5"/>
          <c:order val="5"/>
          <c:spPr>
            <a:ln w="47625">
              <a:noFill/>
            </a:ln>
          </c:spPr>
          <c:marker>
            <c:symbol val="none"/>
          </c:marker>
          <c:dLbls>
            <c:spPr>
              <a:noFill/>
              <a:ln>
                <a:noFill/>
              </a:ln>
              <a:effectLst/>
            </c:spPr>
            <c:txPr>
              <a:bodyPr/>
              <a:lstStyle/>
              <a:p>
                <a:pPr>
                  <a:defRPr sz="1050">
                    <a:latin typeface="Arial" pitchFamily="34" charset="0"/>
                    <a:cs typeface="Arial"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1.5'!$B$3:$I$3</c:f>
              <c:strCache>
                <c:ptCount val="8"/>
                <c:pt idx="0">
                  <c:v>Band A</c:v>
                </c:pt>
                <c:pt idx="1">
                  <c:v>Band B</c:v>
                </c:pt>
                <c:pt idx="2">
                  <c:v>Band C</c:v>
                </c:pt>
                <c:pt idx="3">
                  <c:v>Band D</c:v>
                </c:pt>
                <c:pt idx="4">
                  <c:v>Band E</c:v>
                </c:pt>
                <c:pt idx="5">
                  <c:v>Band F</c:v>
                </c:pt>
                <c:pt idx="6">
                  <c:v>Band G</c:v>
                </c:pt>
                <c:pt idx="7">
                  <c:v>Band H</c:v>
                </c:pt>
              </c:strCache>
            </c:strRef>
          </c:cat>
          <c:val>
            <c:numRef>
              <c:f>'Chart 1.5'!$B$9:$I$9</c:f>
              <c:numCache>
                <c:formatCode>_-* #,##0_-;\-* #,##0_-;_-* "-"??_-;_-@_-</c:formatCode>
                <c:ptCount val="8"/>
                <c:pt idx="0">
                  <c:v>427.78477922666684</c:v>
                </c:pt>
                <c:pt idx="1">
                  <c:v>546.81338351111106</c:v>
                </c:pt>
                <c:pt idx="2">
                  <c:v>438.47877813333326</c:v>
                </c:pt>
                <c:pt idx="3">
                  <c:v>408.96500722111114</c:v>
                </c:pt>
                <c:pt idx="4">
                  <c:v>532.76963103275011</c:v>
                </c:pt>
                <c:pt idx="5">
                  <c:v>376.52842834541667</c:v>
                </c:pt>
                <c:pt idx="6">
                  <c:v>289.70234204125001</c:v>
                </c:pt>
                <c:pt idx="7">
                  <c:v>39.488551275333329</c:v>
                </c:pt>
              </c:numCache>
            </c:numRef>
          </c:val>
          <c:smooth val="0"/>
          <c:extLst>
            <c:ext xmlns:c16="http://schemas.microsoft.com/office/drawing/2014/chart" uri="{C3380CC4-5D6E-409C-BE32-E72D297353CC}">
              <c16:uniqueId val="{00000005-48E7-4628-95EC-EBB9B02D9F8E}"/>
            </c:ext>
          </c:extLst>
        </c:ser>
        <c:dLbls>
          <c:showLegendKey val="0"/>
          <c:showVal val="0"/>
          <c:showCatName val="0"/>
          <c:showSerName val="0"/>
          <c:showPercent val="0"/>
          <c:showBubbleSize val="0"/>
        </c:dLbls>
        <c:marker val="1"/>
        <c:smooth val="0"/>
        <c:axId val="164319232"/>
        <c:axId val="164320768"/>
      </c:lineChart>
      <c:catAx>
        <c:axId val="164319232"/>
        <c:scaling>
          <c:orientation val="minMax"/>
        </c:scaling>
        <c:delete val="0"/>
        <c:axPos val="b"/>
        <c:numFmt formatCode="General" sourceLinked="1"/>
        <c:majorTickMark val="out"/>
        <c:minorTickMark val="none"/>
        <c:tickLblPos val="nextTo"/>
        <c:txPr>
          <a:bodyPr/>
          <a:lstStyle/>
          <a:p>
            <a:pPr>
              <a:defRPr sz="1050">
                <a:latin typeface="Arial" pitchFamily="34" charset="0"/>
                <a:cs typeface="Arial" pitchFamily="34" charset="0"/>
              </a:defRPr>
            </a:pPr>
            <a:endParaRPr lang="en-US"/>
          </a:p>
        </c:txPr>
        <c:crossAx val="164320768"/>
        <c:crosses val="autoZero"/>
        <c:auto val="1"/>
        <c:lblAlgn val="ctr"/>
        <c:lblOffset val="100"/>
        <c:noMultiLvlLbl val="0"/>
      </c:catAx>
      <c:valAx>
        <c:axId val="164320768"/>
        <c:scaling>
          <c:orientation val="minMax"/>
        </c:scaling>
        <c:delete val="0"/>
        <c:axPos val="l"/>
        <c:majorGridlines>
          <c:spPr>
            <a:ln>
              <a:solidFill>
                <a:schemeClr val="bg1">
                  <a:lumMod val="85000"/>
                </a:schemeClr>
              </a:solidFill>
            </a:ln>
          </c:spPr>
        </c:majorGridlines>
        <c:title>
          <c:tx>
            <c:rich>
              <a:bodyPr rot="-5400000" vert="horz"/>
              <a:lstStyle/>
              <a:p>
                <a:pPr>
                  <a:defRPr sz="1100">
                    <a:latin typeface="Arial" pitchFamily="34" charset="0"/>
                    <a:cs typeface="Arial" pitchFamily="34" charset="0"/>
                  </a:defRPr>
                </a:pPr>
                <a:r>
                  <a:rPr lang="en-GB" sz="1100">
                    <a:latin typeface="Arial" pitchFamily="34" charset="0"/>
                    <a:cs typeface="Arial" pitchFamily="34" charset="0"/>
                  </a:rPr>
                  <a:t>Council Tax Yield, £ millions</a:t>
                </a:r>
              </a:p>
            </c:rich>
          </c:tx>
          <c:layout>
            <c:manualLayout>
              <c:xMode val="edge"/>
              <c:yMode val="edge"/>
              <c:x val="1.045226674965323E-2"/>
              <c:y val="0.25202473121822117"/>
            </c:manualLayout>
          </c:layout>
          <c:overlay val="0"/>
        </c:title>
        <c:numFmt formatCode="_-* #,##0_-;\-* #,##0_-;_-* &quot;-&quot;??_-;_-@_-" sourceLinked="1"/>
        <c:majorTickMark val="out"/>
        <c:minorTickMark val="none"/>
        <c:tickLblPos val="nextTo"/>
        <c:txPr>
          <a:bodyPr/>
          <a:lstStyle/>
          <a:p>
            <a:pPr>
              <a:defRPr sz="1050">
                <a:latin typeface="Arial" pitchFamily="34" charset="0"/>
                <a:cs typeface="Arial" pitchFamily="34" charset="0"/>
              </a:defRPr>
            </a:pPr>
            <a:endParaRPr lang="en-US"/>
          </a:p>
        </c:txPr>
        <c:crossAx val="164319232"/>
        <c:crosses val="autoZero"/>
        <c:crossBetween val="between"/>
      </c:valAx>
    </c:plotArea>
    <c:legend>
      <c:legendPos val="r"/>
      <c:legendEntry>
        <c:idx val="5"/>
        <c:delete val="1"/>
      </c:legendEntry>
      <c:layout>
        <c:manualLayout>
          <c:xMode val="edge"/>
          <c:yMode val="edge"/>
          <c:x val="0.76236375625460606"/>
          <c:y val="3.0289153186395634E-2"/>
          <c:w val="0.22099504803278899"/>
          <c:h val="0.37110981932627551"/>
        </c:manualLayout>
      </c:layout>
      <c:overlay val="1"/>
      <c:spPr>
        <a:solidFill>
          <a:schemeClr val="bg1"/>
        </a:solidFill>
        <a:ln>
          <a:solidFill>
            <a:schemeClr val="tx1"/>
          </a:solidFill>
        </a:ln>
      </c:spPr>
      <c:txPr>
        <a:bodyPr/>
        <a:lstStyle/>
        <a:p>
          <a:pPr>
            <a:defRPr sz="1050">
              <a:latin typeface="Arial" pitchFamily="34" charset="0"/>
              <a:cs typeface="Arial"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24253305802709821"/>
          <c:y val="1.3031760340642955E-2"/>
          <c:w val="0.71438324939628417"/>
          <c:h val="0.88372986417027344"/>
        </c:manualLayout>
      </c:layout>
      <c:barChart>
        <c:barDir val="bar"/>
        <c:grouping val="percentStacked"/>
        <c:varyColors val="0"/>
        <c:ser>
          <c:idx val="0"/>
          <c:order val="0"/>
          <c:tx>
            <c:strRef>
              <c:f>'Chart 1.6'!$F$3</c:f>
              <c:strCache>
                <c:ptCount val="1"/>
                <c:pt idx="0">
                  <c:v>Bands A - B</c:v>
                </c:pt>
              </c:strCache>
            </c:strRef>
          </c:tx>
          <c:spPr>
            <a:solidFill>
              <a:schemeClr val="tx2">
                <a:lumMod val="75000"/>
              </a:schemeClr>
            </a:solidFill>
            <a:ln>
              <a:solidFill>
                <a:schemeClr val="tx2">
                  <a:lumMod val="75000"/>
                </a:schemeClr>
              </a:solidFill>
            </a:ln>
          </c:spPr>
          <c:invertIfNegative val="0"/>
          <c:dLbls>
            <c:delete val="1"/>
          </c:dLbls>
          <c:cat>
            <c:strRef>
              <c:f>'Chart 1.6'!$A$4:$A$36</c:f>
              <c:strCache>
                <c:ptCount val="33"/>
                <c:pt idx="0">
                  <c:v>East Dunbartonshire</c:v>
                </c:pt>
                <c:pt idx="1">
                  <c:v>East Renfrewshire</c:v>
                </c:pt>
                <c:pt idx="2">
                  <c:v>East Lothian</c:v>
                </c:pt>
                <c:pt idx="3">
                  <c:v>Edinburgh, City of</c:v>
                </c:pt>
                <c:pt idx="4">
                  <c:v>Aberdeenshire</c:v>
                </c:pt>
                <c:pt idx="5">
                  <c:v>Perth and Kinross</c:v>
                </c:pt>
                <c:pt idx="6">
                  <c:v>Midlothian</c:v>
                </c:pt>
                <c:pt idx="7">
                  <c:v>Stirling</c:v>
                </c:pt>
                <c:pt idx="8">
                  <c:v>South Ayrshire</c:v>
                </c:pt>
                <c:pt idx="9">
                  <c:v>Highland</c:v>
                </c:pt>
                <c:pt idx="10">
                  <c:v>Argyll and Bute</c:v>
                </c:pt>
                <c:pt idx="11">
                  <c:v>Shetland Islands</c:v>
                </c:pt>
                <c:pt idx="12">
                  <c:v>Aberdeen City</c:v>
                </c:pt>
                <c:pt idx="13">
                  <c:v>SCOTLAND</c:v>
                </c:pt>
                <c:pt idx="14">
                  <c:v>South Lanarkshire</c:v>
                </c:pt>
                <c:pt idx="15">
                  <c:v>Renfrewshire</c:v>
                </c:pt>
                <c:pt idx="16">
                  <c:v>Dumfries and Galloway</c:v>
                </c:pt>
                <c:pt idx="17">
                  <c:v>Orkney Islands</c:v>
                </c:pt>
                <c:pt idx="18">
                  <c:v>Glasgow City</c:v>
                </c:pt>
                <c:pt idx="19">
                  <c:v>Angus</c:v>
                </c:pt>
                <c:pt idx="20">
                  <c:v>Scottish Borders</c:v>
                </c:pt>
                <c:pt idx="21">
                  <c:v>Moray</c:v>
                </c:pt>
                <c:pt idx="22">
                  <c:v>Fife</c:v>
                </c:pt>
                <c:pt idx="23">
                  <c:v>West Lothian</c:v>
                </c:pt>
                <c:pt idx="24">
                  <c:v>West Dunbartonshire</c:v>
                </c:pt>
                <c:pt idx="25">
                  <c:v>Clackmannanshire</c:v>
                </c:pt>
                <c:pt idx="26">
                  <c:v>Falkirk</c:v>
                </c:pt>
                <c:pt idx="27">
                  <c:v>Eilean Siar</c:v>
                </c:pt>
                <c:pt idx="28">
                  <c:v>North Lanarkshire</c:v>
                </c:pt>
                <c:pt idx="29">
                  <c:v>North Ayrshire</c:v>
                </c:pt>
                <c:pt idx="30">
                  <c:v>East Ayrshire</c:v>
                </c:pt>
                <c:pt idx="31">
                  <c:v>Dundee City</c:v>
                </c:pt>
                <c:pt idx="32">
                  <c:v>Inverclyde</c:v>
                </c:pt>
              </c:strCache>
            </c:strRef>
          </c:cat>
          <c:val>
            <c:numRef>
              <c:f>'Chart 1.6'!$F$4:$F$36</c:f>
              <c:numCache>
                <c:formatCode>0.0%</c:formatCode>
                <c:ptCount val="33"/>
                <c:pt idx="0">
                  <c:v>0.1014401047348898</c:v>
                </c:pt>
                <c:pt idx="1">
                  <c:v>0.16325618095739083</c:v>
                </c:pt>
                <c:pt idx="2">
                  <c:v>0.21750374011540927</c:v>
                </c:pt>
                <c:pt idx="3">
                  <c:v>0.27854321458193948</c:v>
                </c:pt>
                <c:pt idx="4">
                  <c:v>0.30227652665575522</c:v>
                </c:pt>
                <c:pt idx="5">
                  <c:v>0.31851894193806535</c:v>
                </c:pt>
                <c:pt idx="6">
                  <c:v>0.32889170360987968</c:v>
                </c:pt>
                <c:pt idx="7">
                  <c:v>0.34366407113304037</c:v>
                </c:pt>
                <c:pt idx="8">
                  <c:v>0.35454899704960013</c:v>
                </c:pt>
                <c:pt idx="9">
                  <c:v>0.35567221935900906</c:v>
                </c:pt>
                <c:pt idx="10">
                  <c:v>0.36553092232903889</c:v>
                </c:pt>
                <c:pt idx="11">
                  <c:v>0.42096077891062733</c:v>
                </c:pt>
                <c:pt idx="12">
                  <c:v>0.42152416460309955</c:v>
                </c:pt>
                <c:pt idx="13">
                  <c:v>0.43238417043225191</c:v>
                </c:pt>
                <c:pt idx="14">
                  <c:v>0.43404600001361349</c:v>
                </c:pt>
                <c:pt idx="15">
                  <c:v>0.4352887303576593</c:v>
                </c:pt>
                <c:pt idx="16">
                  <c:v>0.44850484579065081</c:v>
                </c:pt>
                <c:pt idx="17">
                  <c:v>0.45618941088739745</c:v>
                </c:pt>
                <c:pt idx="18">
                  <c:v>0.46409701783624696</c:v>
                </c:pt>
                <c:pt idx="19">
                  <c:v>0.48978993828177941</c:v>
                </c:pt>
                <c:pt idx="20">
                  <c:v>0.49272245819189964</c:v>
                </c:pt>
                <c:pt idx="21">
                  <c:v>0.49814571401746316</c:v>
                </c:pt>
                <c:pt idx="22">
                  <c:v>0.50079004716787179</c:v>
                </c:pt>
                <c:pt idx="23">
                  <c:v>0.52777277290159841</c:v>
                </c:pt>
                <c:pt idx="24">
                  <c:v>0.54183538832521949</c:v>
                </c:pt>
                <c:pt idx="25">
                  <c:v>0.55092748735244523</c:v>
                </c:pt>
                <c:pt idx="26">
                  <c:v>0.55224166735135427</c:v>
                </c:pt>
                <c:pt idx="27">
                  <c:v>0.57824838478104812</c:v>
                </c:pt>
                <c:pt idx="28">
                  <c:v>0.58086162137294206</c:v>
                </c:pt>
                <c:pt idx="29">
                  <c:v>0.5841047982089913</c:v>
                </c:pt>
                <c:pt idx="30">
                  <c:v>0.6008038101308405</c:v>
                </c:pt>
                <c:pt idx="31">
                  <c:v>0.60369701761976513</c:v>
                </c:pt>
                <c:pt idx="32">
                  <c:v>0.63140775785597159</c:v>
                </c:pt>
              </c:numCache>
            </c:numRef>
          </c:val>
          <c:extLst>
            <c:ext xmlns:c16="http://schemas.microsoft.com/office/drawing/2014/chart" uri="{C3380CC4-5D6E-409C-BE32-E72D297353CC}">
              <c16:uniqueId val="{00000000-BDC8-42CA-B05F-8A9669ECE75E}"/>
            </c:ext>
          </c:extLst>
        </c:ser>
        <c:ser>
          <c:idx val="1"/>
          <c:order val="1"/>
          <c:tx>
            <c:strRef>
              <c:f>'Chart 1.6'!$G$3</c:f>
              <c:strCache>
                <c:ptCount val="1"/>
                <c:pt idx="0">
                  <c:v>Bands C - D</c:v>
                </c:pt>
              </c:strCache>
            </c:strRef>
          </c:tx>
          <c:spPr>
            <a:solidFill>
              <a:schemeClr val="tx2">
                <a:lumMod val="60000"/>
                <a:lumOff val="40000"/>
              </a:schemeClr>
            </a:solidFill>
            <a:ln>
              <a:solidFill>
                <a:schemeClr val="tx2">
                  <a:lumMod val="60000"/>
                  <a:lumOff val="40000"/>
                </a:schemeClr>
              </a:solidFill>
            </a:ln>
          </c:spPr>
          <c:invertIfNegative val="0"/>
          <c:dLbls>
            <c:delete val="1"/>
          </c:dLbls>
          <c:cat>
            <c:strRef>
              <c:f>'Chart 1.6'!$A$4:$A$36</c:f>
              <c:strCache>
                <c:ptCount val="33"/>
                <c:pt idx="0">
                  <c:v>East Dunbartonshire</c:v>
                </c:pt>
                <c:pt idx="1">
                  <c:v>East Renfrewshire</c:v>
                </c:pt>
                <c:pt idx="2">
                  <c:v>East Lothian</c:v>
                </c:pt>
                <c:pt idx="3">
                  <c:v>Edinburgh, City of</c:v>
                </c:pt>
                <c:pt idx="4">
                  <c:v>Aberdeenshire</c:v>
                </c:pt>
                <c:pt idx="5">
                  <c:v>Perth and Kinross</c:v>
                </c:pt>
                <c:pt idx="6">
                  <c:v>Midlothian</c:v>
                </c:pt>
                <c:pt idx="7">
                  <c:v>Stirling</c:v>
                </c:pt>
                <c:pt idx="8">
                  <c:v>South Ayrshire</c:v>
                </c:pt>
                <c:pt idx="9">
                  <c:v>Highland</c:v>
                </c:pt>
                <c:pt idx="10">
                  <c:v>Argyll and Bute</c:v>
                </c:pt>
                <c:pt idx="11">
                  <c:v>Shetland Islands</c:v>
                </c:pt>
                <c:pt idx="12">
                  <c:v>Aberdeen City</c:v>
                </c:pt>
                <c:pt idx="13">
                  <c:v>SCOTLAND</c:v>
                </c:pt>
                <c:pt idx="14">
                  <c:v>South Lanarkshire</c:v>
                </c:pt>
                <c:pt idx="15">
                  <c:v>Renfrewshire</c:v>
                </c:pt>
                <c:pt idx="16">
                  <c:v>Dumfries and Galloway</c:v>
                </c:pt>
                <c:pt idx="17">
                  <c:v>Orkney Islands</c:v>
                </c:pt>
                <c:pt idx="18">
                  <c:v>Glasgow City</c:v>
                </c:pt>
                <c:pt idx="19">
                  <c:v>Angus</c:v>
                </c:pt>
                <c:pt idx="20">
                  <c:v>Scottish Borders</c:v>
                </c:pt>
                <c:pt idx="21">
                  <c:v>Moray</c:v>
                </c:pt>
                <c:pt idx="22">
                  <c:v>Fife</c:v>
                </c:pt>
                <c:pt idx="23">
                  <c:v>West Lothian</c:v>
                </c:pt>
                <c:pt idx="24">
                  <c:v>West Dunbartonshire</c:v>
                </c:pt>
                <c:pt idx="25">
                  <c:v>Clackmannanshire</c:v>
                </c:pt>
                <c:pt idx="26">
                  <c:v>Falkirk</c:v>
                </c:pt>
                <c:pt idx="27">
                  <c:v>Eilean Siar</c:v>
                </c:pt>
                <c:pt idx="28">
                  <c:v>North Lanarkshire</c:v>
                </c:pt>
                <c:pt idx="29">
                  <c:v>North Ayrshire</c:v>
                </c:pt>
                <c:pt idx="30">
                  <c:v>East Ayrshire</c:v>
                </c:pt>
                <c:pt idx="31">
                  <c:v>Dundee City</c:v>
                </c:pt>
                <c:pt idx="32">
                  <c:v>Inverclyde</c:v>
                </c:pt>
              </c:strCache>
            </c:strRef>
          </c:cat>
          <c:val>
            <c:numRef>
              <c:f>'Chart 1.6'!$G$4:$G$36</c:f>
              <c:numCache>
                <c:formatCode>0.0%</c:formatCode>
                <c:ptCount val="33"/>
                <c:pt idx="0">
                  <c:v>0.35718961379009384</c:v>
                </c:pt>
                <c:pt idx="1">
                  <c:v>0.27201472908995267</c:v>
                </c:pt>
                <c:pt idx="2">
                  <c:v>0.44763838427014319</c:v>
                </c:pt>
                <c:pt idx="3">
                  <c:v>0.34061404281715407</c:v>
                </c:pt>
                <c:pt idx="4">
                  <c:v>0.2734982888851934</c:v>
                </c:pt>
                <c:pt idx="5">
                  <c:v>0.31638967089186448</c:v>
                </c:pt>
                <c:pt idx="6">
                  <c:v>0.40524382520582647</c:v>
                </c:pt>
                <c:pt idx="7">
                  <c:v>0.21848739495798319</c:v>
                </c:pt>
                <c:pt idx="8">
                  <c:v>0.31190736857731349</c:v>
                </c:pt>
                <c:pt idx="9">
                  <c:v>0.36246822561343128</c:v>
                </c:pt>
                <c:pt idx="10">
                  <c:v>0.32021014540143439</c:v>
                </c:pt>
                <c:pt idx="11">
                  <c:v>0.41765408285110683</c:v>
                </c:pt>
                <c:pt idx="12">
                  <c:v>0.29247006668336067</c:v>
                </c:pt>
                <c:pt idx="13">
                  <c:v>0.29682738151685123</c:v>
                </c:pt>
                <c:pt idx="14">
                  <c:v>0.30946206258125558</c:v>
                </c:pt>
                <c:pt idx="15">
                  <c:v>0.31496433047334427</c:v>
                </c:pt>
                <c:pt idx="16">
                  <c:v>0.29886517381340255</c:v>
                </c:pt>
                <c:pt idx="17">
                  <c:v>0.38301640566741235</c:v>
                </c:pt>
                <c:pt idx="18">
                  <c:v>0.37080245381369453</c:v>
                </c:pt>
                <c:pt idx="19">
                  <c:v>0.2815596212662308</c:v>
                </c:pt>
                <c:pt idx="20">
                  <c:v>0.2248840391689918</c:v>
                </c:pt>
                <c:pt idx="21">
                  <c:v>0.29454980752980942</c:v>
                </c:pt>
                <c:pt idx="22">
                  <c:v>0.24781048266301697</c:v>
                </c:pt>
                <c:pt idx="23">
                  <c:v>0.23306993384983654</c:v>
                </c:pt>
                <c:pt idx="24">
                  <c:v>0.29919468583648029</c:v>
                </c:pt>
                <c:pt idx="25">
                  <c:v>0.19148397976391232</c:v>
                </c:pt>
                <c:pt idx="26">
                  <c:v>0.21260920767945662</c:v>
                </c:pt>
                <c:pt idx="27">
                  <c:v>0.31665470208183777</c:v>
                </c:pt>
                <c:pt idx="28">
                  <c:v>0.23435969899116033</c:v>
                </c:pt>
                <c:pt idx="29">
                  <c:v>0.20596599503842197</c:v>
                </c:pt>
                <c:pt idx="30">
                  <c:v>0.2086188275703334</c:v>
                </c:pt>
                <c:pt idx="31">
                  <c:v>0.25049606874841479</c:v>
                </c:pt>
                <c:pt idx="32">
                  <c:v>0.18082847235289373</c:v>
                </c:pt>
              </c:numCache>
            </c:numRef>
          </c:val>
          <c:extLst>
            <c:ext xmlns:c16="http://schemas.microsoft.com/office/drawing/2014/chart" uri="{C3380CC4-5D6E-409C-BE32-E72D297353CC}">
              <c16:uniqueId val="{00000001-BDC8-42CA-B05F-8A9669ECE75E}"/>
            </c:ext>
          </c:extLst>
        </c:ser>
        <c:ser>
          <c:idx val="2"/>
          <c:order val="2"/>
          <c:tx>
            <c:strRef>
              <c:f>'Chart 1.6'!$H$3</c:f>
              <c:strCache>
                <c:ptCount val="1"/>
                <c:pt idx="0">
                  <c:v>Bands E - H</c:v>
                </c:pt>
              </c:strCache>
            </c:strRef>
          </c:tx>
          <c:spPr>
            <a:solidFill>
              <a:schemeClr val="tx2">
                <a:lumMod val="20000"/>
                <a:lumOff val="80000"/>
              </a:schemeClr>
            </a:solidFill>
            <a:ln>
              <a:solidFill>
                <a:schemeClr val="tx2">
                  <a:lumMod val="60000"/>
                  <a:lumOff val="40000"/>
                </a:schemeClr>
              </a:solidFill>
            </a:ln>
          </c:spPr>
          <c:invertIfNegative val="0"/>
          <c:dLbls>
            <c:delete val="1"/>
          </c:dLbls>
          <c:cat>
            <c:strRef>
              <c:f>'Chart 1.6'!$A$4:$A$36</c:f>
              <c:strCache>
                <c:ptCount val="33"/>
                <c:pt idx="0">
                  <c:v>East Dunbartonshire</c:v>
                </c:pt>
                <c:pt idx="1">
                  <c:v>East Renfrewshire</c:v>
                </c:pt>
                <c:pt idx="2">
                  <c:v>East Lothian</c:v>
                </c:pt>
                <c:pt idx="3">
                  <c:v>Edinburgh, City of</c:v>
                </c:pt>
                <c:pt idx="4">
                  <c:v>Aberdeenshire</c:v>
                </c:pt>
                <c:pt idx="5">
                  <c:v>Perth and Kinross</c:v>
                </c:pt>
                <c:pt idx="6">
                  <c:v>Midlothian</c:v>
                </c:pt>
                <c:pt idx="7">
                  <c:v>Stirling</c:v>
                </c:pt>
                <c:pt idx="8">
                  <c:v>South Ayrshire</c:v>
                </c:pt>
                <c:pt idx="9">
                  <c:v>Highland</c:v>
                </c:pt>
                <c:pt idx="10">
                  <c:v>Argyll and Bute</c:v>
                </c:pt>
                <c:pt idx="11">
                  <c:v>Shetland Islands</c:v>
                </c:pt>
                <c:pt idx="12">
                  <c:v>Aberdeen City</c:v>
                </c:pt>
                <c:pt idx="13">
                  <c:v>SCOTLAND</c:v>
                </c:pt>
                <c:pt idx="14">
                  <c:v>South Lanarkshire</c:v>
                </c:pt>
                <c:pt idx="15">
                  <c:v>Renfrewshire</c:v>
                </c:pt>
                <c:pt idx="16">
                  <c:v>Dumfries and Galloway</c:v>
                </c:pt>
                <c:pt idx="17">
                  <c:v>Orkney Islands</c:v>
                </c:pt>
                <c:pt idx="18">
                  <c:v>Glasgow City</c:v>
                </c:pt>
                <c:pt idx="19">
                  <c:v>Angus</c:v>
                </c:pt>
                <c:pt idx="20">
                  <c:v>Scottish Borders</c:v>
                </c:pt>
                <c:pt idx="21">
                  <c:v>Moray</c:v>
                </c:pt>
                <c:pt idx="22">
                  <c:v>Fife</c:v>
                </c:pt>
                <c:pt idx="23">
                  <c:v>West Lothian</c:v>
                </c:pt>
                <c:pt idx="24">
                  <c:v>West Dunbartonshire</c:v>
                </c:pt>
                <c:pt idx="25">
                  <c:v>Clackmannanshire</c:v>
                </c:pt>
                <c:pt idx="26">
                  <c:v>Falkirk</c:v>
                </c:pt>
                <c:pt idx="27">
                  <c:v>Eilean Siar</c:v>
                </c:pt>
                <c:pt idx="28">
                  <c:v>North Lanarkshire</c:v>
                </c:pt>
                <c:pt idx="29">
                  <c:v>North Ayrshire</c:v>
                </c:pt>
                <c:pt idx="30">
                  <c:v>East Ayrshire</c:v>
                </c:pt>
                <c:pt idx="31">
                  <c:v>Dundee City</c:v>
                </c:pt>
                <c:pt idx="32">
                  <c:v>Inverclyde</c:v>
                </c:pt>
              </c:strCache>
            </c:strRef>
          </c:cat>
          <c:val>
            <c:numRef>
              <c:f>'Chart 1.6'!$H$4:$H$36</c:f>
              <c:numCache>
                <c:formatCode>0.0%</c:formatCode>
                <c:ptCount val="33"/>
                <c:pt idx="0">
                  <c:v>0.54137028147501631</c:v>
                </c:pt>
                <c:pt idx="1">
                  <c:v>0.56472908995265647</c:v>
                </c:pt>
                <c:pt idx="2">
                  <c:v>0.33485787561444752</c:v>
                </c:pt>
                <c:pt idx="3">
                  <c:v>0.38084274260090639</c:v>
                </c:pt>
                <c:pt idx="4">
                  <c:v>0.42422518445905139</c:v>
                </c:pt>
                <c:pt idx="5">
                  <c:v>0.36509138717007017</c:v>
                </c:pt>
                <c:pt idx="6">
                  <c:v>0.26586447118429385</c:v>
                </c:pt>
                <c:pt idx="7">
                  <c:v>0.43784853390897643</c:v>
                </c:pt>
                <c:pt idx="8">
                  <c:v>0.33354363437308643</c:v>
                </c:pt>
                <c:pt idx="9">
                  <c:v>0.28185955502755966</c:v>
                </c:pt>
                <c:pt idx="10">
                  <c:v>0.31425893226952673</c:v>
                </c:pt>
                <c:pt idx="11">
                  <c:v>0.16138513823826584</c:v>
                </c:pt>
                <c:pt idx="12">
                  <c:v>0.28600576871353978</c:v>
                </c:pt>
                <c:pt idx="13">
                  <c:v>0.27078844805089691</c:v>
                </c:pt>
                <c:pt idx="14">
                  <c:v>0.25649193740513093</c:v>
                </c:pt>
                <c:pt idx="15">
                  <c:v>0.24974693916899643</c:v>
                </c:pt>
                <c:pt idx="16">
                  <c:v>0.25262998039594664</c:v>
                </c:pt>
                <c:pt idx="17">
                  <c:v>0.16079418344519017</c:v>
                </c:pt>
                <c:pt idx="18">
                  <c:v>0.16510052835005851</c:v>
                </c:pt>
                <c:pt idx="19">
                  <c:v>0.22865044045198982</c:v>
                </c:pt>
                <c:pt idx="20">
                  <c:v>0.28239350263910856</c:v>
                </c:pt>
                <c:pt idx="21">
                  <c:v>0.20730447845272745</c:v>
                </c:pt>
                <c:pt idx="22">
                  <c:v>0.25139947016911124</c:v>
                </c:pt>
                <c:pt idx="23">
                  <c:v>0.23915729324856502</c:v>
                </c:pt>
                <c:pt idx="24">
                  <c:v>0.15896992583830019</c:v>
                </c:pt>
                <c:pt idx="25">
                  <c:v>0.25758853288364247</c:v>
                </c:pt>
                <c:pt idx="26">
                  <c:v>0.23514912496918905</c:v>
                </c:pt>
                <c:pt idx="27">
                  <c:v>0.10509691313711414</c:v>
                </c:pt>
                <c:pt idx="28">
                  <c:v>0.18477867963589761</c:v>
                </c:pt>
                <c:pt idx="29">
                  <c:v>0.20992920675258667</c:v>
                </c:pt>
                <c:pt idx="30">
                  <c:v>0.19057736229882616</c:v>
                </c:pt>
                <c:pt idx="31">
                  <c:v>0.14580691363182002</c:v>
                </c:pt>
                <c:pt idx="32">
                  <c:v>0.18776376979113465</c:v>
                </c:pt>
              </c:numCache>
            </c:numRef>
          </c:val>
          <c:extLst>
            <c:ext xmlns:c16="http://schemas.microsoft.com/office/drawing/2014/chart" uri="{C3380CC4-5D6E-409C-BE32-E72D297353CC}">
              <c16:uniqueId val="{00000002-BDC8-42CA-B05F-8A9669ECE75E}"/>
            </c:ext>
          </c:extLst>
        </c:ser>
        <c:dLbls>
          <c:showLegendKey val="0"/>
          <c:showVal val="1"/>
          <c:showCatName val="0"/>
          <c:showSerName val="0"/>
          <c:showPercent val="0"/>
          <c:showBubbleSize val="0"/>
        </c:dLbls>
        <c:gapWidth val="150"/>
        <c:overlap val="100"/>
        <c:axId val="253260160"/>
        <c:axId val="253261696"/>
      </c:barChart>
      <c:catAx>
        <c:axId val="253260160"/>
        <c:scaling>
          <c:orientation val="minMax"/>
        </c:scaling>
        <c:delete val="0"/>
        <c:axPos val="l"/>
        <c:numFmt formatCode="General" sourceLinked="0"/>
        <c:majorTickMark val="out"/>
        <c:minorTickMark val="none"/>
        <c:tickLblPos val="nextTo"/>
        <c:txPr>
          <a:bodyPr/>
          <a:lstStyle/>
          <a:p>
            <a:pPr>
              <a:defRPr>
                <a:solidFill>
                  <a:sysClr val="windowText" lastClr="000000"/>
                </a:solidFill>
                <a:latin typeface="Arial" pitchFamily="34" charset="0"/>
                <a:cs typeface="Arial" pitchFamily="34" charset="0"/>
              </a:defRPr>
            </a:pPr>
            <a:endParaRPr lang="en-US"/>
          </a:p>
        </c:txPr>
        <c:crossAx val="253261696"/>
        <c:crosses val="autoZero"/>
        <c:auto val="1"/>
        <c:lblAlgn val="ctr"/>
        <c:lblOffset val="100"/>
        <c:noMultiLvlLbl val="0"/>
      </c:catAx>
      <c:valAx>
        <c:axId val="253261696"/>
        <c:scaling>
          <c:orientation val="minMax"/>
          <c:max val="1"/>
        </c:scaling>
        <c:delete val="0"/>
        <c:axPos val="b"/>
        <c:majorGridlines>
          <c:spPr>
            <a:ln>
              <a:solidFill>
                <a:schemeClr val="bg1">
                  <a:lumMod val="85000"/>
                </a:schemeClr>
              </a:solidFill>
            </a:ln>
          </c:spPr>
        </c:majorGridlines>
        <c:title>
          <c:tx>
            <c:rich>
              <a:bodyPr/>
              <a:lstStyle/>
              <a:p>
                <a:pPr>
                  <a:defRPr sz="1050">
                    <a:latin typeface="Arial" pitchFamily="34" charset="0"/>
                    <a:cs typeface="Arial" pitchFamily="34" charset="0"/>
                  </a:defRPr>
                </a:pPr>
                <a:r>
                  <a:rPr lang="en-GB" sz="1050">
                    <a:latin typeface="Arial" pitchFamily="34" charset="0"/>
                    <a:cs typeface="Arial" pitchFamily="34" charset="0"/>
                  </a:rPr>
                  <a:t>Proportion of chargeable dwellings</a:t>
                </a:r>
              </a:p>
            </c:rich>
          </c:tx>
          <c:layout>
            <c:manualLayout>
              <c:xMode val="edge"/>
              <c:yMode val="edge"/>
              <c:x val="0.40668278910551026"/>
              <c:y val="0.934984350825805"/>
            </c:manualLayout>
          </c:layout>
          <c:overlay val="0"/>
        </c:title>
        <c:numFmt formatCode="0%" sourceLinked="1"/>
        <c:majorTickMark val="out"/>
        <c:minorTickMark val="none"/>
        <c:tickLblPos val="nextTo"/>
        <c:txPr>
          <a:bodyPr/>
          <a:lstStyle/>
          <a:p>
            <a:pPr>
              <a:defRPr>
                <a:solidFill>
                  <a:sysClr val="windowText" lastClr="000000"/>
                </a:solidFill>
                <a:latin typeface="Arial" pitchFamily="34" charset="0"/>
                <a:cs typeface="Arial" pitchFamily="34" charset="0"/>
              </a:defRPr>
            </a:pPr>
            <a:endParaRPr lang="en-US"/>
          </a:p>
        </c:txPr>
        <c:crossAx val="253260160"/>
        <c:crosses val="autoZero"/>
        <c:crossBetween val="between"/>
        <c:majorUnit val="0.2"/>
      </c:valAx>
    </c:plotArea>
    <c:legend>
      <c:legendPos val="r"/>
      <c:layout>
        <c:manualLayout>
          <c:xMode val="edge"/>
          <c:yMode val="edge"/>
          <c:x val="0.30874018915187673"/>
          <c:y val="0.96272653512317374"/>
          <c:w val="0.5867786769370531"/>
          <c:h val="3.4095078305934973E-2"/>
        </c:manualLayout>
      </c:layout>
      <c:overlay val="0"/>
      <c:txPr>
        <a:bodyPr/>
        <a:lstStyle/>
        <a:p>
          <a:pPr>
            <a:defRPr>
              <a:solidFill>
                <a:sysClr val="windowText" lastClr="000000"/>
              </a:solidFill>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24045750520785567"/>
          <c:y val="1.2780511811023623E-2"/>
          <c:w val="0.71231010433180042"/>
          <c:h val="0.94707260751059974"/>
        </c:manualLayout>
      </c:layout>
      <c:barChart>
        <c:barDir val="bar"/>
        <c:grouping val="stacked"/>
        <c:varyColors val="0"/>
        <c:ser>
          <c:idx val="0"/>
          <c:order val="0"/>
          <c:tx>
            <c:strRef>
              <c:f>'Chart 1.7 '!$B$1</c:f>
              <c:strCache>
                <c:ptCount val="1"/>
              </c:strCache>
            </c:strRef>
          </c:tx>
          <c:invertIfNegative val="0"/>
          <c:dPt>
            <c:idx val="15"/>
            <c:invertIfNegative val="0"/>
            <c:bubble3D val="0"/>
            <c:spPr>
              <a:solidFill>
                <a:schemeClr val="tx2">
                  <a:lumMod val="75000"/>
                </a:schemeClr>
              </a:solidFill>
            </c:spPr>
            <c:extLst>
              <c:ext xmlns:c16="http://schemas.microsoft.com/office/drawing/2014/chart" uri="{C3380CC4-5D6E-409C-BE32-E72D297353CC}">
                <c16:uniqueId val="{00000001-5685-4527-82CF-E24A7BFB1E2F}"/>
              </c:ext>
            </c:extLst>
          </c:dPt>
          <c:dLbls>
            <c:spPr>
              <a:noFill/>
              <a:ln>
                <a:noFill/>
              </a:ln>
              <a:effectLst/>
            </c:spPr>
            <c:txPr>
              <a:bodyPr/>
              <a:lstStyle/>
              <a:p>
                <a:pPr>
                  <a:defRPr>
                    <a:solidFill>
                      <a:schemeClr val="bg1"/>
                    </a:solidFill>
                    <a:latin typeface="Arial" pitchFamily="34" charset="0"/>
                    <a:cs typeface="Arial"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1.7 '!$A$4:$A$36</c:f>
              <c:strCache>
                <c:ptCount val="33"/>
                <c:pt idx="0">
                  <c:v>Glasgow City </c:v>
                </c:pt>
                <c:pt idx="1">
                  <c:v>Midlothian</c:v>
                </c:pt>
                <c:pt idx="2">
                  <c:v>Dundee City </c:v>
                </c:pt>
                <c:pt idx="3">
                  <c:v>Aberdeen City </c:v>
                </c:pt>
                <c:pt idx="4">
                  <c:v>East Ayrshire</c:v>
                </c:pt>
                <c:pt idx="5">
                  <c:v>Argyll and Bute</c:v>
                </c:pt>
                <c:pt idx="6">
                  <c:v>Edinburgh, City of </c:v>
                </c:pt>
                <c:pt idx="7">
                  <c:v>Inverclyde</c:v>
                </c:pt>
                <c:pt idx="8">
                  <c:v>Highland</c:v>
                </c:pt>
                <c:pt idx="9">
                  <c:v>Stirling</c:v>
                </c:pt>
                <c:pt idx="10">
                  <c:v>South Ayrshire</c:v>
                </c:pt>
                <c:pt idx="11">
                  <c:v>North Ayrshire</c:v>
                </c:pt>
                <c:pt idx="12">
                  <c:v>Clackmannanshire</c:v>
                </c:pt>
                <c:pt idx="13">
                  <c:v>Perth and Kinross</c:v>
                </c:pt>
                <c:pt idx="14">
                  <c:v>East Dunbartonshire</c:v>
                </c:pt>
                <c:pt idx="15">
                  <c:v>SCOTLAND</c:v>
                </c:pt>
                <c:pt idx="16">
                  <c:v>Aberdeenshire</c:v>
                </c:pt>
                <c:pt idx="17">
                  <c:v>Moray</c:v>
                </c:pt>
                <c:pt idx="18">
                  <c:v>Renfrewshire</c:v>
                </c:pt>
                <c:pt idx="19">
                  <c:v>West Dunbartonshire</c:v>
                </c:pt>
                <c:pt idx="20">
                  <c:v>East Renfrewshire</c:v>
                </c:pt>
                <c:pt idx="21">
                  <c:v>Fife</c:v>
                </c:pt>
                <c:pt idx="22">
                  <c:v>East Lothian</c:v>
                </c:pt>
                <c:pt idx="23">
                  <c:v>West Lothian</c:v>
                </c:pt>
                <c:pt idx="24">
                  <c:v>Scottish Borders</c:v>
                </c:pt>
                <c:pt idx="25">
                  <c:v>Angus</c:v>
                </c:pt>
                <c:pt idx="26">
                  <c:v>Falkirk</c:v>
                </c:pt>
                <c:pt idx="27">
                  <c:v>South Lanarkshire</c:v>
                </c:pt>
                <c:pt idx="28">
                  <c:v>North Lanarkshire</c:v>
                </c:pt>
                <c:pt idx="29">
                  <c:v>Shetland  Islands</c:v>
                </c:pt>
                <c:pt idx="30">
                  <c:v>Dumfries and Galloway</c:v>
                </c:pt>
                <c:pt idx="31">
                  <c:v>Orkney Islands </c:v>
                </c:pt>
                <c:pt idx="32">
                  <c:v>Eilean Siar</c:v>
                </c:pt>
              </c:strCache>
            </c:strRef>
          </c:cat>
          <c:val>
            <c:numRef>
              <c:f>'Chart 1.7 '!$B$4:$B$36</c:f>
              <c:numCache>
                <c:formatCode>"£"#,##0</c:formatCode>
                <c:ptCount val="33"/>
                <c:pt idx="0">
                  <c:v>1249</c:v>
                </c:pt>
                <c:pt idx="1">
                  <c:v>1246</c:v>
                </c:pt>
                <c:pt idx="2">
                  <c:v>1241</c:v>
                </c:pt>
                <c:pt idx="3">
                  <c:v>1230.3900000000001</c:v>
                </c:pt>
                <c:pt idx="4">
                  <c:v>1224.6600000000001</c:v>
                </c:pt>
                <c:pt idx="5">
                  <c:v>1213.3399999999999</c:v>
                </c:pt>
                <c:pt idx="6">
                  <c:v>1204.07</c:v>
                </c:pt>
                <c:pt idx="7">
                  <c:v>1198</c:v>
                </c:pt>
                <c:pt idx="8">
                  <c:v>1197.8900000000001</c:v>
                </c:pt>
                <c:pt idx="9">
                  <c:v>1197</c:v>
                </c:pt>
                <c:pt idx="10">
                  <c:v>1188.57</c:v>
                </c:pt>
                <c:pt idx="11">
                  <c:v>1186.56</c:v>
                </c:pt>
                <c:pt idx="12">
                  <c:v>1182.44</c:v>
                </c:pt>
                <c:pt idx="13">
                  <c:v>1181</c:v>
                </c:pt>
                <c:pt idx="14">
                  <c:v>1176.1099999999999</c:v>
                </c:pt>
                <c:pt idx="15">
                  <c:v>1172.9025215382567</c:v>
                </c:pt>
                <c:pt idx="16">
                  <c:v>1169.53</c:v>
                </c:pt>
                <c:pt idx="17">
                  <c:v>1169.05</c:v>
                </c:pt>
                <c:pt idx="18">
                  <c:v>1164.69</c:v>
                </c:pt>
                <c:pt idx="19">
                  <c:v>1163</c:v>
                </c:pt>
                <c:pt idx="20">
                  <c:v>1159.78</c:v>
                </c:pt>
                <c:pt idx="21">
                  <c:v>1151.54</c:v>
                </c:pt>
                <c:pt idx="22">
                  <c:v>1151.1500000000001</c:v>
                </c:pt>
                <c:pt idx="23">
                  <c:v>1128</c:v>
                </c:pt>
                <c:pt idx="24">
                  <c:v>1116.52</c:v>
                </c:pt>
                <c:pt idx="25">
                  <c:v>1104.1600000000001</c:v>
                </c:pt>
                <c:pt idx="26">
                  <c:v>1102</c:v>
                </c:pt>
                <c:pt idx="27">
                  <c:v>1101</c:v>
                </c:pt>
                <c:pt idx="28">
                  <c:v>1098</c:v>
                </c:pt>
                <c:pt idx="29">
                  <c:v>1084.5899999999999</c:v>
                </c:pt>
                <c:pt idx="30">
                  <c:v>1080.47</c:v>
                </c:pt>
                <c:pt idx="31">
                  <c:v>1068</c:v>
                </c:pt>
                <c:pt idx="32">
                  <c:v>1054.72</c:v>
                </c:pt>
              </c:numCache>
            </c:numRef>
          </c:val>
          <c:extLst>
            <c:ext xmlns:c16="http://schemas.microsoft.com/office/drawing/2014/chart" uri="{C3380CC4-5D6E-409C-BE32-E72D297353CC}">
              <c16:uniqueId val="{00000002-5685-4527-82CF-E24A7BFB1E2F}"/>
            </c:ext>
          </c:extLst>
        </c:ser>
        <c:dLbls>
          <c:showLegendKey val="0"/>
          <c:showVal val="0"/>
          <c:showCatName val="0"/>
          <c:showSerName val="0"/>
          <c:showPercent val="0"/>
          <c:showBubbleSize val="0"/>
        </c:dLbls>
        <c:gapWidth val="20"/>
        <c:overlap val="100"/>
        <c:axId val="253283328"/>
        <c:axId val="253035264"/>
      </c:barChart>
      <c:catAx>
        <c:axId val="253283328"/>
        <c:scaling>
          <c:orientation val="minMax"/>
        </c:scaling>
        <c:delete val="0"/>
        <c:axPos val="l"/>
        <c:numFmt formatCode="General" sourceLinked="0"/>
        <c:majorTickMark val="out"/>
        <c:minorTickMark val="none"/>
        <c:tickLblPos val="nextTo"/>
        <c:txPr>
          <a:bodyPr/>
          <a:lstStyle/>
          <a:p>
            <a:pPr>
              <a:defRPr>
                <a:solidFill>
                  <a:sysClr val="windowText" lastClr="000000"/>
                </a:solidFill>
                <a:latin typeface="Arial" pitchFamily="34" charset="0"/>
                <a:cs typeface="Arial" pitchFamily="34" charset="0"/>
              </a:defRPr>
            </a:pPr>
            <a:endParaRPr lang="en-US"/>
          </a:p>
        </c:txPr>
        <c:crossAx val="253035264"/>
        <c:crosses val="autoZero"/>
        <c:auto val="1"/>
        <c:lblAlgn val="ctr"/>
        <c:lblOffset val="100"/>
        <c:noMultiLvlLbl val="0"/>
      </c:catAx>
      <c:valAx>
        <c:axId val="253035264"/>
        <c:scaling>
          <c:orientation val="minMax"/>
          <c:min val="0"/>
        </c:scaling>
        <c:delete val="0"/>
        <c:axPos val="b"/>
        <c:majorGridlines>
          <c:spPr>
            <a:ln>
              <a:solidFill>
                <a:schemeClr val="bg1">
                  <a:lumMod val="85000"/>
                </a:schemeClr>
              </a:solidFill>
            </a:ln>
          </c:spPr>
        </c:majorGridlines>
        <c:numFmt formatCode="&quot;£&quot;#,##0" sourceLinked="1"/>
        <c:majorTickMark val="out"/>
        <c:minorTickMark val="none"/>
        <c:tickLblPos val="nextTo"/>
        <c:spPr>
          <a:ln>
            <a:noFill/>
          </a:ln>
        </c:spPr>
        <c:txPr>
          <a:bodyPr/>
          <a:lstStyle/>
          <a:p>
            <a:pPr>
              <a:defRPr>
                <a:solidFill>
                  <a:sysClr val="windowText" lastClr="000000"/>
                </a:solidFill>
                <a:latin typeface="Arial" pitchFamily="34" charset="0"/>
                <a:cs typeface="Arial" pitchFamily="34" charset="0"/>
              </a:defRPr>
            </a:pPr>
            <a:endParaRPr lang="en-US"/>
          </a:p>
        </c:txPr>
        <c:crossAx val="25328332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800" b="1">
                <a:effectLst/>
              </a:rPr>
              <a:t>Chart 2.1 – Capital Expenditure Financing</a:t>
            </a:r>
            <a:endParaRPr lang="en-GB" sz="1800" b="1">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'Chart 2.1'!$A$3</c:f>
              <c:strCache>
                <c:ptCount val="1"/>
                <c:pt idx="0">
                  <c:v>Borrowing from Loans fund </c:v>
                </c:pt>
              </c:strCache>
            </c:strRef>
          </c:tx>
          <c:spPr>
            <a:ln w="28575" cap="rnd" cmpd="sng" algn="ctr">
              <a:solidFill>
                <a:schemeClr val="accent1">
                  <a:shade val="95000"/>
                  <a:satMod val="105000"/>
                </a:schemeClr>
              </a:solidFill>
              <a:prstDash val="solid"/>
              <a:round/>
            </a:ln>
            <a:effectLst/>
          </c:spPr>
          <c:marker>
            <c:symbol val="none"/>
          </c:marker>
          <c:cat>
            <c:strRef>
              <c:f>'Chart 2.1'!$B$2:$G$2</c:f>
              <c:strCache>
                <c:ptCount val="6"/>
                <c:pt idx="0">
                  <c:v>2012-13</c:v>
                </c:pt>
                <c:pt idx="1">
                  <c:v>2013-14a</c:v>
                </c:pt>
                <c:pt idx="2">
                  <c:v>2014-15</c:v>
                </c:pt>
                <c:pt idx="3">
                  <c:v>2015-16</c:v>
                </c:pt>
                <c:pt idx="4">
                  <c:v>2016-17</c:v>
                </c:pt>
                <c:pt idx="5">
                  <c:v>2017-18</c:v>
                </c:pt>
              </c:strCache>
            </c:strRef>
          </c:cat>
          <c:val>
            <c:numRef>
              <c:f>'Chart 2.1'!$B$3:$G$3</c:f>
              <c:numCache>
                <c:formatCode>#,##0</c:formatCode>
                <c:ptCount val="6"/>
                <c:pt idx="0">
                  <c:v>1165387</c:v>
                </c:pt>
                <c:pt idx="1">
                  <c:v>1105526</c:v>
                </c:pt>
                <c:pt idx="2">
                  <c:v>829700.67837999994</c:v>
                </c:pt>
                <c:pt idx="3">
                  <c:v>831326.94</c:v>
                </c:pt>
                <c:pt idx="4">
                  <c:v>1178810</c:v>
                </c:pt>
                <c:pt idx="5">
                  <c:v>994376</c:v>
                </c:pt>
              </c:numCache>
            </c:numRef>
          </c:val>
          <c:smooth val="0"/>
          <c:extLst>
            <c:ext xmlns:c16="http://schemas.microsoft.com/office/drawing/2014/chart" uri="{C3380CC4-5D6E-409C-BE32-E72D297353CC}">
              <c16:uniqueId val="{00000000-9E39-48CE-883F-42E1523921C8}"/>
            </c:ext>
          </c:extLst>
        </c:ser>
        <c:ser>
          <c:idx val="1"/>
          <c:order val="1"/>
          <c:tx>
            <c:strRef>
              <c:f>'Chart 2.1'!$A$4</c:f>
              <c:strCache>
                <c:ptCount val="1"/>
                <c:pt idx="0">
                  <c:v>Grants and Contributions</c:v>
                </c:pt>
              </c:strCache>
            </c:strRef>
          </c:tx>
          <c:spPr>
            <a:ln w="28575" cap="rnd" cmpd="sng" algn="ctr">
              <a:solidFill>
                <a:schemeClr val="accent2">
                  <a:shade val="95000"/>
                  <a:satMod val="105000"/>
                </a:schemeClr>
              </a:solidFill>
              <a:prstDash val="solid"/>
              <a:round/>
            </a:ln>
            <a:effectLst/>
          </c:spPr>
          <c:marker>
            <c:symbol val="none"/>
          </c:marker>
          <c:cat>
            <c:strRef>
              <c:f>'Chart 2.1'!$B$2:$G$2</c:f>
              <c:strCache>
                <c:ptCount val="6"/>
                <c:pt idx="0">
                  <c:v>2012-13</c:v>
                </c:pt>
                <c:pt idx="1">
                  <c:v>2013-14a</c:v>
                </c:pt>
                <c:pt idx="2">
                  <c:v>2014-15</c:v>
                </c:pt>
                <c:pt idx="3">
                  <c:v>2015-16</c:v>
                </c:pt>
                <c:pt idx="4">
                  <c:v>2016-17</c:v>
                </c:pt>
                <c:pt idx="5">
                  <c:v>2017-18</c:v>
                </c:pt>
              </c:strCache>
            </c:strRef>
          </c:cat>
          <c:val>
            <c:numRef>
              <c:f>'Chart 2.1'!$B$4:$G$4</c:f>
              <c:numCache>
                <c:formatCode>#,##0</c:formatCode>
                <c:ptCount val="6"/>
                <c:pt idx="0">
                  <c:v>932991</c:v>
                </c:pt>
                <c:pt idx="1">
                  <c:v>911550</c:v>
                </c:pt>
                <c:pt idx="2">
                  <c:v>1100275.3490000002</c:v>
                </c:pt>
                <c:pt idx="3">
                  <c:v>1151695</c:v>
                </c:pt>
                <c:pt idx="4">
                  <c:v>1031986</c:v>
                </c:pt>
                <c:pt idx="5">
                  <c:v>1153183</c:v>
                </c:pt>
              </c:numCache>
            </c:numRef>
          </c:val>
          <c:smooth val="0"/>
          <c:extLst>
            <c:ext xmlns:c16="http://schemas.microsoft.com/office/drawing/2014/chart" uri="{C3380CC4-5D6E-409C-BE32-E72D297353CC}">
              <c16:uniqueId val="{00000001-9E39-48CE-883F-42E1523921C8}"/>
            </c:ext>
          </c:extLst>
        </c:ser>
        <c:ser>
          <c:idx val="2"/>
          <c:order val="2"/>
          <c:tx>
            <c:strRef>
              <c:f>'Chart 2.1'!$A$5</c:f>
              <c:strCache>
                <c:ptCount val="1"/>
                <c:pt idx="0">
                  <c:v>Capital funded from current revenue </c:v>
                </c:pt>
              </c:strCache>
            </c:strRef>
          </c:tx>
          <c:spPr>
            <a:ln w="28575" cap="rnd" cmpd="sng" algn="ctr">
              <a:solidFill>
                <a:schemeClr val="accent3">
                  <a:shade val="95000"/>
                  <a:satMod val="105000"/>
                </a:schemeClr>
              </a:solidFill>
              <a:prstDash val="solid"/>
              <a:round/>
            </a:ln>
            <a:effectLst/>
          </c:spPr>
          <c:marker>
            <c:symbol val="none"/>
          </c:marker>
          <c:cat>
            <c:strRef>
              <c:f>'Chart 2.1'!$B$2:$G$2</c:f>
              <c:strCache>
                <c:ptCount val="6"/>
                <c:pt idx="0">
                  <c:v>2012-13</c:v>
                </c:pt>
                <c:pt idx="1">
                  <c:v>2013-14a</c:v>
                </c:pt>
                <c:pt idx="2">
                  <c:v>2014-15</c:v>
                </c:pt>
                <c:pt idx="3">
                  <c:v>2015-16</c:v>
                </c:pt>
                <c:pt idx="4">
                  <c:v>2016-17</c:v>
                </c:pt>
                <c:pt idx="5">
                  <c:v>2017-18</c:v>
                </c:pt>
              </c:strCache>
            </c:strRef>
          </c:cat>
          <c:val>
            <c:numRef>
              <c:f>'Chart 2.1'!$B$5:$G$5</c:f>
              <c:numCache>
                <c:formatCode>#,##0</c:formatCode>
                <c:ptCount val="6"/>
                <c:pt idx="0">
                  <c:v>294087</c:v>
                </c:pt>
                <c:pt idx="1">
                  <c:v>295335</c:v>
                </c:pt>
                <c:pt idx="2">
                  <c:v>284910.69900000002</c:v>
                </c:pt>
                <c:pt idx="3">
                  <c:v>296702</c:v>
                </c:pt>
                <c:pt idx="4">
                  <c:v>291636</c:v>
                </c:pt>
                <c:pt idx="5">
                  <c:v>285585</c:v>
                </c:pt>
              </c:numCache>
            </c:numRef>
          </c:val>
          <c:smooth val="0"/>
          <c:extLst>
            <c:ext xmlns:c16="http://schemas.microsoft.com/office/drawing/2014/chart" uri="{C3380CC4-5D6E-409C-BE32-E72D297353CC}">
              <c16:uniqueId val="{00000002-9E39-48CE-883F-42E1523921C8}"/>
            </c:ext>
          </c:extLst>
        </c:ser>
        <c:ser>
          <c:idx val="3"/>
          <c:order val="3"/>
          <c:tx>
            <c:strRef>
              <c:f>'Chart 2.1'!$A$6</c:f>
              <c:strCache>
                <c:ptCount val="1"/>
                <c:pt idx="0">
                  <c:v>Other</c:v>
                </c:pt>
              </c:strCache>
            </c:strRef>
          </c:tx>
          <c:spPr>
            <a:ln w="28575" cap="rnd" cmpd="sng" algn="ctr">
              <a:solidFill>
                <a:schemeClr val="accent4">
                  <a:shade val="95000"/>
                  <a:satMod val="105000"/>
                </a:schemeClr>
              </a:solidFill>
              <a:prstDash val="solid"/>
              <a:round/>
            </a:ln>
            <a:effectLst/>
          </c:spPr>
          <c:marker>
            <c:symbol val="none"/>
          </c:marker>
          <c:cat>
            <c:strRef>
              <c:f>'Chart 2.1'!$B$2:$G$2</c:f>
              <c:strCache>
                <c:ptCount val="6"/>
                <c:pt idx="0">
                  <c:v>2012-13</c:v>
                </c:pt>
                <c:pt idx="1">
                  <c:v>2013-14a</c:v>
                </c:pt>
                <c:pt idx="2">
                  <c:v>2014-15</c:v>
                </c:pt>
                <c:pt idx="3">
                  <c:v>2015-16</c:v>
                </c:pt>
                <c:pt idx="4">
                  <c:v>2016-17</c:v>
                </c:pt>
                <c:pt idx="5">
                  <c:v>2017-18</c:v>
                </c:pt>
              </c:strCache>
            </c:strRef>
          </c:cat>
          <c:val>
            <c:numRef>
              <c:f>'Chart 2.1'!$B$6:$G$6</c:f>
              <c:numCache>
                <c:formatCode>#,##0</c:formatCode>
                <c:ptCount val="6"/>
                <c:pt idx="0">
                  <c:v>156859</c:v>
                </c:pt>
                <c:pt idx="1">
                  <c:v>147590</c:v>
                </c:pt>
                <c:pt idx="2">
                  <c:v>185214.89799999999</c:v>
                </c:pt>
                <c:pt idx="3">
                  <c:v>255492</c:v>
                </c:pt>
                <c:pt idx="4">
                  <c:v>459459</c:v>
                </c:pt>
                <c:pt idx="5">
                  <c:v>549525</c:v>
                </c:pt>
              </c:numCache>
            </c:numRef>
          </c:val>
          <c:smooth val="0"/>
          <c:extLst>
            <c:ext xmlns:c16="http://schemas.microsoft.com/office/drawing/2014/chart" uri="{C3380CC4-5D6E-409C-BE32-E72D297353CC}">
              <c16:uniqueId val="{00000003-9E39-48CE-883F-42E1523921C8}"/>
            </c:ext>
          </c:extLst>
        </c:ser>
        <c:dLbls>
          <c:showLegendKey val="0"/>
          <c:showVal val="0"/>
          <c:showCatName val="0"/>
          <c:showSerName val="0"/>
          <c:showPercent val="0"/>
          <c:showBubbleSize val="0"/>
        </c:dLbls>
        <c:smooth val="0"/>
        <c:axId val="253479936"/>
        <c:axId val="253485824"/>
      </c:lineChart>
      <c:catAx>
        <c:axId val="253479936"/>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53485824"/>
        <c:crosses val="autoZero"/>
        <c:auto val="1"/>
        <c:lblAlgn val="ctr"/>
        <c:lblOffset val="100"/>
        <c:noMultiLvlLbl val="0"/>
      </c:catAx>
      <c:valAx>
        <c:axId val="25348582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0"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5347993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a:effectLst/>
              </a:rPr>
              <a:t>Chart 2.2 – Capital Expenditure by Service, 2012-13 to 2016-17</a:t>
            </a:r>
            <a:endParaRPr lang="en-GB" sz="1800">
              <a:effectLst/>
            </a:endParaRPr>
          </a:p>
        </c:rich>
      </c:tx>
      <c:overlay val="0"/>
    </c:title>
    <c:autoTitleDeleted val="0"/>
    <c:plotArea>
      <c:layout/>
      <c:lineChart>
        <c:grouping val="standard"/>
        <c:varyColors val="0"/>
        <c:ser>
          <c:idx val="0"/>
          <c:order val="0"/>
          <c:tx>
            <c:strRef>
              <c:f>'Chart 2.2'!$A$5</c:f>
              <c:strCache>
                <c:ptCount val="1"/>
                <c:pt idx="0">
                  <c:v>Housing Revenue Account</c:v>
                </c:pt>
              </c:strCache>
            </c:strRef>
          </c:tx>
          <c:marker>
            <c:symbol val="none"/>
          </c:marker>
          <c:cat>
            <c:strRef>
              <c:f>'Chart 2.2'!$B$4:$G$4</c:f>
              <c:strCache>
                <c:ptCount val="6"/>
                <c:pt idx="0">
                  <c:v>2012-13</c:v>
                </c:pt>
                <c:pt idx="1">
                  <c:v>2013-14</c:v>
                </c:pt>
                <c:pt idx="2">
                  <c:v>2014-15</c:v>
                </c:pt>
                <c:pt idx="3">
                  <c:v>2015-16</c:v>
                </c:pt>
                <c:pt idx="4">
                  <c:v>2016-17</c:v>
                </c:pt>
                <c:pt idx="5">
                  <c:v>2017-18</c:v>
                </c:pt>
              </c:strCache>
            </c:strRef>
          </c:cat>
          <c:val>
            <c:numRef>
              <c:f>'Chart 2.2'!$B$5:$G$5</c:f>
              <c:numCache>
                <c:formatCode>_-* #,##0_-;\-* #,##0_-;_-* "-"??_-;_-@_-</c:formatCode>
                <c:ptCount val="6"/>
                <c:pt idx="0">
                  <c:v>607279</c:v>
                </c:pt>
                <c:pt idx="1">
                  <c:v>618716</c:v>
                </c:pt>
                <c:pt idx="2">
                  <c:v>665496.63919999998</c:v>
                </c:pt>
                <c:pt idx="3">
                  <c:v>642654</c:v>
                </c:pt>
                <c:pt idx="4">
                  <c:v>676804</c:v>
                </c:pt>
                <c:pt idx="5">
                  <c:v>684352</c:v>
                </c:pt>
              </c:numCache>
            </c:numRef>
          </c:val>
          <c:smooth val="0"/>
          <c:extLst>
            <c:ext xmlns:c16="http://schemas.microsoft.com/office/drawing/2014/chart" uri="{C3380CC4-5D6E-409C-BE32-E72D297353CC}">
              <c16:uniqueId val="{00000000-0C41-454B-946D-C23CC216EA5A}"/>
            </c:ext>
          </c:extLst>
        </c:ser>
        <c:ser>
          <c:idx val="1"/>
          <c:order val="1"/>
          <c:tx>
            <c:strRef>
              <c:f>'Chart 2.2'!$A$6</c:f>
              <c:strCache>
                <c:ptCount val="1"/>
                <c:pt idx="0">
                  <c:v>Education</c:v>
                </c:pt>
              </c:strCache>
            </c:strRef>
          </c:tx>
          <c:marker>
            <c:symbol val="none"/>
          </c:marker>
          <c:cat>
            <c:strRef>
              <c:f>'Chart 2.2'!$B$4:$G$4</c:f>
              <c:strCache>
                <c:ptCount val="6"/>
                <c:pt idx="0">
                  <c:v>2012-13</c:v>
                </c:pt>
                <c:pt idx="1">
                  <c:v>2013-14</c:v>
                </c:pt>
                <c:pt idx="2">
                  <c:v>2014-15</c:v>
                </c:pt>
                <c:pt idx="3">
                  <c:v>2015-16</c:v>
                </c:pt>
                <c:pt idx="4">
                  <c:v>2016-17</c:v>
                </c:pt>
                <c:pt idx="5">
                  <c:v>2017-18</c:v>
                </c:pt>
              </c:strCache>
            </c:strRef>
          </c:cat>
          <c:val>
            <c:numRef>
              <c:f>'Chart 2.2'!$B$6:$G$6</c:f>
              <c:numCache>
                <c:formatCode>_-* #,##0_-;\-* #,##0_-;_-* "-"??_-;_-@_-</c:formatCode>
                <c:ptCount val="6"/>
                <c:pt idx="0">
                  <c:v>517158</c:v>
                </c:pt>
                <c:pt idx="1">
                  <c:v>523776</c:v>
                </c:pt>
                <c:pt idx="2">
                  <c:v>559308.72399999993</c:v>
                </c:pt>
                <c:pt idx="3">
                  <c:v>652552</c:v>
                </c:pt>
                <c:pt idx="4">
                  <c:v>854325.34299999999</c:v>
                </c:pt>
                <c:pt idx="5">
                  <c:v>898147</c:v>
                </c:pt>
              </c:numCache>
            </c:numRef>
          </c:val>
          <c:smooth val="0"/>
          <c:extLst>
            <c:ext xmlns:c16="http://schemas.microsoft.com/office/drawing/2014/chart" uri="{C3380CC4-5D6E-409C-BE32-E72D297353CC}">
              <c16:uniqueId val="{00000001-0C41-454B-946D-C23CC216EA5A}"/>
            </c:ext>
          </c:extLst>
        </c:ser>
        <c:ser>
          <c:idx val="2"/>
          <c:order val="2"/>
          <c:tx>
            <c:strRef>
              <c:f>'Chart 2.2'!$A$7</c:f>
              <c:strCache>
                <c:ptCount val="1"/>
                <c:pt idx="0">
                  <c:v>Roads &amp; Transport</c:v>
                </c:pt>
              </c:strCache>
            </c:strRef>
          </c:tx>
          <c:marker>
            <c:symbol val="none"/>
          </c:marker>
          <c:cat>
            <c:strRef>
              <c:f>'Chart 2.2'!$B$4:$G$4</c:f>
              <c:strCache>
                <c:ptCount val="6"/>
                <c:pt idx="0">
                  <c:v>2012-13</c:v>
                </c:pt>
                <c:pt idx="1">
                  <c:v>2013-14</c:v>
                </c:pt>
                <c:pt idx="2">
                  <c:v>2014-15</c:v>
                </c:pt>
                <c:pt idx="3">
                  <c:v>2015-16</c:v>
                </c:pt>
                <c:pt idx="4">
                  <c:v>2016-17</c:v>
                </c:pt>
                <c:pt idx="5">
                  <c:v>2017-18</c:v>
                </c:pt>
              </c:strCache>
            </c:strRef>
          </c:cat>
          <c:val>
            <c:numRef>
              <c:f>'Chart 2.2'!$B$7:$G$7</c:f>
              <c:numCache>
                <c:formatCode>_-* #,##0_-;\-* #,##0_-;_-* "-"??_-;_-@_-</c:formatCode>
                <c:ptCount val="6"/>
                <c:pt idx="0">
                  <c:v>503480</c:v>
                </c:pt>
                <c:pt idx="1">
                  <c:v>458876</c:v>
                </c:pt>
                <c:pt idx="2">
                  <c:v>430265.29399999999</c:v>
                </c:pt>
                <c:pt idx="3">
                  <c:v>429569</c:v>
                </c:pt>
                <c:pt idx="4">
                  <c:v>471361</c:v>
                </c:pt>
                <c:pt idx="5">
                  <c:v>402035</c:v>
                </c:pt>
              </c:numCache>
            </c:numRef>
          </c:val>
          <c:smooth val="0"/>
          <c:extLst>
            <c:ext xmlns:c16="http://schemas.microsoft.com/office/drawing/2014/chart" uri="{C3380CC4-5D6E-409C-BE32-E72D297353CC}">
              <c16:uniqueId val="{00000002-0C41-454B-946D-C23CC216EA5A}"/>
            </c:ext>
          </c:extLst>
        </c:ser>
        <c:ser>
          <c:idx val="3"/>
          <c:order val="3"/>
          <c:tx>
            <c:strRef>
              <c:f>'Chart 2.2'!$A$8</c:f>
              <c:strCache>
                <c:ptCount val="1"/>
                <c:pt idx="0">
                  <c:v>Central Services</c:v>
                </c:pt>
              </c:strCache>
            </c:strRef>
          </c:tx>
          <c:marker>
            <c:symbol val="none"/>
          </c:marker>
          <c:cat>
            <c:strRef>
              <c:f>'Chart 2.2'!$B$4:$G$4</c:f>
              <c:strCache>
                <c:ptCount val="6"/>
                <c:pt idx="0">
                  <c:v>2012-13</c:v>
                </c:pt>
                <c:pt idx="1">
                  <c:v>2013-14</c:v>
                </c:pt>
                <c:pt idx="2">
                  <c:v>2014-15</c:v>
                </c:pt>
                <c:pt idx="3">
                  <c:v>2015-16</c:v>
                </c:pt>
                <c:pt idx="4">
                  <c:v>2016-17</c:v>
                </c:pt>
                <c:pt idx="5">
                  <c:v>2017-18</c:v>
                </c:pt>
              </c:strCache>
            </c:strRef>
          </c:cat>
          <c:val>
            <c:numRef>
              <c:f>'Chart 2.2'!$B$8:$G$8</c:f>
              <c:numCache>
                <c:formatCode>_-* #,##0_-;\-* #,##0_-;_-* "-"??_-;_-@_-</c:formatCode>
                <c:ptCount val="6"/>
                <c:pt idx="0">
                  <c:v>123740</c:v>
                </c:pt>
                <c:pt idx="1">
                  <c:v>175153</c:v>
                </c:pt>
                <c:pt idx="2">
                  <c:v>174094.27679999999</c:v>
                </c:pt>
                <c:pt idx="3">
                  <c:v>195922</c:v>
                </c:pt>
                <c:pt idx="4">
                  <c:v>178082</c:v>
                </c:pt>
                <c:pt idx="5">
                  <c:v>258494</c:v>
                </c:pt>
              </c:numCache>
            </c:numRef>
          </c:val>
          <c:smooth val="0"/>
          <c:extLst>
            <c:ext xmlns:c16="http://schemas.microsoft.com/office/drawing/2014/chart" uri="{C3380CC4-5D6E-409C-BE32-E72D297353CC}">
              <c16:uniqueId val="{00000003-0C41-454B-946D-C23CC216EA5A}"/>
            </c:ext>
          </c:extLst>
        </c:ser>
        <c:ser>
          <c:idx val="4"/>
          <c:order val="4"/>
          <c:tx>
            <c:strRef>
              <c:f>'Chart 2.2'!$A$9</c:f>
              <c:strCache>
                <c:ptCount val="1"/>
                <c:pt idx="0">
                  <c:v>Other</c:v>
                </c:pt>
              </c:strCache>
            </c:strRef>
          </c:tx>
          <c:marker>
            <c:symbol val="none"/>
          </c:marker>
          <c:cat>
            <c:strRef>
              <c:f>'Chart 2.2'!$B$4:$G$4</c:f>
              <c:strCache>
                <c:ptCount val="6"/>
                <c:pt idx="0">
                  <c:v>2012-13</c:v>
                </c:pt>
                <c:pt idx="1">
                  <c:v>2013-14</c:v>
                </c:pt>
                <c:pt idx="2">
                  <c:v>2014-15</c:v>
                </c:pt>
                <c:pt idx="3">
                  <c:v>2015-16</c:v>
                </c:pt>
                <c:pt idx="4">
                  <c:v>2016-17</c:v>
                </c:pt>
                <c:pt idx="5">
                  <c:v>2017-18</c:v>
                </c:pt>
              </c:strCache>
            </c:strRef>
          </c:cat>
          <c:val>
            <c:numRef>
              <c:f>'Chart 2.2'!$B$9:$G$9</c:f>
              <c:numCache>
                <c:formatCode>_-* #,##0_-;\-* #,##0_-;_-* "-"??_-;_-@_-</c:formatCode>
                <c:ptCount val="6"/>
                <c:pt idx="0">
                  <c:v>540627</c:v>
                </c:pt>
                <c:pt idx="1">
                  <c:v>534547</c:v>
                </c:pt>
                <c:pt idx="2">
                  <c:v>449158.53137999994</c:v>
                </c:pt>
                <c:pt idx="3">
                  <c:v>454203.93999999994</c:v>
                </c:pt>
                <c:pt idx="4">
                  <c:v>561469</c:v>
                </c:pt>
                <c:pt idx="5">
                  <c:v>571036</c:v>
                </c:pt>
              </c:numCache>
            </c:numRef>
          </c:val>
          <c:smooth val="0"/>
          <c:extLst>
            <c:ext xmlns:c16="http://schemas.microsoft.com/office/drawing/2014/chart" uri="{C3380CC4-5D6E-409C-BE32-E72D297353CC}">
              <c16:uniqueId val="{00000004-0C41-454B-946D-C23CC216EA5A}"/>
            </c:ext>
          </c:extLst>
        </c:ser>
        <c:dLbls>
          <c:showLegendKey val="0"/>
          <c:showVal val="0"/>
          <c:showCatName val="0"/>
          <c:showSerName val="0"/>
          <c:showPercent val="0"/>
          <c:showBubbleSize val="0"/>
        </c:dLbls>
        <c:smooth val="0"/>
        <c:axId val="155861376"/>
        <c:axId val="155862912"/>
      </c:lineChart>
      <c:catAx>
        <c:axId val="155861376"/>
        <c:scaling>
          <c:orientation val="minMax"/>
        </c:scaling>
        <c:delete val="0"/>
        <c:axPos val="b"/>
        <c:numFmt formatCode="General" sourceLinked="0"/>
        <c:majorTickMark val="out"/>
        <c:minorTickMark val="none"/>
        <c:tickLblPos val="nextTo"/>
        <c:crossAx val="155862912"/>
        <c:crosses val="autoZero"/>
        <c:auto val="1"/>
        <c:lblAlgn val="ctr"/>
        <c:lblOffset val="100"/>
        <c:noMultiLvlLbl val="0"/>
      </c:catAx>
      <c:valAx>
        <c:axId val="155862912"/>
        <c:scaling>
          <c:orientation val="minMax"/>
        </c:scaling>
        <c:delete val="0"/>
        <c:axPos val="l"/>
        <c:majorGridlines/>
        <c:numFmt formatCode="_-* #,##0_-;\-* #,##0_-;_-* &quot;-&quot;??_-;_-@_-" sourceLinked="1"/>
        <c:majorTickMark val="out"/>
        <c:minorTickMark val="none"/>
        <c:tickLblPos val="nextTo"/>
        <c:crossAx val="155861376"/>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dPt>
            <c:idx val="15"/>
            <c:invertIfNegative val="0"/>
            <c:bubble3D val="0"/>
            <c:extLst>
              <c:ext xmlns:c16="http://schemas.microsoft.com/office/drawing/2014/chart" uri="{C3380CC4-5D6E-409C-BE32-E72D297353CC}">
                <c16:uniqueId val="{00000001-F11D-4BD6-A6D9-73ECDE2AC61F}"/>
              </c:ext>
            </c:extLst>
          </c:dPt>
          <c:dPt>
            <c:idx val="17"/>
            <c:invertIfNegative val="0"/>
            <c:bubble3D val="0"/>
            <c:spPr>
              <a:solidFill>
                <a:schemeClr val="accent1">
                  <a:lumMod val="40000"/>
                  <a:lumOff val="60000"/>
                </a:schemeClr>
              </a:solidFill>
            </c:spPr>
            <c:extLst>
              <c:ext xmlns:c16="http://schemas.microsoft.com/office/drawing/2014/chart" uri="{C3380CC4-5D6E-409C-BE32-E72D297353CC}">
                <c16:uniqueId val="{00000004-E164-49D3-87A2-B09FC971FF29}"/>
              </c:ext>
            </c:extLst>
          </c:dPt>
          <c:dPt>
            <c:idx val="18"/>
            <c:invertIfNegative val="0"/>
            <c:bubble3D val="0"/>
            <c:extLst>
              <c:ext xmlns:c16="http://schemas.microsoft.com/office/drawing/2014/chart" uri="{C3380CC4-5D6E-409C-BE32-E72D297353CC}">
                <c16:uniqueId val="{00000003-F11D-4BD6-A6D9-73ECDE2AC61F}"/>
              </c:ext>
            </c:extLst>
          </c:dPt>
          <c:dLbls>
            <c:dLbl>
              <c:idx val="17"/>
              <c:tx>
                <c:rich>
                  <a:bodyPr/>
                  <a:lstStyle/>
                  <a:p>
                    <a:fld id="{1D529285-51FB-483C-9334-8051FCD19DA6}"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164-49D3-87A2-B09FC971FF29}"/>
                </c:ext>
              </c:extLst>
            </c:dLbl>
            <c:spPr>
              <a:noFill/>
              <a:ln>
                <a:noFill/>
              </a:ln>
              <a:effectLst/>
            </c:spPr>
            <c:txPr>
              <a:bodyPr/>
              <a:lstStyle/>
              <a:p>
                <a:pPr>
                  <a:defRPr>
                    <a:solidFill>
                      <a:schemeClr val="tx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 2.3'!$A$2:$A$34</c:f>
              <c:strCache>
                <c:ptCount val="33"/>
                <c:pt idx="0">
                  <c:v>North Lanarkshire</c:v>
                </c:pt>
                <c:pt idx="1">
                  <c:v>South Lanarkshire</c:v>
                </c:pt>
                <c:pt idx="2">
                  <c:v>Falkirk</c:v>
                </c:pt>
                <c:pt idx="3">
                  <c:v>Midlothian</c:v>
                </c:pt>
                <c:pt idx="4">
                  <c:v>Fife</c:v>
                </c:pt>
                <c:pt idx="5">
                  <c:v>Stirling</c:v>
                </c:pt>
                <c:pt idx="6">
                  <c:v>Clackmannanshire</c:v>
                </c:pt>
                <c:pt idx="7">
                  <c:v>Edinburgh, City of</c:v>
                </c:pt>
                <c:pt idx="8">
                  <c:v>Angus</c:v>
                </c:pt>
                <c:pt idx="9">
                  <c:v>West Lothian</c:v>
                </c:pt>
                <c:pt idx="10">
                  <c:v>East Lothian</c:v>
                </c:pt>
                <c:pt idx="11">
                  <c:v>Renfrewshire</c:v>
                </c:pt>
                <c:pt idx="12">
                  <c:v>East Dunbartonshire</c:v>
                </c:pt>
                <c:pt idx="13">
                  <c:v>Aberdeenshire</c:v>
                </c:pt>
                <c:pt idx="14">
                  <c:v>Glasgow City</c:v>
                </c:pt>
                <c:pt idx="15">
                  <c:v>Inverclyde</c:v>
                </c:pt>
                <c:pt idx="16">
                  <c:v>East Ayrshire</c:v>
                </c:pt>
                <c:pt idx="17">
                  <c:v>Scotland</c:v>
                </c:pt>
                <c:pt idx="18">
                  <c:v>Eilean Siar</c:v>
                </c:pt>
                <c:pt idx="19">
                  <c:v>Highland</c:v>
                </c:pt>
                <c:pt idx="20">
                  <c:v>South Ayrshire</c:v>
                </c:pt>
                <c:pt idx="21">
                  <c:v>East Renfrewshire</c:v>
                </c:pt>
                <c:pt idx="22">
                  <c:v>Scottish Borders</c:v>
                </c:pt>
                <c:pt idx="23">
                  <c:v>Moray</c:v>
                </c:pt>
                <c:pt idx="24">
                  <c:v>North Ayrshire</c:v>
                </c:pt>
                <c:pt idx="25">
                  <c:v>Perth &amp; Kinross</c:v>
                </c:pt>
                <c:pt idx="26">
                  <c:v>Orkney Islands</c:v>
                </c:pt>
                <c:pt idx="27">
                  <c:v>Dumfries &amp; Galloway</c:v>
                </c:pt>
                <c:pt idx="28">
                  <c:v>West Dunbartonshire</c:v>
                </c:pt>
                <c:pt idx="29">
                  <c:v>Dundee City</c:v>
                </c:pt>
                <c:pt idx="30">
                  <c:v>Argyll &amp; Bute</c:v>
                </c:pt>
                <c:pt idx="31">
                  <c:v>Aberdeen City</c:v>
                </c:pt>
                <c:pt idx="32">
                  <c:v>Shetland Islands</c:v>
                </c:pt>
              </c:strCache>
            </c:strRef>
          </c:cat>
          <c:val>
            <c:numRef>
              <c:f>'Chart 2.3'!$D$2:$D$34</c:f>
              <c:numCache>
                <c:formatCode>_("£"* #,##0_);_("£"* \(#,##0\);_("£"* "-"_);_(@_)</c:formatCode>
                <c:ptCount val="33"/>
                <c:pt idx="0">
                  <c:v>174.4646428991646</c:v>
                </c:pt>
                <c:pt idx="1">
                  <c:v>175.42508721752523</c:v>
                </c:pt>
                <c:pt idx="2">
                  <c:v>183.38849684631236</c:v>
                </c:pt>
                <c:pt idx="3">
                  <c:v>192.67399267399267</c:v>
                </c:pt>
                <c:pt idx="4">
                  <c:v>193.55429309927035</c:v>
                </c:pt>
                <c:pt idx="5">
                  <c:v>208.53191489361703</c:v>
                </c:pt>
                <c:pt idx="6">
                  <c:v>249.48493683187561</c:v>
                </c:pt>
                <c:pt idx="7">
                  <c:v>258.89012295161825</c:v>
                </c:pt>
                <c:pt idx="8">
                  <c:v>265.4282765737874</c:v>
                </c:pt>
                <c:pt idx="9">
                  <c:v>272.53874579449558</c:v>
                </c:pt>
                <c:pt idx="10">
                  <c:v>283.7561999236932</c:v>
                </c:pt>
                <c:pt idx="11">
                  <c:v>324.67341514448907</c:v>
                </c:pt>
                <c:pt idx="12">
                  <c:v>352.72357347637103</c:v>
                </c:pt>
                <c:pt idx="13">
                  <c:v>374.08326967150498</c:v>
                </c:pt>
                <c:pt idx="14">
                  <c:v>391.79414511609934</c:v>
                </c:pt>
                <c:pt idx="15">
                  <c:v>393.25799898425595</c:v>
                </c:pt>
                <c:pt idx="16">
                  <c:v>400.68886337543051</c:v>
                </c:pt>
                <c:pt idx="17">
                  <c:v>416.06897950154843</c:v>
                </c:pt>
                <c:pt idx="18">
                  <c:v>416.73469387755102</c:v>
                </c:pt>
                <c:pt idx="19">
                  <c:v>442.0996683391445</c:v>
                </c:pt>
                <c:pt idx="20">
                  <c:v>451.18920837770679</c:v>
                </c:pt>
                <c:pt idx="21">
                  <c:v>507.46095398902492</c:v>
                </c:pt>
                <c:pt idx="22">
                  <c:v>514.99739175795514</c:v>
                </c:pt>
                <c:pt idx="23">
                  <c:v>536.88661515974115</c:v>
                </c:pt>
                <c:pt idx="24">
                  <c:v>584.08572059798212</c:v>
                </c:pt>
                <c:pt idx="25">
                  <c:v>617.65056254136334</c:v>
                </c:pt>
                <c:pt idx="26">
                  <c:v>665.22727272727275</c:v>
                </c:pt>
                <c:pt idx="27">
                  <c:v>705.99195710455763</c:v>
                </c:pt>
                <c:pt idx="28">
                  <c:v>780.21426180113826</c:v>
                </c:pt>
                <c:pt idx="29">
                  <c:v>909.03772443009893</c:v>
                </c:pt>
                <c:pt idx="30">
                  <c:v>1067.5958990899665</c:v>
                </c:pt>
                <c:pt idx="31">
                  <c:v>1072.7054195804196</c:v>
                </c:pt>
                <c:pt idx="32">
                  <c:v>3066.8110918544194</c:v>
                </c:pt>
              </c:numCache>
            </c:numRef>
          </c:val>
          <c:extLst>
            <c:ext xmlns:c16="http://schemas.microsoft.com/office/drawing/2014/chart" uri="{C3380CC4-5D6E-409C-BE32-E72D297353CC}">
              <c16:uniqueId val="{00000002-F11D-4BD6-A6D9-73ECDE2AC61F}"/>
            </c:ext>
          </c:extLst>
        </c:ser>
        <c:dLbls>
          <c:showLegendKey val="0"/>
          <c:showVal val="0"/>
          <c:showCatName val="0"/>
          <c:showSerName val="0"/>
          <c:showPercent val="0"/>
          <c:showBubbleSize val="0"/>
        </c:dLbls>
        <c:gapWidth val="30"/>
        <c:axId val="253606912"/>
        <c:axId val="253670144"/>
      </c:barChart>
      <c:catAx>
        <c:axId val="253606912"/>
        <c:scaling>
          <c:orientation val="maxMin"/>
        </c:scaling>
        <c:delete val="0"/>
        <c:axPos val="l"/>
        <c:numFmt formatCode="General" sourceLinked="0"/>
        <c:majorTickMark val="out"/>
        <c:minorTickMark val="none"/>
        <c:tickLblPos val="nextTo"/>
        <c:crossAx val="253670144"/>
        <c:crosses val="autoZero"/>
        <c:auto val="1"/>
        <c:lblAlgn val="ctr"/>
        <c:lblOffset val="100"/>
        <c:noMultiLvlLbl val="0"/>
      </c:catAx>
      <c:valAx>
        <c:axId val="253670144"/>
        <c:scaling>
          <c:orientation val="minMax"/>
        </c:scaling>
        <c:delete val="0"/>
        <c:axPos val="t"/>
        <c:majorGridlines/>
        <c:numFmt formatCode="_(&quot;£&quot;* #,##0_);_(&quot;£&quot;* \(#,##0\);_(&quot;£&quot;* &quot;-&quot;_);_(@_)" sourceLinked="1"/>
        <c:majorTickMark val="out"/>
        <c:minorTickMark val="none"/>
        <c:tickLblPos val="nextTo"/>
        <c:crossAx val="253606912"/>
        <c:crosses val="autoZero"/>
        <c:crossBetween val="between"/>
      </c:valAx>
    </c:plotArea>
    <c:plotVisOnly val="1"/>
    <c:dispBlanksAs val="gap"/>
    <c:showDLblsOverMax val="0"/>
  </c:chart>
  <c:spPr>
    <a:ln>
      <a:noFill/>
    </a:ln>
  </c:spPr>
  <c:txPr>
    <a:bodyPr/>
    <a:lstStyle/>
    <a:p>
      <a:pPr>
        <a:defRPr sz="900"/>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C28AA08-B645-49C9-88AC-B9E1F7C1C41C}">
          <cx:dataLabels>
            <cx:txPr>
              <a:bodyPr spcFirstLastPara="1" vertOverflow="ellipsis" wrap="square" lIns="0" tIns="0" rIns="0" bIns="0" anchor="ctr" anchorCtr="1">
                <a:spAutoFit/>
              </a:bodyPr>
              <a:lstStyle/>
              <a:p>
                <a:pPr>
                  <a:defRPr sz="1200"/>
                </a:pPr>
                <a:endParaRPr lang="en-US" sz="1200"/>
              </a:p>
            </cx:txPr>
            <cx:visibility seriesName="0" categoryName="1" value="1"/>
            <cx:separator>, </cx:separator>
          </cx:dataLabels>
          <cx:dataId val="0"/>
          <cx:layoutPr/>
        </cx:series>
      </cx:plotAreaRegion>
    </cx:plotArea>
  </cx:chart>
  <cx:spPr>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180974</xdr:colOff>
      <xdr:row>0</xdr:row>
      <xdr:rowOff>0</xdr:rowOff>
    </xdr:from>
    <xdr:to>
      <xdr:col>0</xdr:col>
      <xdr:colOff>1028699</xdr:colOff>
      <xdr:row>4</xdr:row>
      <xdr:rowOff>19455</xdr:rowOff>
    </xdr:to>
    <xdr:pic>
      <xdr:nvPicPr>
        <xdr:cNvPr id="2" name="Picture 1" descr="ANd9GcRVRFTDkXqsLTU4z_RIxwPnUrzED_bbQjm4__tjqX4N2v3lUJxm9nJCfD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4" y="0"/>
          <a:ext cx="847725" cy="76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200024</xdr:colOff>
      <xdr:row>7</xdr:row>
      <xdr:rowOff>28575</xdr:rowOff>
    </xdr:from>
    <xdr:to>
      <xdr:col>14</xdr:col>
      <xdr:colOff>247649</xdr:colOff>
      <xdr:row>39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171449</xdr:colOff>
      <xdr:row>11</xdr:row>
      <xdr:rowOff>28574</xdr:rowOff>
    </xdr:from>
    <xdr:to>
      <xdr:col>15</xdr:col>
      <xdr:colOff>476249</xdr:colOff>
      <xdr:row>45</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600075</xdr:colOff>
      <xdr:row>0</xdr:row>
      <xdr:rowOff>619125</xdr:rowOff>
    </xdr:from>
    <xdr:to>
      <xdr:col>16</xdr:col>
      <xdr:colOff>190500</xdr:colOff>
      <xdr:row>47</xdr:row>
      <xdr:rowOff>9526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10</xdr:row>
      <xdr:rowOff>0</xdr:rowOff>
    </xdr:from>
    <xdr:to>
      <xdr:col>10</xdr:col>
      <xdr:colOff>171449</xdr:colOff>
      <xdr:row>46</xdr:row>
      <xdr:rowOff>127747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9</xdr:col>
      <xdr:colOff>332105</xdr:colOff>
      <xdr:row>50</xdr:row>
      <xdr:rowOff>142875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525"/>
          <a:ext cx="5818505" cy="8229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19</xdr:row>
      <xdr:rowOff>19050</xdr:rowOff>
    </xdr:from>
    <xdr:to>
      <xdr:col>10</xdr:col>
      <xdr:colOff>523875</xdr:colOff>
      <xdr:row>47</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0.37278</cdr:x>
      <cdr:y>0.3493</cdr:y>
    </cdr:from>
    <cdr:to>
      <cdr:x>0.59848</cdr:x>
      <cdr:y>0.73803</cdr:y>
    </cdr:to>
    <cdr:sp macro="" textlink="">
      <cdr:nvSpPr>
        <cdr:cNvPr id="2" name="TextBox 1"/>
        <cdr:cNvSpPr txBox="1"/>
      </cdr:nvSpPr>
      <cdr:spPr>
        <a:xfrm xmlns:a="http://schemas.openxmlformats.org/drawingml/2006/main">
          <a:off x="2100280" y="1181101"/>
          <a:ext cx="1271569" cy="131445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200" b="1" baseline="0">
              <a:latin typeface="Arial" pitchFamily="34" charset="0"/>
              <a:cs typeface="Arial" pitchFamily="34" charset="0"/>
            </a:rPr>
            <a:t>General Fund Net Revenue Expenditure on Services £10.60 bn</a:t>
          </a:r>
          <a:endParaRPr lang="en-GB" sz="1200" b="1">
            <a:latin typeface="Arial" pitchFamily="34" charset="0"/>
            <a:cs typeface="Arial" pitchFamily="34" charset="0"/>
          </a:endParaRPr>
        </a:p>
      </cdr:txBody>
    </cdr:sp>
  </cdr:relSizeAnchor>
  <cdr:relSizeAnchor xmlns:cdr="http://schemas.openxmlformats.org/drawingml/2006/chartDrawing">
    <cdr:from>
      <cdr:x>0.72584</cdr:x>
      <cdr:y>0.81756</cdr:y>
    </cdr:from>
    <cdr:to>
      <cdr:x>0.96806</cdr:x>
      <cdr:y>0.98122</cdr:y>
    </cdr:to>
    <cdr:sp macro="" textlink="">
      <cdr:nvSpPr>
        <cdr:cNvPr id="3" name="TextBox 3"/>
        <cdr:cNvSpPr txBox="1"/>
      </cdr:nvSpPr>
      <cdr:spPr>
        <a:xfrm xmlns:a="http://schemas.openxmlformats.org/drawingml/2006/main">
          <a:off x="4089179" y="2764465"/>
          <a:ext cx="1364600" cy="553408"/>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700"/>
            <a:t>*Other includes :</a:t>
          </a:r>
        </a:p>
        <a:p xmlns:a="http://schemas.openxmlformats.org/drawingml/2006/main">
          <a:r>
            <a:rPr lang="en-GB" sz="700" baseline="0"/>
            <a:t>Non-HRA Housing (£0.32bn)</a:t>
          </a:r>
        </a:p>
        <a:p xmlns:a="http://schemas.openxmlformats.org/drawingml/2006/main">
          <a:r>
            <a:rPr lang="en-GB" sz="700" baseline="0"/>
            <a:t>Planning (£0.21bn)</a:t>
          </a:r>
        </a:p>
        <a:p xmlns:a="http://schemas.openxmlformats.org/drawingml/2006/main">
          <a:r>
            <a:rPr lang="en-GB" sz="700" baseline="0"/>
            <a:t>Trading (£0.03bn surplus)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571500</xdr:colOff>
      <xdr:row>9</xdr:row>
      <xdr:rowOff>95250</xdr:rowOff>
    </xdr:from>
    <xdr:to>
      <xdr:col>20</xdr:col>
      <xdr:colOff>83607</xdr:colOff>
      <xdr:row>48</xdr:row>
      <xdr:rowOff>111126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509868</xdr:colOff>
      <xdr:row>2</xdr:row>
      <xdr:rowOff>34737</xdr:rowOff>
    </xdr:from>
    <xdr:to>
      <xdr:col>17</xdr:col>
      <xdr:colOff>267820</xdr:colOff>
      <xdr:row>43</xdr:row>
      <xdr:rowOff>0</xdr:rowOff>
    </xdr:to>
    <xdr:graphicFrame macro="">
      <xdr:nvGraphicFramePr>
        <xdr:cNvPr id="2" name="Objec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123825</xdr:rowOff>
    </xdr:from>
    <xdr:to>
      <xdr:col>10</xdr:col>
      <xdr:colOff>361950</xdr:colOff>
      <xdr:row>34</xdr:row>
      <xdr:rowOff>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13</xdr:row>
      <xdr:rowOff>85725</xdr:rowOff>
    </xdr:from>
    <xdr:to>
      <xdr:col>6</xdr:col>
      <xdr:colOff>485775</xdr:colOff>
      <xdr:row>41</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47624</xdr:colOff>
      <xdr:row>1</xdr:row>
      <xdr:rowOff>66674</xdr:rowOff>
    </xdr:from>
    <xdr:to>
      <xdr:col>18</xdr:col>
      <xdr:colOff>600075</xdr:colOff>
      <xdr:row>43</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9525</xdr:colOff>
      <xdr:row>2</xdr:row>
      <xdr:rowOff>9525</xdr:rowOff>
    </xdr:from>
    <xdr:to>
      <xdr:col>14</xdr:col>
      <xdr:colOff>38099</xdr:colOff>
      <xdr:row>36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uploads/system/uploads/attachment_data/file/229795/hbctb_release_may13_revised.xls"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hyperlink" Target="https://www.gov.scot/publications/local-government-finance-circular-12017-settlement-for-2017-2018/"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abSelected="1" workbookViewId="0">
      <selection activeCell="E7" sqref="E7"/>
    </sheetView>
  </sheetViews>
  <sheetFormatPr defaultRowHeight="12.75"/>
  <cols>
    <col min="1" max="1" width="17" style="42" customWidth="1"/>
    <col min="2" max="2" width="92.42578125" style="42" customWidth="1"/>
    <col min="3" max="16384" width="9.140625" style="42"/>
  </cols>
  <sheetData>
    <row r="1" spans="1:10" ht="18">
      <c r="A1" s="568"/>
      <c r="B1" s="571" t="s">
        <v>678</v>
      </c>
      <c r="C1" s="568"/>
      <c r="D1" s="568"/>
      <c r="E1" s="568"/>
      <c r="F1" s="568"/>
      <c r="G1" s="568"/>
      <c r="H1" s="568"/>
      <c r="I1" s="568"/>
      <c r="J1" s="568"/>
    </row>
    <row r="2" spans="1:10" ht="15">
      <c r="A2" s="568"/>
      <c r="B2" s="568"/>
      <c r="C2" s="568"/>
      <c r="D2" s="568"/>
      <c r="E2" s="568"/>
      <c r="F2" s="568"/>
      <c r="G2" s="568"/>
      <c r="H2" s="568"/>
      <c r="I2" s="568"/>
      <c r="J2" s="568"/>
    </row>
    <row r="8" spans="1:10">
      <c r="A8" s="77">
        <v>1</v>
      </c>
      <c r="B8" s="77" t="s">
        <v>661</v>
      </c>
    </row>
    <row r="9" spans="1:10">
      <c r="B9" s="570" t="s">
        <v>679</v>
      </c>
    </row>
    <row r="10" spans="1:10">
      <c r="B10" s="569" t="s">
        <v>680</v>
      </c>
    </row>
    <row r="11" spans="1:10">
      <c r="B11" s="569" t="s">
        <v>681</v>
      </c>
    </row>
    <row r="12" spans="1:10">
      <c r="B12" s="569" t="s">
        <v>682</v>
      </c>
    </row>
    <row r="13" spans="1:10">
      <c r="B13" s="569" t="s">
        <v>683</v>
      </c>
    </row>
    <row r="14" spans="1:10">
      <c r="B14" s="569" t="s">
        <v>684</v>
      </c>
    </row>
    <row r="15" spans="1:10">
      <c r="B15" s="569" t="s">
        <v>685</v>
      </c>
    </row>
    <row r="16" spans="1:10">
      <c r="B16" s="569" t="s">
        <v>686</v>
      </c>
    </row>
    <row r="17" spans="2:2">
      <c r="B17" s="570" t="s">
        <v>670</v>
      </c>
    </row>
    <row r="18" spans="2:2">
      <c r="B18" s="569" t="s">
        <v>687</v>
      </c>
    </row>
    <row r="19" spans="2:2">
      <c r="B19" s="570" t="s">
        <v>688</v>
      </c>
    </row>
    <row r="20" spans="2:2">
      <c r="B20" s="570" t="s">
        <v>671</v>
      </c>
    </row>
    <row r="21" spans="2:2">
      <c r="B21" s="570" t="s">
        <v>736</v>
      </c>
    </row>
    <row r="22" spans="2:2">
      <c r="B22" s="569" t="s">
        <v>689</v>
      </c>
    </row>
    <row r="23" spans="2:2">
      <c r="B23" s="569" t="s">
        <v>690</v>
      </c>
    </row>
    <row r="24" spans="2:2">
      <c r="B24" s="569" t="s">
        <v>691</v>
      </c>
    </row>
    <row r="25" spans="2:2">
      <c r="B25" s="569" t="s">
        <v>662</v>
      </c>
    </row>
    <row r="26" spans="2:2" ht="14.25">
      <c r="B26" s="569" t="s">
        <v>663</v>
      </c>
    </row>
    <row r="27" spans="2:2">
      <c r="B27" s="569" t="s">
        <v>191</v>
      </c>
    </row>
    <row r="28" spans="2:2">
      <c r="B28" s="569" t="s">
        <v>672</v>
      </c>
    </row>
    <row r="29" spans="2:2">
      <c r="B29" s="569" t="s">
        <v>233</v>
      </c>
    </row>
    <row r="30" spans="2:2">
      <c r="B30" s="569" t="s">
        <v>673</v>
      </c>
    </row>
    <row r="31" spans="2:2">
      <c r="B31" s="569" t="s">
        <v>674</v>
      </c>
    </row>
    <row r="32" spans="2:2">
      <c r="B32" s="569" t="s">
        <v>692</v>
      </c>
    </row>
    <row r="33" spans="1:2">
      <c r="B33" s="569" t="s">
        <v>693</v>
      </c>
    </row>
    <row r="34" spans="1:2">
      <c r="B34" s="569" t="s">
        <v>694</v>
      </c>
    </row>
    <row r="36" spans="1:2">
      <c r="A36" s="77">
        <v>2</v>
      </c>
      <c r="B36" s="77" t="s">
        <v>664</v>
      </c>
    </row>
    <row r="37" spans="1:2">
      <c r="B37" s="569" t="s">
        <v>695</v>
      </c>
    </row>
    <row r="38" spans="1:2">
      <c r="B38" s="569" t="s">
        <v>696</v>
      </c>
    </row>
    <row r="39" spans="1:2">
      <c r="B39" s="569" t="s">
        <v>675</v>
      </c>
    </row>
    <row r="40" spans="1:2">
      <c r="B40" s="569" t="s">
        <v>697</v>
      </c>
    </row>
    <row r="41" spans="1:2">
      <c r="B41" s="570" t="s">
        <v>698</v>
      </c>
    </row>
    <row r="42" spans="1:2">
      <c r="B42" s="570" t="s">
        <v>699</v>
      </c>
    </row>
    <row r="43" spans="1:2">
      <c r="B43" s="569" t="s">
        <v>700</v>
      </c>
    </row>
    <row r="44" spans="1:2">
      <c r="B44" s="569" t="s">
        <v>701</v>
      </c>
    </row>
    <row r="45" spans="1:2">
      <c r="B45" s="570" t="s">
        <v>702</v>
      </c>
    </row>
    <row r="47" spans="1:2">
      <c r="A47" s="77">
        <v>3</v>
      </c>
      <c r="B47" s="52" t="s">
        <v>665</v>
      </c>
    </row>
    <row r="48" spans="1:2">
      <c r="B48" s="570" t="s">
        <v>703</v>
      </c>
    </row>
    <row r="49" spans="1:2">
      <c r="B49" s="570" t="s">
        <v>704</v>
      </c>
    </row>
    <row r="50" spans="1:2">
      <c r="B50" s="570" t="s">
        <v>848</v>
      </c>
    </row>
    <row r="51" spans="1:2">
      <c r="B51" s="570" t="s">
        <v>705</v>
      </c>
    </row>
    <row r="52" spans="1:2">
      <c r="B52" s="569" t="s">
        <v>846</v>
      </c>
    </row>
    <row r="53" spans="1:2">
      <c r="B53" s="570" t="s">
        <v>847</v>
      </c>
    </row>
    <row r="54" spans="1:2">
      <c r="B54" s="569"/>
    </row>
    <row r="55" spans="1:2">
      <c r="A55" s="77">
        <v>4</v>
      </c>
      <c r="B55" s="77" t="s">
        <v>666</v>
      </c>
    </row>
    <row r="56" spans="1:2">
      <c r="B56" s="569" t="s">
        <v>706</v>
      </c>
    </row>
    <row r="58" spans="1:2">
      <c r="A58" s="77">
        <v>5</v>
      </c>
      <c r="B58" s="77" t="s">
        <v>667</v>
      </c>
    </row>
    <row r="59" spans="1:2">
      <c r="B59" s="570" t="s">
        <v>707</v>
      </c>
    </row>
    <row r="60" spans="1:2">
      <c r="B60" s="570" t="s">
        <v>708</v>
      </c>
    </row>
    <row r="61" spans="1:2">
      <c r="B61" s="569"/>
    </row>
    <row r="62" spans="1:2">
      <c r="A62" s="77">
        <v>6</v>
      </c>
      <c r="B62" s="77" t="s">
        <v>668</v>
      </c>
    </row>
    <row r="63" spans="1:2">
      <c r="B63" s="570" t="s">
        <v>435</v>
      </c>
    </row>
    <row r="64" spans="1:2">
      <c r="B64" s="570" t="s">
        <v>676</v>
      </c>
    </row>
    <row r="66" spans="2:7">
      <c r="B66" s="77" t="s">
        <v>669</v>
      </c>
    </row>
    <row r="67" spans="2:7">
      <c r="B67" s="569" t="s">
        <v>709</v>
      </c>
    </row>
    <row r="68" spans="2:7">
      <c r="B68" s="569" t="s">
        <v>710</v>
      </c>
    </row>
    <row r="69" spans="2:7">
      <c r="B69" s="569" t="s">
        <v>711</v>
      </c>
    </row>
    <row r="70" spans="2:7">
      <c r="B70" s="569" t="s">
        <v>712</v>
      </c>
    </row>
    <row r="71" spans="2:7">
      <c r="B71" s="569" t="s">
        <v>713</v>
      </c>
    </row>
    <row r="72" spans="2:7">
      <c r="B72" s="569" t="s">
        <v>714</v>
      </c>
    </row>
    <row r="73" spans="2:7">
      <c r="B73" s="569" t="s">
        <v>715</v>
      </c>
    </row>
    <row r="74" spans="2:7">
      <c r="B74" s="569" t="s">
        <v>716</v>
      </c>
    </row>
    <row r="75" spans="2:7">
      <c r="B75" s="569" t="s">
        <v>717</v>
      </c>
    </row>
    <row r="76" spans="2:7">
      <c r="B76" s="569" t="s">
        <v>718</v>
      </c>
    </row>
    <row r="77" spans="2:7">
      <c r="B77" s="569" t="s">
        <v>677</v>
      </c>
    </row>
    <row r="78" spans="2:7">
      <c r="B78" s="569" t="s">
        <v>839</v>
      </c>
    </row>
    <row r="79" spans="2:7">
      <c r="B79" s="569" t="s">
        <v>845</v>
      </c>
    </row>
    <row r="80" spans="2:7">
      <c r="B80" s="696" t="s">
        <v>844</v>
      </c>
      <c r="C80" s="696"/>
      <c r="D80" s="696"/>
      <c r="E80" s="696"/>
      <c r="F80" s="696"/>
      <c r="G80" s="696"/>
    </row>
  </sheetData>
  <mergeCells count="1">
    <mergeCell ref="B80:G80"/>
  </mergeCells>
  <hyperlinks>
    <hyperlink ref="B63" location="'Table 6.1'!A1" display="Table 6.1 – Local Authority Joint Board Membership"/>
    <hyperlink ref="B9" location="'Table 1.1'!A1" display="Table 1.1 – Revenue Expenditure, Income and Reserves, 2016-17"/>
    <hyperlink ref="B12" location="'Table 1.3'!A1" display="Table 1.3 – Net Revenue Expenditure by Service and Type of Income / Expenditure, 2016-17"/>
    <hyperlink ref="B10" location="'Chart 1.1'!A1" display="Chart 1.1 – General Fund Net Revenue Expenditure on Services, 2016-17"/>
    <hyperlink ref="B15" location="'Table 1.4'!A1" display="Table 1.4 – Revenue Income by Source, 2012-13 to 2016-17"/>
    <hyperlink ref="B13" location="'Chart 1.2'!A1" display="Chart 1.2 – Gross Expenditure by Service, 2016-17"/>
    <hyperlink ref="B17" location="'Table 1.5'!A1" display="Table 1.5 - Council Tax valuation range and ratios by band"/>
    <hyperlink ref="B20" location="'Table 1.7'!A1" display="Table 1.7 – Chargeable dwellings, Discounts and Exemptions"/>
    <hyperlink ref="B23" location="'Table 1.8'!A1" display="Table 1.8 – Average Council Tax bills, 2011-12 to 2016-17"/>
    <hyperlink ref="B29" location="'Table 1.14'!A1" display="Table 1.14 – Non-Domestic Rates Income, Total Rateable Values and Poundage Rate"/>
    <hyperlink ref="B30" location="'Table 1.15'!A1" display="Table 1.15 – Non-Domestic Rates Properties, Rateable Values and Income By Local Authority"/>
    <hyperlink ref="B31" location="'Table 1.16'!A1" display="Table 1.16 – Amount of Non-Domestic Rates Relief Provided by Relief Type"/>
    <hyperlink ref="B33" location="'Table 1.17'!A1" display="Table 1.17 – Non-Domestic Rates Distributable Amount by Local Authority, 2016-17"/>
    <hyperlink ref="B34" location="'Table 1.18'!A1" display="Table 1.18 – Customer and Client Receipts – 2012-13 to 2016-17"/>
    <hyperlink ref="B37" location="'Table 2.1'!A1" display="Table 2.1 – Total Capital Expenditure and Financing, 2016-17"/>
    <hyperlink ref="B38" location="'Table 2.2'!A1" display="Table 2.2 – Total Capital Expenditure and Financing, 2012-13 to 2016-17"/>
    <hyperlink ref="B39" location="'Chart 2.1'!A1" display="Chart 2.1 – Capital Expenditure Financing"/>
    <hyperlink ref="B40" location="'Table 2.3'!A1" display="Table 2.3 – Capital Expenditure by Service, 2012-13 to 2016-17"/>
    <hyperlink ref="B41" location="'Chart 2.2'!A1" display="Chart 2.2 – Capital Expenditure by Service, 2011-12 to 2016-17"/>
    <hyperlink ref="B42" location="'Chart 2.3'!A1" display="Chart 2.3 – Capital Expenditure per Head by Local Authority Area, 2016-17"/>
    <hyperlink ref="B43" location="'Table 2.4'!A1" display="Table 2.4 – Capital Receipts Raised by Service, 2012-13 to 2016-17"/>
    <hyperlink ref="B44" location="'Table 2.5'!A1" display="Table 2.5 – Capital receipts summary, 2016-17"/>
    <hyperlink ref="B45" location="'Table 2.6'!A1" display="Table 2.6 – Loans Fund Borrowingand Credit Arrangements to Finance Capital Expenditure – 2012-13 to 2016-17"/>
    <hyperlink ref="B53" location="'Table 3.5'!A1" display="Table 3.5 – Value of Fixed Assets, 31st March 2013 to 31st March 2017"/>
    <hyperlink ref="B48" location="'Table 3.1'!A1" display="Table 3.1 – General Fund and HRA Loans Fund Advances Outstanding, 2012-13 to 2016-17"/>
    <hyperlink ref="B49" location="'Table 3.2'!A1" display="Table 3.2 – Credit Arrangements, 2012-13 to 2016-17"/>
    <hyperlink ref="B59" location="'Table 5.1'!A1" display="Table 5.1 – Local Government Pension Scheme Funds Expenditure, 2007-08 - 2016-17"/>
    <hyperlink ref="B60" location="'Table 5.2'!A1" display="Table 5.2 – Local Government Pension Scheme Funds Income, 2007-08 – 2016-17"/>
    <hyperlink ref="B67" location="'Annex A'!A1" display="Annex A – Service Analysis of General Fund Revenue Expenditure and Income, 2016-17"/>
    <hyperlink ref="B68" location="'Annex B'!A1" display="Annex B – Subjective Analysis of General Fund Revenue Expenditure and Income, 2016-17"/>
    <hyperlink ref="B69" location="'Annex C'!A1" display="Annex C – General Fund Net Revenue Expenditure by Local Authority and Service, 2016-17"/>
    <hyperlink ref="B71" location="'Annex E'!A1" display="Annex E – Revenue Income by Local Authority and Service, 2016-17"/>
    <hyperlink ref="B72" location="'Annex F'!A1" display="Annex F – Calculation of the Distributable Amount of Non-Domestic Rates Income, 2016-17"/>
    <hyperlink ref="B73" location="'Annex G'!A1" display="Annex G – Capital Expenditure by Local Authority and Service, 2016-17"/>
    <hyperlink ref="B74" location="'Annex H'!A1" display="Annex H – Capital Expenditure by Service and Type of Expenditure, 2016-17"/>
    <hyperlink ref="B75" location="'Annex I'!A1" display="Annex I – Capital Financing by Local Authority and Type, 2016-17"/>
    <hyperlink ref="B76" location="'Annex J'!A1" display="Annex J – Capital Receipts by Service, 2016-17"/>
    <hyperlink ref="B11" location="'Table 1.2'!A1" display="Table 1.2 – Net Revenue Expenditure by Service, 2012-13 to 2016-17"/>
    <hyperlink ref="B14" location="'Chart 1.3'!A1" display="Chart 1.3 – Net Revenue Expenditure per Head Population by Local Authority, 2016-17 (£)"/>
    <hyperlink ref="B18" location="'Chart 1.5'!A1" display="Chart 1.5 - Council Tax Potential Yield (£ millions), 2016-17"/>
    <hyperlink ref="B24" location="'Table 1.9'!A1" display="Table 1.9 – CTR funding and final liability for local authorities, 2016-17"/>
    <hyperlink ref="B25" location="'Table 1.10'!A1" display="Table 1.10 - Local Authority Discretionary Reductions on Second Homes and Long-Term Empty Properties"/>
    <hyperlink ref="B26" location="'Table 1.11'!A1" display="Table 1.11 - Number of Second Homes, Long Term Empty Properties and Unoccupied Exemptions"/>
    <hyperlink ref="B27" location="'Table 1.12'!A1" display="Table 1.12 – Non-Domestic Rates Properties by Classification (as at 1 April 2017)"/>
    <hyperlink ref="B28" location="'Table 1.13'!A1" display="Table 1.13 – Non-Domestic Rates Subjects by Local Authority (as at 1 April 2017)"/>
    <hyperlink ref="B70" location="'Annex D'!A1" display="Annex D – General Fund Net Revenue Expenditure on Services by Local Authority 2012-13 to 2016-17"/>
    <hyperlink ref="B21" location="'Chart 1.6'!A1" display="Chart 1.6 - Percentage of chargeable dwellings by Council Tax band for each local authority as at September 2017"/>
    <hyperlink ref="B22" location="'Chart 1.7 '!A1" display="Chart 1.7 – Band D Council Tax rate by local authority, 2016-17 (£)"/>
    <hyperlink ref="B50" location="'Table 3.3'!A1" display="Table 3.3 – Total Debt, 31st March 2013– 31st March 2017"/>
    <hyperlink ref="B51" location="'Table 3.4'!A1" display="Table 3.4 – Prudential Information, 2012-13 to 2016-17"/>
    <hyperlink ref="B52" location="'Chart 3.1'!A1" display="Chart 3.1 – Prudential Indicators, 31st March 2013 to 31st March 2017"/>
    <hyperlink ref="B19" location="'Table 1.6'!A1" display="Table 1.6 – Council Tax income after CTR by local authority, 2016-17 a"/>
    <hyperlink ref="B16" location="'Chart 1.4'!A1" display="Chart 1.4 – Revenue Income and Funding, 2016-17"/>
    <hyperlink ref="B56" location="'Table 4.1'!A1" display="Table 4.1 - Movements in Reserves by Account, 2016-17"/>
    <hyperlink ref="B32" location="'Table 1.16a'!A1" display="Table 1.16a - Amount of Non-Domestic Rates Relief Provided by Relief Type, by Local Authority, 2016-17"/>
    <hyperlink ref="B64" location="'Map 6.1'!A1" display="Map 6.1 - Local Authority Boundaries"/>
    <hyperlink ref="B77" location="'Annex K'!A1" display="Annex K – Reserves at 31 March 2017 by Local Authority and Account"/>
    <hyperlink ref="B78" location="'Annex L'!A1" display="Annex L – Non-Domestic Rates Properties by Classification (as at 1 April 2018)"/>
    <hyperlink ref="B79" location="'Annex M'!A1" display="Annex M – Non-Domestic Rates Subjects by Local Authority (as at April 2018)1"/>
    <hyperlink ref="B80:G80" location="'Annex N'!A1" display="Annex N – Non-Domestic Rates Properties, Rateable Values By Local Authority1"/>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16" sqref="C16"/>
    </sheetView>
  </sheetViews>
  <sheetFormatPr defaultRowHeight="12.75"/>
  <cols>
    <col min="1" max="1" width="11.7109375" style="42" customWidth="1"/>
    <col min="2" max="2" width="26.5703125" style="42" customWidth="1"/>
    <col min="3" max="3" width="14.7109375" style="42" customWidth="1"/>
    <col min="4" max="4" width="20" style="42" customWidth="1"/>
    <col min="5" max="5" width="14.5703125" style="42" customWidth="1"/>
    <col min="6" max="16384" width="9.140625" style="42"/>
  </cols>
  <sheetData>
    <row r="1" spans="1:11" ht="15.75">
      <c r="A1" s="140" t="s">
        <v>143</v>
      </c>
    </row>
    <row r="3" spans="1:11" ht="56.25" customHeight="1">
      <c r="A3" s="604"/>
      <c r="B3" s="605" t="s">
        <v>122</v>
      </c>
      <c r="C3" s="605" t="s">
        <v>727</v>
      </c>
      <c r="D3" s="605" t="s">
        <v>728</v>
      </c>
      <c r="E3" s="605" t="s">
        <v>123</v>
      </c>
    </row>
    <row r="4" spans="1:11" s="182" customFormat="1" ht="23.25" customHeight="1">
      <c r="A4" s="142" t="s">
        <v>124</v>
      </c>
      <c r="B4" s="143" t="s">
        <v>856</v>
      </c>
      <c r="C4" s="144" t="s">
        <v>857</v>
      </c>
      <c r="D4" s="145">
        <v>503209</v>
      </c>
      <c r="E4" s="146">
        <v>0.20232752911924365</v>
      </c>
      <c r="G4" s="42"/>
      <c r="H4" s="42"/>
      <c r="I4" s="42"/>
      <c r="J4" s="42"/>
      <c r="K4" s="42"/>
    </row>
    <row r="5" spans="1:11" s="182" customFormat="1" ht="23.25" customHeight="1">
      <c r="A5" s="142" t="s">
        <v>125</v>
      </c>
      <c r="B5" s="143" t="s">
        <v>858</v>
      </c>
      <c r="C5" s="144" t="s">
        <v>859</v>
      </c>
      <c r="D5" s="145">
        <v>572175</v>
      </c>
      <c r="E5" s="146">
        <v>0.23005700210807684</v>
      </c>
      <c r="G5" s="42"/>
      <c r="H5" s="42"/>
      <c r="I5" s="42"/>
      <c r="J5" s="42"/>
      <c r="K5" s="42"/>
    </row>
    <row r="6" spans="1:11" s="182" customFormat="1" ht="23.25" customHeight="1">
      <c r="A6" s="142" t="s">
        <v>126</v>
      </c>
      <c r="B6" s="143" t="s">
        <v>860</v>
      </c>
      <c r="C6" s="144" t="s">
        <v>861</v>
      </c>
      <c r="D6" s="145">
        <v>401847</v>
      </c>
      <c r="E6" s="146">
        <v>0.16157244920893843</v>
      </c>
      <c r="G6" s="42"/>
      <c r="H6" s="42"/>
      <c r="I6" s="42"/>
      <c r="J6" s="42"/>
      <c r="K6" s="42"/>
    </row>
    <row r="7" spans="1:11" s="182" customFormat="1" ht="23.25" customHeight="1">
      <c r="A7" s="142" t="s">
        <v>127</v>
      </c>
      <c r="B7" s="143" t="s">
        <v>862</v>
      </c>
      <c r="C7" s="144" t="s">
        <v>863</v>
      </c>
      <c r="D7" s="145">
        <v>336392</v>
      </c>
      <c r="E7" s="146">
        <v>0.13525465994344418</v>
      </c>
      <c r="G7" s="42"/>
      <c r="H7" s="42"/>
      <c r="I7" s="42"/>
      <c r="J7" s="42"/>
      <c r="K7" s="42"/>
    </row>
    <row r="8" spans="1:11" s="182" customFormat="1" ht="23.25" customHeight="1">
      <c r="A8" s="142" t="s">
        <v>128</v>
      </c>
      <c r="B8" s="143" t="s">
        <v>864</v>
      </c>
      <c r="C8" s="144" t="s">
        <v>865</v>
      </c>
      <c r="D8" s="145">
        <v>337232</v>
      </c>
      <c r="E8" s="146">
        <v>0.13559240256024988</v>
      </c>
      <c r="G8" s="42"/>
      <c r="H8" s="42"/>
      <c r="I8" s="42"/>
      <c r="J8" s="42"/>
      <c r="K8" s="42"/>
    </row>
    <row r="9" spans="1:11" s="182" customFormat="1" ht="23.25" customHeight="1">
      <c r="A9" s="142" t="s">
        <v>129</v>
      </c>
      <c r="B9" s="143" t="s">
        <v>866</v>
      </c>
      <c r="C9" s="144" t="s">
        <v>867</v>
      </c>
      <c r="D9" s="145">
        <v>196377</v>
      </c>
      <c r="E9" s="146">
        <v>7.8958192691008525E-2</v>
      </c>
      <c r="G9" s="42"/>
      <c r="H9" s="42"/>
      <c r="I9" s="42"/>
      <c r="J9" s="42"/>
      <c r="K9" s="42"/>
    </row>
    <row r="10" spans="1:11" s="182" customFormat="1" ht="23.25" customHeight="1">
      <c r="A10" s="142" t="s">
        <v>130</v>
      </c>
      <c r="B10" s="143" t="s">
        <v>868</v>
      </c>
      <c r="C10" s="144" t="s">
        <v>869</v>
      </c>
      <c r="D10" s="145">
        <v>126529</v>
      </c>
      <c r="E10" s="146">
        <v>5.087408995452939E-2</v>
      </c>
      <c r="G10" s="42"/>
      <c r="H10" s="42"/>
      <c r="I10" s="42"/>
      <c r="J10" s="42"/>
      <c r="K10" s="42"/>
    </row>
    <row r="11" spans="1:11" s="182" customFormat="1" ht="23.25" customHeight="1">
      <c r="A11" s="142" t="s">
        <v>131</v>
      </c>
      <c r="B11" s="143" t="s">
        <v>870</v>
      </c>
      <c r="C11" s="144" t="s">
        <v>871</v>
      </c>
      <c r="D11" s="145">
        <v>13340</v>
      </c>
      <c r="E11" s="146">
        <v>5.3636744145091012E-3</v>
      </c>
      <c r="G11" s="42"/>
      <c r="H11" s="42"/>
      <c r="I11" s="42"/>
      <c r="J11" s="42"/>
      <c r="K11" s="42"/>
    </row>
    <row r="12" spans="1:11" s="182" customFormat="1" ht="23.25" customHeight="1">
      <c r="A12" s="142" t="s">
        <v>3</v>
      </c>
      <c r="B12" s="143"/>
      <c r="C12" s="144"/>
      <c r="D12" s="147">
        <v>2487101</v>
      </c>
      <c r="E12" s="148">
        <v>1</v>
      </c>
      <c r="G12" s="42"/>
      <c r="H12" s="42"/>
      <c r="I12" s="42"/>
      <c r="J12" s="42"/>
      <c r="K12" s="42"/>
    </row>
    <row r="13" spans="1:11">
      <c r="A13" s="76" t="s">
        <v>729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workbookViewId="0"/>
  </sheetViews>
  <sheetFormatPr defaultRowHeight="12.75"/>
  <cols>
    <col min="1" max="1" width="49" style="42" customWidth="1"/>
    <col min="2" max="10" width="12" style="42" customWidth="1"/>
    <col min="11" max="16384" width="9.140625" style="42"/>
  </cols>
  <sheetData>
    <row r="1" spans="1:10">
      <c r="A1" s="77" t="s">
        <v>853</v>
      </c>
      <c r="B1" s="77"/>
    </row>
    <row r="3" spans="1:10" ht="24.95" customHeight="1">
      <c r="A3" s="606"/>
      <c r="B3" s="607" t="s">
        <v>124</v>
      </c>
      <c r="C3" s="607" t="s">
        <v>125</v>
      </c>
      <c r="D3" s="607" t="s">
        <v>126</v>
      </c>
      <c r="E3" s="607" t="s">
        <v>127</v>
      </c>
      <c r="F3" s="607" t="s">
        <v>128</v>
      </c>
      <c r="G3" s="607" t="s">
        <v>129</v>
      </c>
      <c r="H3" s="607" t="s">
        <v>130</v>
      </c>
      <c r="I3" s="607" t="s">
        <v>131</v>
      </c>
      <c r="J3" s="607" t="s">
        <v>3</v>
      </c>
    </row>
    <row r="4" spans="1:10" ht="21.95" customHeight="1">
      <c r="A4" s="608" t="s">
        <v>132</v>
      </c>
      <c r="B4" s="610">
        <v>213.89525580271467</v>
      </c>
      <c r="C4" s="610">
        <v>349.38736977477839</v>
      </c>
      <c r="D4" s="610">
        <v>312.88414488601848</v>
      </c>
      <c r="E4" s="610">
        <v>326.85986392581032</v>
      </c>
      <c r="F4" s="610">
        <v>457.68909742843493</v>
      </c>
      <c r="G4" s="610">
        <v>338.52931455734887</v>
      </c>
      <c r="H4" s="610">
        <v>267.33121229336376</v>
      </c>
      <c r="I4" s="610">
        <v>35.441278866746693</v>
      </c>
      <c r="J4" s="611">
        <v>2302.0175375352164</v>
      </c>
    </row>
    <row r="5" spans="1:10" ht="21.95" customHeight="1">
      <c r="A5" s="608" t="s">
        <v>133</v>
      </c>
      <c r="B5" s="610">
        <v>114.19675450626546</v>
      </c>
      <c r="C5" s="610">
        <v>102.57875260757716</v>
      </c>
      <c r="D5" s="610">
        <v>56.552645969634533</v>
      </c>
      <c r="E5" s="610">
        <v>26.351025245798191</v>
      </c>
      <c r="F5" s="610">
        <v>14.691522159636394</v>
      </c>
      <c r="G5" s="610">
        <v>5.2792343638823773</v>
      </c>
      <c r="H5" s="610">
        <v>1.8517367067746213</v>
      </c>
      <c r="I5" s="610">
        <v>9.6328440431266746E-2</v>
      </c>
      <c r="J5" s="611">
        <v>321.59800000000001</v>
      </c>
    </row>
    <row r="6" spans="1:10" ht="21.95" customHeight="1">
      <c r="A6" s="608" t="s">
        <v>134</v>
      </c>
      <c r="B6" s="610">
        <v>58.367562230833336</v>
      </c>
      <c r="C6" s="610">
        <v>61.322920804444436</v>
      </c>
      <c r="D6" s="610">
        <v>41.821536853333342</v>
      </c>
      <c r="E6" s="610">
        <v>31.694185067499998</v>
      </c>
      <c r="F6" s="610">
        <v>31.922826227874999</v>
      </c>
      <c r="G6" s="610">
        <v>17.122476921875002</v>
      </c>
      <c r="H6" s="610">
        <v>10.755052412604167</v>
      </c>
      <c r="I6" s="610">
        <v>1.0561005647499999</v>
      </c>
      <c r="J6" s="611">
        <v>254.06266108321529</v>
      </c>
    </row>
    <row r="7" spans="1:10" ht="21.95" customHeight="1">
      <c r="A7" s="608" t="s">
        <v>135</v>
      </c>
      <c r="B7" s="610">
        <v>32.817110125742182</v>
      </c>
      <c r="C7" s="610">
        <v>24.961216368755618</v>
      </c>
      <c r="D7" s="610">
        <v>19.660432753235877</v>
      </c>
      <c r="E7" s="610">
        <v>17.137421095891508</v>
      </c>
      <c r="F7" s="610">
        <v>19.654902962539861</v>
      </c>
      <c r="G7" s="610">
        <v>9.9281713718937485</v>
      </c>
      <c r="H7" s="610">
        <v>5.2187727005907654</v>
      </c>
      <c r="I7" s="610">
        <v>1.5494344275720364</v>
      </c>
      <c r="J7" s="611">
        <v>130.92746180622163</v>
      </c>
    </row>
    <row r="8" spans="1:10" ht="21.95" customHeight="1">
      <c r="A8" s="608" t="s">
        <v>136</v>
      </c>
      <c r="B8" s="610">
        <v>8.5080965611111097</v>
      </c>
      <c r="C8" s="610">
        <v>8.5631239555555574</v>
      </c>
      <c r="D8" s="610">
        <v>7.56001767111111</v>
      </c>
      <c r="E8" s="610">
        <v>6.9225118861111108</v>
      </c>
      <c r="F8" s="610">
        <v>8.8112822542638902</v>
      </c>
      <c r="G8" s="610">
        <v>5.6692311304166658</v>
      </c>
      <c r="H8" s="610">
        <v>4.5455679279166663</v>
      </c>
      <c r="I8" s="610">
        <v>1.3454089758333334</v>
      </c>
      <c r="J8" s="612">
        <v>51.925240362319443</v>
      </c>
    </row>
    <row r="9" spans="1:10" ht="24.95" customHeight="1">
      <c r="A9" s="609" t="s">
        <v>730</v>
      </c>
      <c r="B9" s="613">
        <v>427.78477922666684</v>
      </c>
      <c r="C9" s="613">
        <v>546.81338351111106</v>
      </c>
      <c r="D9" s="613">
        <v>438.47877813333326</v>
      </c>
      <c r="E9" s="613">
        <v>408.96500722111114</v>
      </c>
      <c r="F9" s="613">
        <v>532.76963103275011</v>
      </c>
      <c r="G9" s="613">
        <v>376.52842834541667</v>
      </c>
      <c r="H9" s="613">
        <v>289.70234204125001</v>
      </c>
      <c r="I9" s="613">
        <v>39.488551275333329</v>
      </c>
      <c r="J9" s="613">
        <v>3060.5309007869728</v>
      </c>
    </row>
    <row r="10" spans="1:10" ht="24.95" customHeight="1">
      <c r="A10" s="42" t="s">
        <v>137</v>
      </c>
    </row>
    <row r="13" spans="1:10">
      <c r="A13" s="77" t="s">
        <v>687</v>
      </c>
    </row>
  </sheetData>
  <pageMargins left="0.7" right="0.7" top="0.75" bottom="0.75" header="0.3" footer="0.3"/>
  <pageSetup paperSize="9" scale="84"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3" sqref="A3"/>
    </sheetView>
  </sheetViews>
  <sheetFormatPr defaultRowHeight="12.75"/>
  <cols>
    <col min="1" max="1" width="35.85546875" style="42" customWidth="1"/>
    <col min="2" max="2" width="25.28515625" style="42" customWidth="1"/>
    <col min="3" max="16384" width="9.140625" style="42"/>
  </cols>
  <sheetData>
    <row r="1" spans="1:2" ht="18.75">
      <c r="A1" s="170" t="s">
        <v>731</v>
      </c>
    </row>
    <row r="3" spans="1:2" ht="30">
      <c r="A3" s="171" t="s">
        <v>74</v>
      </c>
      <c r="B3" s="141" t="s">
        <v>144</v>
      </c>
    </row>
    <row r="4" spans="1:2" ht="14.25">
      <c r="A4" s="172" t="s">
        <v>109</v>
      </c>
      <c r="B4" s="173">
        <v>110472</v>
      </c>
    </row>
    <row r="5" spans="1:2" ht="14.25">
      <c r="A5" s="172" t="s">
        <v>96</v>
      </c>
      <c r="B5" s="173">
        <v>134199</v>
      </c>
    </row>
    <row r="6" spans="1:2" ht="14.25">
      <c r="A6" s="172" t="s">
        <v>102</v>
      </c>
      <c r="B6" s="173">
        <v>46596</v>
      </c>
    </row>
    <row r="7" spans="1:2" ht="14.25">
      <c r="A7" s="172" t="s">
        <v>81</v>
      </c>
      <c r="B7" s="173">
        <v>48080</v>
      </c>
    </row>
    <row r="8" spans="1:2" ht="14.25">
      <c r="A8" s="172" t="s">
        <v>97</v>
      </c>
      <c r="B8" s="173">
        <v>20702</v>
      </c>
    </row>
    <row r="9" spans="1:2" ht="14.25">
      <c r="A9" s="172" t="s">
        <v>83</v>
      </c>
      <c r="B9" s="173">
        <v>61454</v>
      </c>
    </row>
    <row r="10" spans="1:2" ht="14.25">
      <c r="A10" s="172" t="s">
        <v>89</v>
      </c>
      <c r="B10" s="173">
        <v>50538</v>
      </c>
    </row>
    <row r="11" spans="1:2" ht="14.25">
      <c r="A11" s="172" t="s">
        <v>100</v>
      </c>
      <c r="B11" s="173">
        <v>45992</v>
      </c>
    </row>
    <row r="12" spans="1:2" ht="14.25">
      <c r="A12" s="172" t="s">
        <v>91</v>
      </c>
      <c r="B12" s="173">
        <v>58042</v>
      </c>
    </row>
    <row r="13" spans="1:2" ht="14.25">
      <c r="A13" s="172" t="s">
        <v>103</v>
      </c>
      <c r="B13" s="173">
        <v>49406</v>
      </c>
    </row>
    <row r="14" spans="1:2" ht="14.25">
      <c r="A14" s="172" t="s">
        <v>85</v>
      </c>
      <c r="B14" s="173">
        <v>48072</v>
      </c>
    </row>
    <row r="15" spans="1:2" ht="14.25">
      <c r="A15" s="172" t="s">
        <v>110</v>
      </c>
      <c r="B15" s="173">
        <v>249248</v>
      </c>
    </row>
    <row r="16" spans="1:2" ht="14.25">
      <c r="A16" s="172" t="s">
        <v>80</v>
      </c>
      <c r="B16" s="173">
        <v>10145</v>
      </c>
    </row>
    <row r="17" spans="1:2" ht="14.25">
      <c r="A17" s="172" t="s">
        <v>107</v>
      </c>
      <c r="B17" s="173">
        <v>61682</v>
      </c>
    </row>
    <row r="18" spans="1:2" ht="14.25">
      <c r="A18" s="172" t="s">
        <v>106</v>
      </c>
      <c r="B18" s="173">
        <v>149839</v>
      </c>
    </row>
    <row r="19" spans="1:2" ht="14.25">
      <c r="A19" s="172" t="s">
        <v>86</v>
      </c>
      <c r="B19" s="173">
        <v>208966</v>
      </c>
    </row>
    <row r="20" spans="1:2" ht="14.25">
      <c r="A20" s="172" t="s">
        <v>90</v>
      </c>
      <c r="B20" s="173">
        <v>115476</v>
      </c>
    </row>
    <row r="21" spans="1:2" ht="14.25">
      <c r="A21" s="172" t="s">
        <v>82</v>
      </c>
      <c r="B21" s="173">
        <v>29726</v>
      </c>
    </row>
    <row r="22" spans="1:2" ht="14.25">
      <c r="A22" s="172" t="s">
        <v>92</v>
      </c>
      <c r="B22" s="173">
        <v>40698</v>
      </c>
    </row>
    <row r="23" spans="1:2" ht="14.25">
      <c r="A23" s="172" t="s">
        <v>101</v>
      </c>
      <c r="B23" s="173">
        <v>39130</v>
      </c>
    </row>
    <row r="24" spans="1:2" ht="14.25">
      <c r="A24" s="172" t="s">
        <v>88</v>
      </c>
      <c r="B24" s="173">
        <v>51646</v>
      </c>
    </row>
    <row r="25" spans="1:2" ht="14.25">
      <c r="A25" s="172" t="s">
        <v>98</v>
      </c>
      <c r="B25" s="173">
        <v>108198</v>
      </c>
    </row>
    <row r="26" spans="1:2" ht="14.25">
      <c r="A26" s="172" t="s">
        <v>79</v>
      </c>
      <c r="B26" s="173">
        <v>8573</v>
      </c>
    </row>
    <row r="27" spans="1:2" ht="14.25">
      <c r="A27" s="172" t="s">
        <v>99</v>
      </c>
      <c r="B27" s="173">
        <v>76171</v>
      </c>
    </row>
    <row r="28" spans="1:2" ht="14.25">
      <c r="A28" s="172" t="s">
        <v>104</v>
      </c>
      <c r="B28" s="173">
        <v>73238</v>
      </c>
    </row>
    <row r="29" spans="1:2" ht="14.25">
      <c r="A29" s="172" t="s">
        <v>84</v>
      </c>
      <c r="B29" s="173">
        <v>52712</v>
      </c>
    </row>
    <row r="30" spans="1:2" ht="14.25">
      <c r="A30" s="172" t="s">
        <v>78</v>
      </c>
      <c r="B30" s="173">
        <v>9042</v>
      </c>
    </row>
    <row r="31" spans="1:2" ht="14.25">
      <c r="A31" s="172" t="s">
        <v>93</v>
      </c>
      <c r="B31" s="173">
        <v>52039</v>
      </c>
    </row>
    <row r="32" spans="1:2" ht="14.25">
      <c r="A32" s="172" t="s">
        <v>108</v>
      </c>
      <c r="B32" s="173">
        <v>123719</v>
      </c>
    </row>
    <row r="33" spans="1:2" ht="14.25">
      <c r="A33" s="172" t="s">
        <v>94</v>
      </c>
      <c r="B33" s="173">
        <v>46049</v>
      </c>
    </row>
    <row r="34" spans="1:2" ht="14.25">
      <c r="A34" s="172" t="s">
        <v>87</v>
      </c>
      <c r="B34" s="173">
        <v>32607</v>
      </c>
    </row>
    <row r="35" spans="1:2" ht="14.25">
      <c r="A35" s="172" t="s">
        <v>105</v>
      </c>
      <c r="B35" s="173">
        <v>65580</v>
      </c>
    </row>
    <row r="36" spans="1:2" ht="15">
      <c r="A36" s="142" t="s">
        <v>95</v>
      </c>
      <c r="B36" s="174">
        <v>2278037</v>
      </c>
    </row>
    <row r="37" spans="1:2" ht="13.5">
      <c r="A37" s="176" t="s">
        <v>732</v>
      </c>
    </row>
    <row r="38" spans="1:2">
      <c r="A38" s="177" t="s">
        <v>733</v>
      </c>
    </row>
    <row r="39" spans="1:2">
      <c r="A39" s="5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G9" sqref="G9"/>
    </sheetView>
  </sheetViews>
  <sheetFormatPr defaultRowHeight="12.75"/>
  <cols>
    <col min="1" max="1" width="16.5703125" style="42" customWidth="1"/>
    <col min="2" max="2" width="21.42578125" style="42" customWidth="1"/>
    <col min="3" max="3" width="19" style="42" customWidth="1"/>
    <col min="4" max="4" width="19.42578125" style="42" customWidth="1"/>
    <col min="5" max="16384" width="9.140625" style="42"/>
  </cols>
  <sheetData>
    <row r="1" spans="1:4" ht="15.75">
      <c r="A1" s="181" t="s">
        <v>734</v>
      </c>
      <c r="B1" s="168"/>
      <c r="C1" s="168"/>
      <c r="D1" s="168"/>
    </row>
    <row r="2" spans="1:4">
      <c r="A2" s="168"/>
      <c r="B2" s="178"/>
      <c r="C2" s="168"/>
      <c r="D2" s="168"/>
    </row>
    <row r="3" spans="1:4" ht="30">
      <c r="A3" s="179"/>
      <c r="B3" s="141" t="s">
        <v>145</v>
      </c>
      <c r="C3" s="141" t="s">
        <v>146</v>
      </c>
      <c r="D3" s="141" t="s">
        <v>147</v>
      </c>
    </row>
    <row r="4" spans="1:4" ht="15">
      <c r="A4" s="180">
        <v>2013</v>
      </c>
      <c r="B4" s="173">
        <v>2526703</v>
      </c>
      <c r="C4" s="173">
        <v>116372</v>
      </c>
      <c r="D4" s="173">
        <v>2410331</v>
      </c>
    </row>
    <row r="5" spans="1:4" ht="15">
      <c r="A5" s="180">
        <v>2014</v>
      </c>
      <c r="B5" s="173">
        <v>2540330</v>
      </c>
      <c r="C5" s="173">
        <v>112525</v>
      </c>
      <c r="D5" s="173">
        <v>2427805</v>
      </c>
    </row>
    <row r="6" spans="1:4" ht="15">
      <c r="A6" s="180">
        <v>2015</v>
      </c>
      <c r="B6" s="173">
        <v>2557365</v>
      </c>
      <c r="C6" s="173">
        <v>116847</v>
      </c>
      <c r="D6" s="173">
        <v>2440518</v>
      </c>
    </row>
    <row r="7" spans="1:4" ht="15">
      <c r="A7" s="180">
        <v>2016</v>
      </c>
      <c r="B7" s="173">
        <v>2575495</v>
      </c>
      <c r="C7" s="173">
        <v>120089</v>
      </c>
      <c r="D7" s="173">
        <v>2455406</v>
      </c>
    </row>
    <row r="8" spans="1:4" ht="15">
      <c r="A8" s="180">
        <v>2017</v>
      </c>
      <c r="B8" s="173">
        <v>2594821</v>
      </c>
      <c r="C8" s="173">
        <v>121324</v>
      </c>
      <c r="D8" s="173">
        <v>2473497</v>
      </c>
    </row>
    <row r="9" spans="1:4" ht="15">
      <c r="A9" s="180">
        <v>2018</v>
      </c>
      <c r="B9" s="173">
        <v>2614957</v>
      </c>
      <c r="C9" s="173">
        <v>127856</v>
      </c>
      <c r="D9" s="173">
        <v>2487101</v>
      </c>
    </row>
    <row r="10" spans="1:4">
      <c r="A10" s="59" t="s">
        <v>148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selection activeCell="I4" sqref="I4"/>
    </sheetView>
  </sheetViews>
  <sheetFormatPr defaultRowHeight="12.75"/>
  <cols>
    <col min="1" max="1" width="23" style="42" customWidth="1"/>
    <col min="2" max="8" width="12.5703125" style="42" customWidth="1"/>
    <col min="9" max="16384" width="9.140625" style="42"/>
  </cols>
  <sheetData>
    <row r="1" spans="1:21">
      <c r="A1" s="77" t="s">
        <v>735</v>
      </c>
      <c r="I1" s="182"/>
      <c r="J1" s="183" t="s">
        <v>736</v>
      </c>
      <c r="K1" s="182"/>
      <c r="L1" s="182"/>
      <c r="M1" s="182"/>
      <c r="N1" s="182"/>
      <c r="O1" s="182"/>
      <c r="P1" s="182"/>
      <c r="Q1" s="182"/>
      <c r="R1" s="182"/>
      <c r="S1" s="182"/>
      <c r="T1" s="182"/>
      <c r="U1" s="182"/>
    </row>
    <row r="3" spans="1:21">
      <c r="A3" s="184"/>
      <c r="B3" s="185" t="s">
        <v>149</v>
      </c>
      <c r="C3" s="185" t="s">
        <v>150</v>
      </c>
      <c r="D3" s="185" t="s">
        <v>151</v>
      </c>
      <c r="E3" s="185" t="s">
        <v>3</v>
      </c>
      <c r="F3" s="185" t="s">
        <v>149</v>
      </c>
      <c r="G3" s="185" t="s">
        <v>150</v>
      </c>
      <c r="H3" s="185" t="s">
        <v>151</v>
      </c>
    </row>
    <row r="4" spans="1:21" ht="16.5" customHeight="1">
      <c r="A4" s="150" t="s">
        <v>91</v>
      </c>
      <c r="B4" s="186">
        <v>4649</v>
      </c>
      <c r="C4" s="186">
        <v>16370</v>
      </c>
      <c r="D4" s="186">
        <v>24811</v>
      </c>
      <c r="E4" s="186">
        <v>45830</v>
      </c>
      <c r="F4" s="187">
        <v>0.1014401047348898</v>
      </c>
      <c r="G4" s="187">
        <v>0.35718961379009384</v>
      </c>
      <c r="H4" s="187">
        <v>0.54137028147501631</v>
      </c>
    </row>
    <row r="5" spans="1:21" ht="16.5" customHeight="1">
      <c r="A5" s="150" t="s">
        <v>85</v>
      </c>
      <c r="B5" s="186">
        <v>6207</v>
      </c>
      <c r="C5" s="186">
        <v>10342</v>
      </c>
      <c r="D5" s="186">
        <v>21471</v>
      </c>
      <c r="E5" s="186">
        <v>38020</v>
      </c>
      <c r="F5" s="187">
        <v>0.16325618095739083</v>
      </c>
      <c r="G5" s="187">
        <v>0.27201472908995267</v>
      </c>
      <c r="H5" s="187">
        <v>0.56472908995265647</v>
      </c>
    </row>
    <row r="6" spans="1:21" ht="16.5" customHeight="1">
      <c r="A6" s="150" t="s">
        <v>103</v>
      </c>
      <c r="B6" s="186">
        <v>10177</v>
      </c>
      <c r="C6" s="186">
        <v>20945</v>
      </c>
      <c r="D6" s="186">
        <v>15668</v>
      </c>
      <c r="E6" s="186">
        <v>46790</v>
      </c>
      <c r="F6" s="187">
        <v>0.21750374011540927</v>
      </c>
      <c r="G6" s="187">
        <v>0.44763838427014319</v>
      </c>
      <c r="H6" s="187">
        <v>0.33485787561444752</v>
      </c>
    </row>
    <row r="7" spans="1:21" ht="16.5" customHeight="1">
      <c r="A7" s="150" t="s">
        <v>110</v>
      </c>
      <c r="B7" s="186">
        <v>64286.102666224135</v>
      </c>
      <c r="C7" s="186">
        <v>78611.677397942258</v>
      </c>
      <c r="D7" s="186">
        <v>87896.219935833593</v>
      </c>
      <c r="E7" s="186">
        <v>230794</v>
      </c>
      <c r="F7" s="187">
        <v>0.27854321458193948</v>
      </c>
      <c r="G7" s="187">
        <v>0.34061404281715407</v>
      </c>
      <c r="H7" s="187">
        <v>0.38084274260090639</v>
      </c>
    </row>
    <row r="8" spans="1:21" ht="16.5" customHeight="1">
      <c r="A8" s="150" t="s">
        <v>96</v>
      </c>
      <c r="B8" s="186">
        <v>34536</v>
      </c>
      <c r="C8" s="186">
        <v>31248</v>
      </c>
      <c r="D8" s="186">
        <v>48469</v>
      </c>
      <c r="E8" s="186">
        <v>114253</v>
      </c>
      <c r="F8" s="187">
        <v>0.30227652665575522</v>
      </c>
      <c r="G8" s="187">
        <v>0.2734982888851934</v>
      </c>
      <c r="H8" s="187">
        <v>0.42422518445905139</v>
      </c>
    </row>
    <row r="9" spans="1:21" ht="16.5" customHeight="1">
      <c r="A9" s="150" t="s">
        <v>872</v>
      </c>
      <c r="B9" s="186">
        <v>22289</v>
      </c>
      <c r="C9" s="186">
        <v>22140</v>
      </c>
      <c r="D9" s="186">
        <v>25548</v>
      </c>
      <c r="E9" s="186">
        <v>69977</v>
      </c>
      <c r="F9" s="187">
        <v>0.31851894193806535</v>
      </c>
      <c r="G9" s="187">
        <v>0.31638967089186448</v>
      </c>
      <c r="H9" s="187">
        <v>0.36509138717007017</v>
      </c>
    </row>
    <row r="10" spans="1:21" ht="16.5" customHeight="1">
      <c r="A10" s="150" t="s">
        <v>92</v>
      </c>
      <c r="B10" s="186">
        <v>12983</v>
      </c>
      <c r="C10" s="186">
        <v>15997</v>
      </c>
      <c r="D10" s="186">
        <v>10495</v>
      </c>
      <c r="E10" s="186">
        <v>39475</v>
      </c>
      <c r="F10" s="187">
        <v>0.32889170360987968</v>
      </c>
      <c r="G10" s="187">
        <v>0.40524382520582647</v>
      </c>
      <c r="H10" s="187">
        <v>0.26586447118429385</v>
      </c>
    </row>
    <row r="11" spans="1:21" ht="16.5" customHeight="1">
      <c r="A11" s="150" t="s">
        <v>94</v>
      </c>
      <c r="B11" s="186">
        <v>13373</v>
      </c>
      <c r="C11" s="186">
        <v>8502</v>
      </c>
      <c r="D11" s="186">
        <v>17038</v>
      </c>
      <c r="E11" s="186">
        <v>38913</v>
      </c>
      <c r="F11" s="187">
        <v>0.34366407113304037</v>
      </c>
      <c r="G11" s="187">
        <v>0.21848739495798319</v>
      </c>
      <c r="H11" s="187">
        <v>0.43784853390897643</v>
      </c>
    </row>
    <row r="12" spans="1:21" ht="16.5" customHeight="1">
      <c r="A12" s="150" t="s">
        <v>93</v>
      </c>
      <c r="B12" s="186">
        <v>19107</v>
      </c>
      <c r="C12" s="186">
        <v>16809</v>
      </c>
      <c r="D12" s="186">
        <v>17975</v>
      </c>
      <c r="E12" s="186">
        <v>53891</v>
      </c>
      <c r="F12" s="187">
        <v>0.35454899704960013</v>
      </c>
      <c r="G12" s="187">
        <v>0.31190736857731349</v>
      </c>
      <c r="H12" s="187">
        <v>0.33354363437308643</v>
      </c>
    </row>
    <row r="13" spans="1:21" ht="16.5" customHeight="1">
      <c r="A13" s="150" t="s">
        <v>90</v>
      </c>
      <c r="B13" s="186">
        <v>40717</v>
      </c>
      <c r="C13" s="186">
        <v>41495</v>
      </c>
      <c r="D13" s="186">
        <v>32267</v>
      </c>
      <c r="E13" s="186">
        <v>114479</v>
      </c>
      <c r="F13" s="187">
        <v>0.35567221935900906</v>
      </c>
      <c r="G13" s="187">
        <v>0.36246822561343128</v>
      </c>
      <c r="H13" s="187">
        <v>0.28185955502755966</v>
      </c>
    </row>
    <row r="14" spans="1:21" ht="16.5" customHeight="1">
      <c r="A14" s="150" t="s">
        <v>873</v>
      </c>
      <c r="B14" s="186">
        <v>16768</v>
      </c>
      <c r="C14" s="186">
        <v>14689</v>
      </c>
      <c r="D14" s="186">
        <v>14416</v>
      </c>
      <c r="E14" s="186">
        <v>45873</v>
      </c>
      <c r="F14" s="187">
        <v>0.36553092232903889</v>
      </c>
      <c r="G14" s="187">
        <v>0.32021014540143439</v>
      </c>
      <c r="H14" s="187">
        <v>0.31425893226952673</v>
      </c>
    </row>
    <row r="15" spans="1:21" ht="16.5" customHeight="1">
      <c r="A15" s="188" t="s">
        <v>78</v>
      </c>
      <c r="B15" s="186">
        <v>4583</v>
      </c>
      <c r="C15" s="186">
        <v>4547</v>
      </c>
      <c r="D15" s="186">
        <v>1757</v>
      </c>
      <c r="E15" s="186">
        <v>10887</v>
      </c>
      <c r="F15" s="187">
        <v>0.42096077891062733</v>
      </c>
      <c r="G15" s="187">
        <v>0.41765408285110683</v>
      </c>
      <c r="H15" s="187">
        <v>0.16138513823826584</v>
      </c>
    </row>
    <row r="16" spans="1:21" ht="16.5" customHeight="1">
      <c r="A16" s="150" t="s">
        <v>109</v>
      </c>
      <c r="B16" s="186">
        <v>45450</v>
      </c>
      <c r="C16" s="186">
        <v>31535</v>
      </c>
      <c r="D16" s="186">
        <v>30838</v>
      </c>
      <c r="E16" s="186">
        <v>107823</v>
      </c>
      <c r="F16" s="187">
        <v>0.42152416460309955</v>
      </c>
      <c r="G16" s="187">
        <v>0.29247006668336067</v>
      </c>
      <c r="H16" s="187">
        <v>0.28600576871353978</v>
      </c>
    </row>
    <row r="17" spans="1:8" ht="16.5" customHeight="1">
      <c r="A17" s="151" t="s">
        <v>874</v>
      </c>
      <c r="B17" s="152">
        <v>1075383.1026662241</v>
      </c>
      <c r="C17" s="152">
        <v>738239.67739794217</v>
      </c>
      <c r="D17" s="152">
        <v>673478.21993583371</v>
      </c>
      <c r="E17" s="152">
        <v>2487101</v>
      </c>
      <c r="F17" s="189">
        <v>0.43238417043225191</v>
      </c>
      <c r="G17" s="189">
        <v>0.29682738151685123</v>
      </c>
      <c r="H17" s="189">
        <v>0.27078844805089691</v>
      </c>
    </row>
    <row r="18" spans="1:8" ht="16.5" customHeight="1">
      <c r="A18" s="150" t="s">
        <v>108</v>
      </c>
      <c r="B18" s="186">
        <v>63767</v>
      </c>
      <c r="C18" s="186">
        <v>45464</v>
      </c>
      <c r="D18" s="186">
        <v>37682</v>
      </c>
      <c r="E18" s="186">
        <v>146913</v>
      </c>
      <c r="F18" s="187">
        <v>0.43404600001361349</v>
      </c>
      <c r="G18" s="187">
        <v>0.30946206258125558</v>
      </c>
      <c r="H18" s="187">
        <v>0.25649193740513093</v>
      </c>
    </row>
    <row r="19" spans="1:8" ht="16.5" customHeight="1">
      <c r="A19" s="150" t="s">
        <v>104</v>
      </c>
      <c r="B19" s="186">
        <v>36122</v>
      </c>
      <c r="C19" s="186">
        <v>26137</v>
      </c>
      <c r="D19" s="186">
        <v>20725</v>
      </c>
      <c r="E19" s="186">
        <v>82984</v>
      </c>
      <c r="F19" s="187">
        <v>0.4352887303576593</v>
      </c>
      <c r="G19" s="187">
        <v>0.31496433047334427</v>
      </c>
      <c r="H19" s="187">
        <v>0.24974693916899643</v>
      </c>
    </row>
    <row r="20" spans="1:8" ht="16.5" customHeight="1">
      <c r="A20" s="150" t="s">
        <v>875</v>
      </c>
      <c r="B20" s="186">
        <v>32487</v>
      </c>
      <c r="C20" s="186">
        <v>21648</v>
      </c>
      <c r="D20" s="186">
        <v>18299</v>
      </c>
      <c r="E20" s="186">
        <v>72434</v>
      </c>
      <c r="F20" s="187">
        <v>0.44850484579065081</v>
      </c>
      <c r="G20" s="187">
        <v>0.29886517381340255</v>
      </c>
      <c r="H20" s="187">
        <v>0.25262998039594664</v>
      </c>
    </row>
    <row r="21" spans="1:8" ht="16.5" customHeight="1">
      <c r="A21" s="150" t="s">
        <v>79</v>
      </c>
      <c r="B21" s="186">
        <v>4894</v>
      </c>
      <c r="C21" s="186">
        <v>4109</v>
      </c>
      <c r="D21" s="186">
        <v>1725</v>
      </c>
      <c r="E21" s="186">
        <v>10728</v>
      </c>
      <c r="F21" s="187">
        <v>0.45618941088739745</v>
      </c>
      <c r="G21" s="187">
        <v>0.38301640566741235</v>
      </c>
      <c r="H21" s="187">
        <v>0.16079418344519017</v>
      </c>
    </row>
    <row r="22" spans="1:8" ht="16.5" customHeight="1">
      <c r="A22" s="150" t="s">
        <v>86</v>
      </c>
      <c r="B22" s="186">
        <v>130880</v>
      </c>
      <c r="C22" s="186">
        <v>104570</v>
      </c>
      <c r="D22" s="186">
        <v>46560</v>
      </c>
      <c r="E22" s="186">
        <v>282010</v>
      </c>
      <c r="F22" s="187">
        <v>0.46409701783624696</v>
      </c>
      <c r="G22" s="187">
        <v>0.37080245381369453</v>
      </c>
      <c r="H22" s="187">
        <v>0.16510052835005851</v>
      </c>
    </row>
    <row r="23" spans="1:8" ht="16.5" customHeight="1">
      <c r="A23" s="150" t="s">
        <v>102</v>
      </c>
      <c r="B23" s="186">
        <v>26744</v>
      </c>
      <c r="C23" s="186">
        <v>15374</v>
      </c>
      <c r="D23" s="186">
        <v>12485</v>
      </c>
      <c r="E23" s="186">
        <v>54603</v>
      </c>
      <c r="F23" s="187">
        <v>0.48978993828177941</v>
      </c>
      <c r="G23" s="187">
        <v>0.2815596212662308</v>
      </c>
      <c r="H23" s="187">
        <v>0.22865044045198982</v>
      </c>
    </row>
    <row r="24" spans="1:8" ht="16.5" customHeight="1">
      <c r="A24" s="150" t="s">
        <v>84</v>
      </c>
      <c r="B24" s="186">
        <v>27725</v>
      </c>
      <c r="C24" s="186">
        <v>12654</v>
      </c>
      <c r="D24" s="186">
        <v>15890</v>
      </c>
      <c r="E24" s="186">
        <v>56269</v>
      </c>
      <c r="F24" s="187">
        <v>0.49272245819189964</v>
      </c>
      <c r="G24" s="187">
        <v>0.2248840391689918</v>
      </c>
      <c r="H24" s="187">
        <v>0.28239350263910856</v>
      </c>
    </row>
    <row r="25" spans="1:8" ht="16.5" customHeight="1">
      <c r="A25" s="150" t="s">
        <v>101</v>
      </c>
      <c r="B25" s="186">
        <v>21223</v>
      </c>
      <c r="C25" s="186">
        <v>12549</v>
      </c>
      <c r="D25" s="186">
        <v>8832</v>
      </c>
      <c r="E25" s="186">
        <v>42604</v>
      </c>
      <c r="F25" s="187">
        <v>0.49814571401746316</v>
      </c>
      <c r="G25" s="187">
        <v>0.29454980752980942</v>
      </c>
      <c r="H25" s="187">
        <v>0.20730447845272745</v>
      </c>
    </row>
    <row r="26" spans="1:8" ht="16.5" customHeight="1">
      <c r="A26" s="150" t="s">
        <v>106</v>
      </c>
      <c r="B26" s="186">
        <v>85256</v>
      </c>
      <c r="C26" s="186">
        <v>42188</v>
      </c>
      <c r="D26" s="186">
        <v>42799</v>
      </c>
      <c r="E26" s="186">
        <v>170243</v>
      </c>
      <c r="F26" s="187">
        <v>0.50079004716787179</v>
      </c>
      <c r="G26" s="187">
        <v>0.24781048266301697</v>
      </c>
      <c r="H26" s="187">
        <v>0.25139947016911124</v>
      </c>
    </row>
    <row r="27" spans="1:8" ht="16.5" customHeight="1">
      <c r="A27" s="150" t="s">
        <v>105</v>
      </c>
      <c r="B27" s="186">
        <v>41009</v>
      </c>
      <c r="C27" s="186">
        <v>18110</v>
      </c>
      <c r="D27" s="186">
        <v>18583</v>
      </c>
      <c r="E27" s="186">
        <v>77702</v>
      </c>
      <c r="F27" s="187">
        <v>0.52777277290159841</v>
      </c>
      <c r="G27" s="187">
        <v>0.23306993384983654</v>
      </c>
      <c r="H27" s="187">
        <v>0.23915729324856502</v>
      </c>
    </row>
    <row r="28" spans="1:8" ht="16.5" customHeight="1">
      <c r="A28" s="150" t="s">
        <v>87</v>
      </c>
      <c r="B28" s="186">
        <v>23818</v>
      </c>
      <c r="C28" s="186">
        <v>13152</v>
      </c>
      <c r="D28" s="186">
        <v>6988</v>
      </c>
      <c r="E28" s="186">
        <v>43958</v>
      </c>
      <c r="F28" s="187">
        <v>0.54183538832521949</v>
      </c>
      <c r="G28" s="187">
        <v>0.29919468583648029</v>
      </c>
      <c r="H28" s="187">
        <v>0.15896992583830019</v>
      </c>
    </row>
    <row r="29" spans="1:8" ht="16.5" customHeight="1">
      <c r="A29" s="150" t="s">
        <v>97</v>
      </c>
      <c r="B29" s="186">
        <v>13068</v>
      </c>
      <c r="C29" s="186">
        <v>4542</v>
      </c>
      <c r="D29" s="186">
        <v>6110</v>
      </c>
      <c r="E29" s="186">
        <v>23720</v>
      </c>
      <c r="F29" s="187">
        <v>0.55092748735244523</v>
      </c>
      <c r="G29" s="187">
        <v>0.19148397976391232</v>
      </c>
      <c r="H29" s="187">
        <v>0.25758853288364247</v>
      </c>
    </row>
    <row r="30" spans="1:8" ht="16.5" customHeight="1">
      <c r="A30" s="150" t="s">
        <v>107</v>
      </c>
      <c r="B30" s="186">
        <v>40328</v>
      </c>
      <c r="C30" s="186">
        <v>15526</v>
      </c>
      <c r="D30" s="186">
        <v>17172</v>
      </c>
      <c r="E30" s="186">
        <v>73026</v>
      </c>
      <c r="F30" s="187">
        <v>0.55224166735135427</v>
      </c>
      <c r="G30" s="187">
        <v>0.21260920767945662</v>
      </c>
      <c r="H30" s="187">
        <v>0.23514912496918905</v>
      </c>
    </row>
    <row r="31" spans="1:8" ht="16.5" customHeight="1">
      <c r="A31" s="150" t="s">
        <v>80</v>
      </c>
      <c r="B31" s="186">
        <v>8055</v>
      </c>
      <c r="C31" s="186">
        <v>4411</v>
      </c>
      <c r="D31" s="186">
        <v>1464</v>
      </c>
      <c r="E31" s="186">
        <v>13930</v>
      </c>
      <c r="F31" s="187">
        <v>0.57824838478104812</v>
      </c>
      <c r="G31" s="187">
        <v>0.31665470208183777</v>
      </c>
      <c r="H31" s="187">
        <v>0.10509691313711414</v>
      </c>
    </row>
    <row r="32" spans="1:8" ht="16.5" customHeight="1">
      <c r="A32" s="150" t="s">
        <v>98</v>
      </c>
      <c r="B32" s="186">
        <v>88381</v>
      </c>
      <c r="C32" s="186">
        <v>35659</v>
      </c>
      <c r="D32" s="186">
        <v>28115</v>
      </c>
      <c r="E32" s="186">
        <v>152155</v>
      </c>
      <c r="F32" s="187">
        <v>0.58086162137294206</v>
      </c>
      <c r="G32" s="187">
        <v>0.23435969899116033</v>
      </c>
      <c r="H32" s="187">
        <v>0.18477867963589761</v>
      </c>
    </row>
    <row r="33" spans="1:11" ht="16.5" customHeight="1">
      <c r="A33" s="150" t="s">
        <v>88</v>
      </c>
      <c r="B33" s="186">
        <v>38614</v>
      </c>
      <c r="C33" s="186">
        <v>13616</v>
      </c>
      <c r="D33" s="186">
        <v>13878</v>
      </c>
      <c r="E33" s="186">
        <v>66108</v>
      </c>
      <c r="F33" s="187">
        <v>0.5841047982089913</v>
      </c>
      <c r="G33" s="187">
        <v>0.20596599503842197</v>
      </c>
      <c r="H33" s="187">
        <v>0.20992920675258667</v>
      </c>
    </row>
    <row r="34" spans="1:11" ht="16.5" customHeight="1">
      <c r="A34" s="150" t="s">
        <v>100</v>
      </c>
      <c r="B34" s="186">
        <v>33934</v>
      </c>
      <c r="C34" s="186">
        <v>11783</v>
      </c>
      <c r="D34" s="186">
        <v>10764</v>
      </c>
      <c r="E34" s="186">
        <v>56481</v>
      </c>
      <c r="F34" s="187">
        <v>0.6008038101308405</v>
      </c>
      <c r="G34" s="187">
        <v>0.2086188275703334</v>
      </c>
      <c r="H34" s="187">
        <v>0.19057736229882616</v>
      </c>
    </row>
    <row r="35" spans="1:11" ht="16.5" customHeight="1">
      <c r="A35" s="150" t="s">
        <v>89</v>
      </c>
      <c r="B35" s="186">
        <v>40464</v>
      </c>
      <c r="C35" s="186">
        <v>16790</v>
      </c>
      <c r="D35" s="186">
        <v>9773</v>
      </c>
      <c r="E35" s="186">
        <v>67027</v>
      </c>
      <c r="F35" s="187">
        <v>0.60369701761976513</v>
      </c>
      <c r="G35" s="187">
        <v>0.25049606874841479</v>
      </c>
      <c r="H35" s="187">
        <v>0.14580691363182002</v>
      </c>
    </row>
    <row r="36" spans="1:11" ht="16.5" customHeight="1">
      <c r="A36" s="150" t="s">
        <v>82</v>
      </c>
      <c r="B36" s="186">
        <v>23489</v>
      </c>
      <c r="C36" s="186">
        <v>6727</v>
      </c>
      <c r="D36" s="186">
        <v>6985</v>
      </c>
      <c r="E36" s="186">
        <v>37201</v>
      </c>
      <c r="F36" s="187">
        <v>0.63140775785597159</v>
      </c>
      <c r="G36" s="187">
        <v>0.18082847235289373</v>
      </c>
      <c r="H36" s="187">
        <v>0.18776376979113465</v>
      </c>
    </row>
    <row r="37" spans="1:11">
      <c r="E37" s="190"/>
    </row>
    <row r="38" spans="1:11">
      <c r="E38" s="190"/>
    </row>
    <row r="45" spans="1:11">
      <c r="K45" s="149" t="s">
        <v>737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workbookViewId="0">
      <selection activeCell="B22" sqref="B22"/>
    </sheetView>
  </sheetViews>
  <sheetFormatPr defaultRowHeight="12.75"/>
  <cols>
    <col min="1" max="1" width="23.140625" style="42" customWidth="1"/>
    <col min="2" max="2" width="19.42578125" style="42" customWidth="1"/>
    <col min="3" max="5" width="9.140625" style="42"/>
    <col min="6" max="6" width="8" style="42" customWidth="1"/>
    <col min="7" max="7" width="15.5703125" style="42" customWidth="1"/>
    <col min="8" max="16384" width="9.140625" style="42"/>
  </cols>
  <sheetData>
    <row r="1" spans="1:18">
      <c r="A1" s="77" t="s">
        <v>738</v>
      </c>
      <c r="E1" s="183"/>
      <c r="G1" s="183" t="s">
        <v>689</v>
      </c>
    </row>
    <row r="2" spans="1:18">
      <c r="R2" s="194"/>
    </row>
    <row r="3" spans="1:18" s="182" customFormat="1" ht="21.95" customHeight="1">
      <c r="A3" s="191" t="s">
        <v>74</v>
      </c>
      <c r="B3" s="185" t="s">
        <v>152</v>
      </c>
      <c r="R3" s="195"/>
    </row>
    <row r="4" spans="1:18" s="182" customFormat="1" ht="18" customHeight="1">
      <c r="A4" s="150" t="s">
        <v>876</v>
      </c>
      <c r="B4" s="192">
        <v>1249</v>
      </c>
      <c r="R4" s="195"/>
    </row>
    <row r="5" spans="1:18" s="182" customFormat="1" ht="18" customHeight="1">
      <c r="A5" s="150" t="s">
        <v>92</v>
      </c>
      <c r="B5" s="192">
        <v>1246</v>
      </c>
      <c r="R5" s="195"/>
    </row>
    <row r="6" spans="1:18" s="182" customFormat="1" ht="18" customHeight="1">
      <c r="A6" s="150" t="s">
        <v>877</v>
      </c>
      <c r="B6" s="192">
        <v>1241</v>
      </c>
      <c r="R6" s="195"/>
    </row>
    <row r="7" spans="1:18" s="182" customFormat="1" ht="18" customHeight="1">
      <c r="A7" s="150" t="s">
        <v>878</v>
      </c>
      <c r="B7" s="192">
        <v>1230.3900000000001</v>
      </c>
      <c r="R7" s="195"/>
    </row>
    <row r="8" spans="1:18" s="182" customFormat="1" ht="18" customHeight="1">
      <c r="A8" s="150" t="s">
        <v>100</v>
      </c>
      <c r="B8" s="192">
        <v>1224.6600000000001</v>
      </c>
      <c r="R8" s="195"/>
    </row>
    <row r="9" spans="1:18" s="182" customFormat="1" ht="18" customHeight="1">
      <c r="A9" s="150" t="s">
        <v>873</v>
      </c>
      <c r="B9" s="192">
        <v>1213.3399999999999</v>
      </c>
      <c r="R9" s="195"/>
    </row>
    <row r="10" spans="1:18" s="182" customFormat="1" ht="18" customHeight="1">
      <c r="A10" s="150" t="s">
        <v>879</v>
      </c>
      <c r="B10" s="192">
        <v>1204.07</v>
      </c>
      <c r="R10" s="195"/>
    </row>
    <row r="11" spans="1:18" s="182" customFormat="1" ht="18" customHeight="1">
      <c r="A11" s="150" t="s">
        <v>82</v>
      </c>
      <c r="B11" s="192">
        <v>1198</v>
      </c>
      <c r="R11" s="195"/>
    </row>
    <row r="12" spans="1:18" s="182" customFormat="1" ht="18" customHeight="1">
      <c r="A12" s="150" t="s">
        <v>90</v>
      </c>
      <c r="B12" s="192">
        <v>1197.8900000000001</v>
      </c>
      <c r="R12" s="195"/>
    </row>
    <row r="13" spans="1:18" s="182" customFormat="1" ht="18" customHeight="1">
      <c r="A13" s="150" t="s">
        <v>94</v>
      </c>
      <c r="B13" s="192">
        <v>1197</v>
      </c>
      <c r="R13" s="195"/>
    </row>
    <row r="14" spans="1:18" s="182" customFormat="1" ht="18" customHeight="1">
      <c r="A14" s="150" t="s">
        <v>93</v>
      </c>
      <c r="B14" s="192">
        <v>1188.57</v>
      </c>
      <c r="R14" s="195"/>
    </row>
    <row r="15" spans="1:18" s="182" customFormat="1" ht="18" customHeight="1">
      <c r="A15" s="150" t="s">
        <v>88</v>
      </c>
      <c r="B15" s="192">
        <v>1186.56</v>
      </c>
      <c r="R15" s="195"/>
    </row>
    <row r="16" spans="1:18" s="182" customFormat="1" ht="18" customHeight="1">
      <c r="A16" s="150" t="s">
        <v>97</v>
      </c>
      <c r="B16" s="192">
        <v>1182.44</v>
      </c>
      <c r="R16" s="195"/>
    </row>
    <row r="17" spans="1:18" s="182" customFormat="1" ht="18" customHeight="1">
      <c r="A17" s="150" t="s">
        <v>872</v>
      </c>
      <c r="B17" s="192">
        <v>1181</v>
      </c>
      <c r="R17" s="195"/>
    </row>
    <row r="18" spans="1:18" s="182" customFormat="1" ht="18" customHeight="1">
      <c r="A18" s="150" t="s">
        <v>91</v>
      </c>
      <c r="B18" s="192">
        <v>1176.1099999999999</v>
      </c>
      <c r="R18" s="195"/>
    </row>
    <row r="19" spans="1:18" s="182" customFormat="1" ht="18" customHeight="1">
      <c r="A19" s="151" t="s">
        <v>874</v>
      </c>
      <c r="B19" s="193">
        <v>1172.9025215382567</v>
      </c>
      <c r="R19" s="195"/>
    </row>
    <row r="20" spans="1:18" s="182" customFormat="1" ht="18" customHeight="1">
      <c r="A20" s="150" t="s">
        <v>96</v>
      </c>
      <c r="B20" s="192">
        <v>1169.53</v>
      </c>
      <c r="R20" s="195"/>
    </row>
    <row r="21" spans="1:18" s="182" customFormat="1" ht="18" customHeight="1">
      <c r="A21" s="150" t="s">
        <v>101</v>
      </c>
      <c r="B21" s="192">
        <v>1169.05</v>
      </c>
      <c r="R21" s="195"/>
    </row>
    <row r="22" spans="1:18" s="182" customFormat="1" ht="18" customHeight="1">
      <c r="A22" s="150" t="s">
        <v>104</v>
      </c>
      <c r="B22" s="192">
        <v>1164.69</v>
      </c>
      <c r="R22" s="195"/>
    </row>
    <row r="23" spans="1:18" s="182" customFormat="1" ht="18" customHeight="1">
      <c r="A23" s="150" t="s">
        <v>87</v>
      </c>
      <c r="B23" s="192">
        <v>1163</v>
      </c>
      <c r="R23" s="195"/>
    </row>
    <row r="24" spans="1:18" s="182" customFormat="1" ht="18" customHeight="1">
      <c r="A24" s="150" t="s">
        <v>85</v>
      </c>
      <c r="B24" s="192">
        <v>1159.78</v>
      </c>
      <c r="R24" s="195"/>
    </row>
    <row r="25" spans="1:18" s="182" customFormat="1" ht="18" customHeight="1">
      <c r="A25" s="150" t="s">
        <v>106</v>
      </c>
      <c r="B25" s="192">
        <v>1151.54</v>
      </c>
      <c r="R25" s="195"/>
    </row>
    <row r="26" spans="1:18" s="182" customFormat="1" ht="18" customHeight="1">
      <c r="A26" s="150" t="s">
        <v>103</v>
      </c>
      <c r="B26" s="192">
        <v>1151.1500000000001</v>
      </c>
      <c r="R26" s="195"/>
    </row>
    <row r="27" spans="1:18" s="182" customFormat="1" ht="18" customHeight="1">
      <c r="A27" s="150" t="s">
        <v>105</v>
      </c>
      <c r="B27" s="192">
        <v>1128</v>
      </c>
      <c r="R27" s="195"/>
    </row>
    <row r="28" spans="1:18" s="182" customFormat="1" ht="18" customHeight="1">
      <c r="A28" s="150" t="s">
        <v>84</v>
      </c>
      <c r="B28" s="192">
        <v>1116.52</v>
      </c>
      <c r="R28" s="195"/>
    </row>
    <row r="29" spans="1:18" s="182" customFormat="1" ht="18" customHeight="1">
      <c r="A29" s="150" t="s">
        <v>102</v>
      </c>
      <c r="B29" s="192">
        <v>1104.1600000000001</v>
      </c>
      <c r="R29" s="195"/>
    </row>
    <row r="30" spans="1:18" s="182" customFormat="1" ht="18" customHeight="1">
      <c r="A30" s="150" t="s">
        <v>107</v>
      </c>
      <c r="B30" s="192">
        <v>1102</v>
      </c>
      <c r="R30" s="195"/>
    </row>
    <row r="31" spans="1:18" s="182" customFormat="1" ht="18" customHeight="1">
      <c r="A31" s="150" t="s">
        <v>108</v>
      </c>
      <c r="B31" s="192">
        <v>1101</v>
      </c>
      <c r="R31" s="195"/>
    </row>
    <row r="32" spans="1:18" s="182" customFormat="1" ht="18" customHeight="1">
      <c r="A32" s="150" t="s">
        <v>98</v>
      </c>
      <c r="B32" s="192">
        <v>1098</v>
      </c>
      <c r="R32" s="195"/>
    </row>
    <row r="33" spans="1:18" s="182" customFormat="1" ht="18" customHeight="1">
      <c r="A33" s="150" t="s">
        <v>880</v>
      </c>
      <c r="B33" s="192">
        <v>1084.5899999999999</v>
      </c>
      <c r="R33" s="195"/>
    </row>
    <row r="34" spans="1:18" s="182" customFormat="1" ht="18" customHeight="1">
      <c r="A34" s="150" t="s">
        <v>875</v>
      </c>
      <c r="B34" s="192">
        <v>1080.47</v>
      </c>
      <c r="R34" s="195"/>
    </row>
    <row r="35" spans="1:18" s="182" customFormat="1" ht="18" customHeight="1">
      <c r="A35" s="150" t="s">
        <v>881</v>
      </c>
      <c r="B35" s="192">
        <v>1068</v>
      </c>
      <c r="R35" s="195"/>
    </row>
    <row r="36" spans="1:18" s="182" customFormat="1" ht="18" customHeight="1">
      <c r="A36" s="150" t="s">
        <v>80</v>
      </c>
      <c r="B36" s="192">
        <v>1054.72</v>
      </c>
    </row>
    <row r="38" spans="1:18">
      <c r="G38" s="149" t="s">
        <v>153</v>
      </c>
    </row>
  </sheetData>
  <autoFilter ref="A3:B3">
    <sortState ref="A4:B36">
      <sortCondition descending="1" ref="B3"/>
    </sortState>
  </autoFilter>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G8" sqref="G8"/>
    </sheetView>
  </sheetViews>
  <sheetFormatPr defaultRowHeight="12.75"/>
  <cols>
    <col min="1" max="1" width="21.28515625" style="42" customWidth="1"/>
    <col min="2" max="2" width="18.140625" style="42" customWidth="1"/>
    <col min="3" max="3" width="22.28515625" style="42" customWidth="1"/>
    <col min="4" max="16384" width="9.140625" style="42"/>
  </cols>
  <sheetData>
    <row r="1" spans="1:9" ht="15.75">
      <c r="A1" s="196" t="s">
        <v>739</v>
      </c>
      <c r="B1" s="197"/>
      <c r="C1" s="197"/>
      <c r="D1" s="197"/>
      <c r="E1" s="197"/>
      <c r="F1" s="197"/>
      <c r="G1" s="197"/>
      <c r="H1" s="197"/>
      <c r="I1" s="197"/>
    </row>
    <row r="2" spans="1:9" ht="15.75">
      <c r="A2" s="198"/>
      <c r="B2" s="697" t="s">
        <v>154</v>
      </c>
      <c r="C2" s="697"/>
      <c r="D2" s="199"/>
      <c r="E2" s="199"/>
      <c r="F2" s="199"/>
      <c r="G2" s="199"/>
      <c r="H2" s="199"/>
      <c r="I2" s="199"/>
    </row>
    <row r="3" spans="1:9" ht="30">
      <c r="A3" s="200"/>
      <c r="B3" s="201" t="s">
        <v>155</v>
      </c>
      <c r="C3" s="201" t="s">
        <v>156</v>
      </c>
      <c r="D3" s="182"/>
      <c r="E3" s="182"/>
      <c r="F3" s="182"/>
      <c r="G3" s="182"/>
      <c r="H3" s="182"/>
      <c r="I3" s="182"/>
    </row>
    <row r="4" spans="1:9" ht="24" customHeight="1">
      <c r="A4" s="180" t="s">
        <v>111</v>
      </c>
      <c r="B4" s="202">
        <v>985</v>
      </c>
      <c r="C4" s="202">
        <v>830</v>
      </c>
      <c r="D4" s="182"/>
      <c r="E4" s="182"/>
      <c r="F4" s="182"/>
      <c r="G4" s="182"/>
      <c r="H4" s="182"/>
      <c r="I4" s="182"/>
    </row>
    <row r="5" spans="1:9" ht="24" customHeight="1">
      <c r="A5" s="180" t="s">
        <v>40</v>
      </c>
      <c r="B5" s="202">
        <v>988</v>
      </c>
      <c r="C5" s="202">
        <v>838</v>
      </c>
      <c r="I5" s="182"/>
    </row>
    <row r="6" spans="1:9" ht="24" customHeight="1">
      <c r="A6" s="180" t="s">
        <v>41</v>
      </c>
      <c r="B6" s="202">
        <v>989</v>
      </c>
      <c r="C6" s="202">
        <v>846</v>
      </c>
      <c r="I6" s="182"/>
    </row>
    <row r="7" spans="1:9" ht="24" customHeight="1">
      <c r="A7" s="180" t="s">
        <v>42</v>
      </c>
      <c r="B7" s="202">
        <v>991</v>
      </c>
      <c r="C7" s="203">
        <v>856</v>
      </c>
      <c r="I7" s="182"/>
    </row>
    <row r="8" spans="1:9" ht="24" customHeight="1">
      <c r="A8" s="180" t="s">
        <v>43</v>
      </c>
      <c r="B8" s="202">
        <v>997</v>
      </c>
      <c r="C8" s="204">
        <v>867</v>
      </c>
    </row>
    <row r="9" spans="1:9" ht="24" customHeight="1">
      <c r="A9" s="180" t="s">
        <v>722</v>
      </c>
      <c r="B9" s="202">
        <v>1069</v>
      </c>
      <c r="C9" s="204">
        <v>936</v>
      </c>
    </row>
    <row r="10" spans="1:9" ht="14.25">
      <c r="A10" s="205" t="s">
        <v>740</v>
      </c>
    </row>
    <row r="11" spans="1:9">
      <c r="A11" s="42" t="s">
        <v>158</v>
      </c>
    </row>
    <row r="12" spans="1:9">
      <c r="A12" s="77" t="s">
        <v>741</v>
      </c>
    </row>
  </sheetData>
  <mergeCells count="1">
    <mergeCell ref="B2:C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F23" sqref="F23"/>
    </sheetView>
  </sheetViews>
  <sheetFormatPr defaultRowHeight="12.75"/>
  <cols>
    <col min="1" max="1" width="30.140625" style="42" customWidth="1"/>
    <col min="2" max="2" width="25" style="42" customWidth="1"/>
    <col min="3" max="3" width="25.42578125" style="42" customWidth="1"/>
    <col min="4" max="16384" width="9.140625" style="42"/>
  </cols>
  <sheetData>
    <row r="1" spans="1:6" ht="15.75">
      <c r="A1" s="170" t="s">
        <v>742</v>
      </c>
      <c r="E1" s="206"/>
    </row>
    <row r="2" spans="1:6" ht="15">
      <c r="E2" s="206"/>
    </row>
    <row r="3" spans="1:6" ht="30">
      <c r="A3" s="171" t="s">
        <v>74</v>
      </c>
      <c r="B3" s="141" t="s">
        <v>159</v>
      </c>
      <c r="C3" s="141" t="s">
        <v>160</v>
      </c>
      <c r="D3" s="182"/>
      <c r="E3" s="207"/>
      <c r="F3" s="182"/>
    </row>
    <row r="4" spans="1:6" ht="18" customHeight="1">
      <c r="A4" s="172" t="s">
        <v>109</v>
      </c>
      <c r="B4" s="208">
        <v>10304</v>
      </c>
      <c r="C4" s="173">
        <v>9592</v>
      </c>
      <c r="D4" s="182"/>
      <c r="E4" s="207"/>
      <c r="F4" s="182"/>
    </row>
    <row r="5" spans="1:6" ht="18" customHeight="1">
      <c r="A5" s="172" t="s">
        <v>96</v>
      </c>
      <c r="B5" s="208">
        <v>8577</v>
      </c>
      <c r="C5" s="173">
        <v>7621</v>
      </c>
      <c r="D5" s="182"/>
      <c r="E5" s="207"/>
      <c r="F5" s="182"/>
    </row>
    <row r="6" spans="1:6" ht="18" customHeight="1">
      <c r="A6" s="172" t="s">
        <v>102</v>
      </c>
      <c r="B6" s="208">
        <v>5612</v>
      </c>
      <c r="C6" s="173">
        <v>5283</v>
      </c>
      <c r="D6" s="182"/>
      <c r="E6" s="207"/>
      <c r="F6" s="182"/>
    </row>
    <row r="7" spans="1:6" ht="18" customHeight="1">
      <c r="A7" s="172" t="s">
        <v>81</v>
      </c>
      <c r="B7" s="208">
        <v>5592</v>
      </c>
      <c r="C7" s="173">
        <v>5238</v>
      </c>
      <c r="D7" s="182"/>
      <c r="E7" s="207"/>
      <c r="F7" s="182"/>
    </row>
    <row r="8" spans="1:6" ht="18" customHeight="1">
      <c r="A8" s="172" t="s">
        <v>97</v>
      </c>
      <c r="B8" s="208">
        <v>3626</v>
      </c>
      <c r="C8" s="173">
        <v>3400</v>
      </c>
      <c r="D8" s="182"/>
      <c r="E8" s="207"/>
      <c r="F8" s="182"/>
    </row>
    <row r="9" spans="1:6" ht="18" customHeight="1">
      <c r="A9" s="172" t="s">
        <v>83</v>
      </c>
      <c r="B9" s="208">
        <v>8953</v>
      </c>
      <c r="C9" s="173">
        <v>8422</v>
      </c>
      <c r="D9" s="182"/>
      <c r="E9" s="207"/>
      <c r="F9" s="182"/>
    </row>
    <row r="10" spans="1:6" ht="18" customHeight="1">
      <c r="A10" s="172" t="s">
        <v>89</v>
      </c>
      <c r="B10" s="208">
        <v>12770</v>
      </c>
      <c r="C10" s="173">
        <v>11947</v>
      </c>
      <c r="D10" s="182"/>
      <c r="E10" s="207"/>
      <c r="F10" s="182"/>
    </row>
    <row r="11" spans="1:6" ht="18" customHeight="1">
      <c r="A11" s="172" t="s">
        <v>100</v>
      </c>
      <c r="B11" s="208">
        <v>9455</v>
      </c>
      <c r="C11" s="173">
        <v>8733</v>
      </c>
      <c r="D11" s="182"/>
      <c r="E11" s="207"/>
      <c r="F11" s="182"/>
    </row>
    <row r="12" spans="1:6" ht="18" customHeight="1">
      <c r="A12" s="172" t="s">
        <v>91</v>
      </c>
      <c r="B12" s="208">
        <v>4619</v>
      </c>
      <c r="C12" s="173">
        <v>4323</v>
      </c>
      <c r="D12" s="182"/>
      <c r="E12" s="207"/>
      <c r="F12" s="182"/>
    </row>
    <row r="13" spans="1:6" ht="18" customHeight="1">
      <c r="A13" s="209" t="s">
        <v>103</v>
      </c>
      <c r="B13" s="208">
        <v>5238</v>
      </c>
      <c r="C13" s="210">
        <v>4942</v>
      </c>
      <c r="D13" s="182"/>
      <c r="E13" s="207"/>
      <c r="F13" s="182"/>
    </row>
    <row r="14" spans="1:6" ht="18" customHeight="1">
      <c r="A14" s="172" t="s">
        <v>85</v>
      </c>
      <c r="B14" s="208">
        <v>3902</v>
      </c>
      <c r="C14" s="173">
        <v>3654</v>
      </c>
      <c r="D14" s="182"/>
      <c r="E14" s="207"/>
      <c r="F14" s="182"/>
    </row>
    <row r="15" spans="1:6" ht="18" customHeight="1">
      <c r="A15" s="172" t="s">
        <v>110</v>
      </c>
      <c r="B15" s="208">
        <v>26672</v>
      </c>
      <c r="C15" s="173">
        <v>24718</v>
      </c>
      <c r="D15" s="182"/>
      <c r="E15" s="207"/>
      <c r="F15" s="182"/>
    </row>
    <row r="16" spans="1:6" ht="18" customHeight="1">
      <c r="A16" s="172" t="s">
        <v>80</v>
      </c>
      <c r="B16" s="208">
        <v>1462</v>
      </c>
      <c r="C16" s="173">
        <v>1316</v>
      </c>
      <c r="D16" s="182"/>
      <c r="E16" s="207"/>
      <c r="F16" s="182"/>
    </row>
    <row r="17" spans="1:6" ht="18" customHeight="1">
      <c r="A17" s="172" t="s">
        <v>107</v>
      </c>
      <c r="B17" s="208">
        <v>8491</v>
      </c>
      <c r="C17" s="173">
        <v>7838</v>
      </c>
      <c r="D17" s="182"/>
      <c r="E17" s="207"/>
      <c r="F17" s="182"/>
    </row>
    <row r="18" spans="1:6" ht="18" customHeight="1">
      <c r="A18" s="172" t="s">
        <v>106</v>
      </c>
      <c r="B18" s="208">
        <v>21352</v>
      </c>
      <c r="C18" s="173">
        <v>20220</v>
      </c>
      <c r="D18" s="182"/>
      <c r="E18" s="207"/>
      <c r="F18" s="182"/>
    </row>
    <row r="19" spans="1:6" ht="18" customHeight="1">
      <c r="A19" s="172" t="s">
        <v>86</v>
      </c>
      <c r="B19" s="208">
        <v>70692</v>
      </c>
      <c r="C19" s="173">
        <v>65910</v>
      </c>
      <c r="D19" s="182"/>
      <c r="E19" s="207"/>
      <c r="F19" s="182"/>
    </row>
    <row r="20" spans="1:6" ht="18" customHeight="1">
      <c r="A20" s="172" t="s">
        <v>90</v>
      </c>
      <c r="B20" s="208">
        <v>12916</v>
      </c>
      <c r="C20" s="173">
        <v>11982</v>
      </c>
      <c r="D20" s="182"/>
      <c r="E20" s="207"/>
      <c r="F20" s="182"/>
    </row>
    <row r="21" spans="1:6" ht="18" customHeight="1">
      <c r="A21" s="172" t="s">
        <v>82</v>
      </c>
      <c r="B21" s="208">
        <v>6605</v>
      </c>
      <c r="C21" s="173">
        <v>6238</v>
      </c>
      <c r="D21" s="182"/>
      <c r="E21" s="207"/>
      <c r="F21" s="182"/>
    </row>
    <row r="22" spans="1:6" ht="18" customHeight="1">
      <c r="A22" s="172" t="s">
        <v>92</v>
      </c>
      <c r="B22" s="208">
        <v>5234</v>
      </c>
      <c r="C22" s="173">
        <v>4759</v>
      </c>
      <c r="D22" s="182"/>
      <c r="E22" s="207"/>
      <c r="F22" s="182"/>
    </row>
    <row r="23" spans="1:6" ht="18" customHeight="1">
      <c r="A23" s="172" t="s">
        <v>101</v>
      </c>
      <c r="B23" s="208">
        <v>3975</v>
      </c>
      <c r="C23" s="173">
        <v>3739</v>
      </c>
      <c r="D23" s="182"/>
      <c r="E23" s="207"/>
      <c r="F23" s="182"/>
    </row>
    <row r="24" spans="1:6" ht="18" customHeight="1">
      <c r="A24" s="172" t="s">
        <v>88</v>
      </c>
      <c r="B24" s="208">
        <v>12059</v>
      </c>
      <c r="C24" s="173">
        <v>11342</v>
      </c>
      <c r="D24" s="182"/>
      <c r="E24" s="207"/>
      <c r="F24" s="182"/>
    </row>
    <row r="25" spans="1:6" ht="18" customHeight="1">
      <c r="A25" s="172" t="s">
        <v>98</v>
      </c>
      <c r="B25" s="208">
        <v>23725</v>
      </c>
      <c r="C25" s="173">
        <v>22238</v>
      </c>
      <c r="D25" s="182"/>
      <c r="E25" s="207"/>
      <c r="F25" s="182"/>
    </row>
    <row r="26" spans="1:6" ht="18" customHeight="1">
      <c r="A26" s="172" t="s">
        <v>79</v>
      </c>
      <c r="B26" s="208">
        <v>786</v>
      </c>
      <c r="C26" s="173">
        <v>739</v>
      </c>
      <c r="D26" s="182"/>
      <c r="E26" s="207"/>
      <c r="F26" s="182"/>
    </row>
    <row r="27" spans="1:6" ht="18" customHeight="1">
      <c r="A27" s="172" t="s">
        <v>99</v>
      </c>
      <c r="B27" s="208">
        <v>6701</v>
      </c>
      <c r="C27" s="173">
        <v>6188</v>
      </c>
      <c r="D27" s="182"/>
      <c r="E27" s="207"/>
      <c r="F27" s="182"/>
    </row>
    <row r="28" spans="1:6" ht="18" customHeight="1">
      <c r="A28" s="172" t="s">
        <v>104</v>
      </c>
      <c r="B28" s="208">
        <v>13051</v>
      </c>
      <c r="C28" s="173">
        <v>12187</v>
      </c>
      <c r="D28" s="182"/>
      <c r="E28" s="207"/>
      <c r="F28" s="182"/>
    </row>
    <row r="29" spans="1:6" ht="18" customHeight="1">
      <c r="A29" s="172" t="s">
        <v>84</v>
      </c>
      <c r="B29" s="208">
        <v>5584</v>
      </c>
      <c r="C29" s="173">
        <v>5086</v>
      </c>
      <c r="D29" s="182"/>
      <c r="E29" s="207"/>
      <c r="F29" s="182"/>
    </row>
    <row r="30" spans="1:6" ht="18" customHeight="1">
      <c r="A30" s="172" t="s">
        <v>78</v>
      </c>
      <c r="B30" s="208">
        <v>674</v>
      </c>
      <c r="C30" s="173">
        <v>625</v>
      </c>
      <c r="D30" s="182"/>
      <c r="E30" s="207"/>
      <c r="F30" s="182"/>
    </row>
    <row r="31" spans="1:6" ht="18" customHeight="1">
      <c r="A31" s="172" t="s">
        <v>93</v>
      </c>
      <c r="B31" s="208">
        <v>8677</v>
      </c>
      <c r="C31" s="173">
        <v>8144</v>
      </c>
      <c r="D31" s="182"/>
      <c r="E31" s="207"/>
      <c r="F31" s="182"/>
    </row>
    <row r="32" spans="1:6" ht="18" customHeight="1">
      <c r="A32" s="172" t="s">
        <v>108</v>
      </c>
      <c r="B32" s="208">
        <v>20370</v>
      </c>
      <c r="C32" s="173">
        <v>19288</v>
      </c>
      <c r="D32" s="182"/>
      <c r="E32" s="207"/>
      <c r="F32" s="182"/>
    </row>
    <row r="33" spans="1:6" ht="18" customHeight="1">
      <c r="A33" s="172" t="s">
        <v>94</v>
      </c>
      <c r="B33" s="208">
        <v>4282</v>
      </c>
      <c r="C33" s="173">
        <v>4005</v>
      </c>
      <c r="D33" s="182"/>
      <c r="E33" s="207"/>
      <c r="F33" s="182"/>
    </row>
    <row r="34" spans="1:6" ht="18" customHeight="1">
      <c r="A34" s="172" t="s">
        <v>87</v>
      </c>
      <c r="B34" s="208">
        <v>9040</v>
      </c>
      <c r="C34" s="173">
        <v>8428</v>
      </c>
      <c r="D34" s="182"/>
      <c r="E34" s="207"/>
      <c r="F34" s="182"/>
    </row>
    <row r="35" spans="1:6" ht="18" customHeight="1">
      <c r="A35" s="172" t="s">
        <v>105</v>
      </c>
      <c r="B35" s="208">
        <v>10004</v>
      </c>
      <c r="C35" s="173">
        <v>9164</v>
      </c>
      <c r="D35" s="182"/>
      <c r="E35" s="207"/>
      <c r="F35" s="182"/>
    </row>
    <row r="36" spans="1:6" ht="18" customHeight="1">
      <c r="A36" s="142" t="s">
        <v>95</v>
      </c>
      <c r="B36" s="174">
        <v>351000</v>
      </c>
      <c r="C36" s="174">
        <v>327309</v>
      </c>
      <c r="D36" s="182"/>
      <c r="E36" s="207"/>
      <c r="F36" s="182"/>
    </row>
    <row r="37" spans="1:6">
      <c r="A37" s="175" t="s">
        <v>733</v>
      </c>
      <c r="E37" s="207"/>
      <c r="F37" s="18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heetViews>
  <sheetFormatPr defaultRowHeight="12.75"/>
  <cols>
    <col min="1" max="1" width="27.85546875" style="42" customWidth="1"/>
    <col min="2" max="2" width="57.42578125" style="42" customWidth="1"/>
    <col min="3" max="3" width="23.140625" style="42" customWidth="1"/>
    <col min="4" max="6" width="9.140625" style="42"/>
    <col min="7" max="7" width="52.42578125" style="42" customWidth="1"/>
    <col min="8" max="16384" width="9.140625" style="42"/>
  </cols>
  <sheetData>
    <row r="1" spans="1:9" ht="15.75">
      <c r="A1" s="214" t="s">
        <v>161</v>
      </c>
    </row>
    <row r="3" spans="1:9" s="182" customFormat="1" ht="15">
      <c r="A3" s="614" t="s">
        <v>162</v>
      </c>
      <c r="B3" s="614" t="s">
        <v>163</v>
      </c>
      <c r="C3" s="614" t="s">
        <v>743</v>
      </c>
    </row>
    <row r="4" spans="1:9" ht="15">
      <c r="A4" s="615" t="s">
        <v>164</v>
      </c>
      <c r="B4" s="200"/>
      <c r="C4" s="200"/>
    </row>
    <row r="5" spans="1:9" ht="43.5" customHeight="1">
      <c r="A5" s="211" t="s">
        <v>165</v>
      </c>
      <c r="B5" s="213" t="s">
        <v>744</v>
      </c>
      <c r="C5" s="616" t="s">
        <v>745</v>
      </c>
      <c r="D5" s="168"/>
      <c r="G5" s="617"/>
    </row>
    <row r="6" spans="1:9" ht="51.75" customHeight="1">
      <c r="A6" s="213" t="s">
        <v>166</v>
      </c>
      <c r="B6" s="618" t="s">
        <v>179</v>
      </c>
      <c r="C6" s="619" t="s">
        <v>746</v>
      </c>
      <c r="D6" s="168"/>
      <c r="H6" s="620"/>
    </row>
    <row r="7" spans="1:9" ht="42" customHeight="1">
      <c r="A7" s="211" t="s">
        <v>167</v>
      </c>
      <c r="B7" s="621" t="s">
        <v>180</v>
      </c>
      <c r="C7" s="616" t="s">
        <v>747</v>
      </c>
      <c r="D7" s="168"/>
      <c r="G7" s="622"/>
      <c r="H7" s="622"/>
      <c r="I7" s="623"/>
    </row>
    <row r="8" spans="1:9" ht="54.75" customHeight="1">
      <c r="A8" s="213" t="s">
        <v>168</v>
      </c>
      <c r="B8" s="621" t="s">
        <v>180</v>
      </c>
      <c r="C8" s="624" t="s">
        <v>748</v>
      </c>
      <c r="D8" s="168"/>
    </row>
    <row r="9" spans="1:9" ht="48" customHeight="1">
      <c r="A9" s="213" t="s">
        <v>169</v>
      </c>
      <c r="B9" s="211" t="s">
        <v>749</v>
      </c>
      <c r="C9" s="212" t="s">
        <v>181</v>
      </c>
      <c r="D9" s="168"/>
    </row>
    <row r="10" spans="1:9" ht="15">
      <c r="A10" s="625" t="s">
        <v>170</v>
      </c>
      <c r="B10" s="625"/>
      <c r="C10" s="625"/>
      <c r="D10" s="626"/>
    </row>
    <row r="11" spans="1:9" ht="59.25" customHeight="1">
      <c r="A11" s="213" t="s">
        <v>171</v>
      </c>
      <c r="B11" s="627" t="s">
        <v>182</v>
      </c>
      <c r="C11" s="212" t="s">
        <v>750</v>
      </c>
      <c r="D11" s="168"/>
    </row>
    <row r="12" spans="1:9" ht="87.75" customHeight="1">
      <c r="A12" s="211" t="s">
        <v>172</v>
      </c>
      <c r="B12" s="213" t="s">
        <v>751</v>
      </c>
      <c r="C12" s="212" t="s">
        <v>750</v>
      </c>
      <c r="D12" s="168"/>
    </row>
    <row r="13" spans="1:9" ht="15">
      <c r="A13" s="625" t="s">
        <v>173</v>
      </c>
      <c r="B13" s="606"/>
      <c r="C13" s="606"/>
      <c r="D13" s="626"/>
    </row>
    <row r="14" spans="1:9" ht="57" customHeight="1">
      <c r="A14" s="213" t="s">
        <v>174</v>
      </c>
      <c r="B14" s="211" t="s">
        <v>752</v>
      </c>
      <c r="C14" s="624" t="s">
        <v>753</v>
      </c>
      <c r="D14" s="168"/>
    </row>
    <row r="15" spans="1:9" ht="42" customHeight="1">
      <c r="A15" s="213" t="s">
        <v>175</v>
      </c>
      <c r="B15" s="213" t="s">
        <v>754</v>
      </c>
      <c r="C15" s="616" t="s">
        <v>750</v>
      </c>
      <c r="D15" s="168"/>
    </row>
    <row r="16" spans="1:9" ht="37.5" customHeight="1">
      <c r="A16" s="211" t="s">
        <v>176</v>
      </c>
      <c r="B16" s="172" t="s">
        <v>177</v>
      </c>
      <c r="C16" s="211" t="s">
        <v>183</v>
      </c>
      <c r="D16" s="168"/>
    </row>
    <row r="17" spans="1:1" ht="14.25">
      <c r="A17" s="42" t="s">
        <v>755</v>
      </c>
    </row>
    <row r="18" spans="1:1" ht="12.75" customHeight="1">
      <c r="A18" s="42" t="s">
        <v>178</v>
      </c>
    </row>
    <row r="19" spans="1:1" ht="14.25">
      <c r="A19" s="42" t="s">
        <v>756</v>
      </c>
    </row>
    <row r="20" spans="1:1" ht="14.25">
      <c r="A20" s="42" t="s">
        <v>757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H10" sqref="H10"/>
    </sheetView>
  </sheetViews>
  <sheetFormatPr defaultRowHeight="12.75"/>
  <cols>
    <col min="1" max="1" width="20.7109375" style="42" customWidth="1"/>
    <col min="2" max="2" width="15" style="42" hidden="1" customWidth="1"/>
    <col min="3" max="7" width="15" style="42" customWidth="1"/>
    <col min="8" max="8" width="15.7109375" style="42" customWidth="1"/>
    <col min="9" max="16384" width="9.140625" style="42"/>
  </cols>
  <sheetData>
    <row r="1" spans="1:13" ht="18.75">
      <c r="A1" s="140" t="s">
        <v>758</v>
      </c>
    </row>
    <row r="3" spans="1:13" ht="15">
      <c r="A3" s="628" t="s">
        <v>162</v>
      </c>
      <c r="B3" s="628">
        <v>2012</v>
      </c>
      <c r="C3" s="628">
        <v>2013</v>
      </c>
      <c r="D3" s="628">
        <v>2014</v>
      </c>
      <c r="E3" s="628">
        <v>2015</v>
      </c>
      <c r="F3" s="628">
        <v>2016</v>
      </c>
      <c r="G3" s="628">
        <v>2017</v>
      </c>
      <c r="H3" s="628">
        <v>2018</v>
      </c>
    </row>
    <row r="4" spans="1:13" ht="32.25" customHeight="1">
      <c r="A4" s="215" t="s">
        <v>184</v>
      </c>
      <c r="B4" s="174">
        <v>2401869</v>
      </c>
      <c r="C4" s="174">
        <v>2410331</v>
      </c>
      <c r="D4" s="174">
        <v>2427805</v>
      </c>
      <c r="E4" s="174">
        <v>2440518</v>
      </c>
      <c r="F4" s="174">
        <v>2455406</v>
      </c>
      <c r="G4" s="174">
        <v>2473497</v>
      </c>
      <c r="H4" s="174">
        <v>2487101</v>
      </c>
    </row>
    <row r="5" spans="1:13" ht="32.25" customHeight="1">
      <c r="A5" s="172" t="s">
        <v>174</v>
      </c>
      <c r="B5" s="173">
        <v>13994</v>
      </c>
      <c r="C5" s="173">
        <v>13791</v>
      </c>
      <c r="D5" s="173">
        <v>13736</v>
      </c>
      <c r="E5" s="173">
        <v>13505</v>
      </c>
      <c r="F5" s="173">
        <v>13463</v>
      </c>
      <c r="G5" s="173">
        <v>13705</v>
      </c>
      <c r="H5" s="173">
        <v>13903</v>
      </c>
    </row>
    <row r="6" spans="1:13" ht="32.25" customHeight="1">
      <c r="A6" s="211" t="s">
        <v>185</v>
      </c>
      <c r="B6" s="173">
        <v>948208</v>
      </c>
      <c r="C6" s="173">
        <v>952251</v>
      </c>
      <c r="D6" s="173">
        <v>953612</v>
      </c>
      <c r="E6" s="173">
        <v>955505</v>
      </c>
      <c r="F6" s="173">
        <v>963297</v>
      </c>
      <c r="G6" s="173">
        <v>972537</v>
      </c>
      <c r="H6" s="173">
        <v>978504</v>
      </c>
    </row>
    <row r="7" spans="1:13" ht="32.25" customHeight="1">
      <c r="A7" s="172" t="s">
        <v>186</v>
      </c>
      <c r="B7" s="173">
        <v>40599</v>
      </c>
      <c r="C7" s="173">
        <v>35734</v>
      </c>
      <c r="D7" s="173">
        <v>27879</v>
      </c>
      <c r="E7" s="173">
        <v>27317</v>
      </c>
      <c r="F7" s="173">
        <v>26140</v>
      </c>
      <c r="G7" s="173">
        <v>22101</v>
      </c>
      <c r="H7" s="173">
        <v>24907</v>
      </c>
    </row>
    <row r="8" spans="1:13" ht="32.25" customHeight="1">
      <c r="A8" s="211" t="s">
        <v>187</v>
      </c>
      <c r="B8" s="173">
        <v>25454</v>
      </c>
      <c r="C8" s="173">
        <v>27327</v>
      </c>
      <c r="D8" s="173">
        <v>31884</v>
      </c>
      <c r="E8" s="173">
        <v>36419</v>
      </c>
      <c r="F8" s="173">
        <v>36236</v>
      </c>
      <c r="G8" s="173">
        <v>37135</v>
      </c>
      <c r="H8" s="173">
        <v>39110</v>
      </c>
    </row>
    <row r="9" spans="1:13" ht="32.25" customHeight="1">
      <c r="A9" s="211" t="s">
        <v>188</v>
      </c>
      <c r="B9" s="173">
        <v>1809</v>
      </c>
      <c r="C9" s="173">
        <v>1579</v>
      </c>
      <c r="D9" s="173">
        <v>2802</v>
      </c>
      <c r="E9" s="173">
        <v>1378</v>
      </c>
      <c r="F9" s="173">
        <v>1411</v>
      </c>
      <c r="G9" s="173">
        <v>1352</v>
      </c>
      <c r="H9" s="173">
        <v>1374</v>
      </c>
    </row>
    <row r="10" spans="1:13" ht="32.25" customHeight="1">
      <c r="A10" s="211" t="s">
        <v>189</v>
      </c>
      <c r="B10" s="173">
        <v>1385799</v>
      </c>
      <c r="C10" s="173">
        <v>1393440</v>
      </c>
      <c r="D10" s="173">
        <v>1411628</v>
      </c>
      <c r="E10" s="173">
        <v>1419899</v>
      </c>
      <c r="F10" s="173">
        <v>1428322</v>
      </c>
      <c r="G10" s="173">
        <v>1440372</v>
      </c>
      <c r="H10" s="173">
        <v>1443206</v>
      </c>
      <c r="I10" s="190"/>
      <c r="J10" s="190"/>
      <c r="K10" s="190"/>
      <c r="L10" s="190"/>
      <c r="M10" s="190"/>
    </row>
    <row r="11" spans="1:13" ht="32.25" customHeight="1">
      <c r="A11" s="211" t="s">
        <v>190</v>
      </c>
      <c r="B11" s="173">
        <v>560880</v>
      </c>
      <c r="C11" s="173">
        <v>548070</v>
      </c>
      <c r="D11" s="173">
        <v>533980</v>
      </c>
      <c r="E11" s="173">
        <v>512340</v>
      </c>
      <c r="F11" s="173">
        <v>495660</v>
      </c>
      <c r="G11" s="173">
        <v>489560</v>
      </c>
      <c r="H11" s="173">
        <v>481100</v>
      </c>
    </row>
    <row r="12" spans="1:13" ht="14.25">
      <c r="A12" s="42" t="s">
        <v>759</v>
      </c>
    </row>
    <row r="13" spans="1:13">
      <c r="A13" s="42" t="s">
        <v>760</v>
      </c>
    </row>
    <row r="14" spans="1:13" ht="14.25">
      <c r="A14" s="137" t="s">
        <v>761</v>
      </c>
    </row>
    <row r="15" spans="1:13">
      <c r="A15" s="42" t="s">
        <v>762</v>
      </c>
    </row>
    <row r="16" spans="1:13" ht="14.25">
      <c r="A16" s="42" t="s">
        <v>763</v>
      </c>
    </row>
    <row r="17" spans="1:1">
      <c r="A17" s="569" t="s">
        <v>764</v>
      </c>
    </row>
    <row r="18" spans="1:1">
      <c r="A18" s="77" t="s">
        <v>765</v>
      </c>
    </row>
  </sheetData>
  <hyperlinks>
    <hyperlink ref="A17"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
  <sheetViews>
    <sheetView workbookViewId="0">
      <selection activeCell="J5" sqref="J5"/>
    </sheetView>
  </sheetViews>
  <sheetFormatPr defaultRowHeight="12.75"/>
  <cols>
    <col min="1" max="1" width="9.140625" style="42"/>
    <col min="2" max="2" width="39.5703125" style="42" customWidth="1"/>
    <col min="3" max="5" width="12.28515625" style="42" customWidth="1"/>
    <col min="6" max="16384" width="9.140625" style="42"/>
  </cols>
  <sheetData>
    <row r="2" spans="2:5">
      <c r="B2" s="1" t="s">
        <v>679</v>
      </c>
      <c r="C2" s="2"/>
      <c r="D2" s="3"/>
      <c r="E2" s="2"/>
    </row>
    <row r="3" spans="2:5">
      <c r="B3" s="2"/>
      <c r="C3" s="2"/>
      <c r="D3" s="2"/>
      <c r="E3" s="4" t="s">
        <v>0</v>
      </c>
    </row>
    <row r="4" spans="2:5">
      <c r="B4" s="5"/>
      <c r="C4" s="6"/>
      <c r="D4" s="6"/>
      <c r="E4" s="6"/>
    </row>
    <row r="5" spans="2:5" ht="36">
      <c r="B5" s="594"/>
      <c r="C5" s="7" t="s">
        <v>1</v>
      </c>
      <c r="D5" s="594" t="s">
        <v>2</v>
      </c>
      <c r="E5" s="7" t="s">
        <v>3</v>
      </c>
    </row>
    <row r="6" spans="2:5">
      <c r="B6" s="8"/>
      <c r="C6" s="9"/>
      <c r="D6" s="8"/>
      <c r="E6" s="9"/>
    </row>
    <row r="7" spans="2:5">
      <c r="B7" s="10" t="s">
        <v>4</v>
      </c>
      <c r="C7" s="9"/>
      <c r="D7" s="8"/>
      <c r="E7" s="9"/>
    </row>
    <row r="8" spans="2:5">
      <c r="B8" s="10" t="s">
        <v>5</v>
      </c>
      <c r="C8" s="11">
        <v>15184242</v>
      </c>
      <c r="D8" s="12">
        <v>686235</v>
      </c>
      <c r="E8" s="13">
        <v>15870477</v>
      </c>
    </row>
    <row r="9" spans="2:5">
      <c r="B9" s="10" t="s">
        <v>6</v>
      </c>
      <c r="C9" s="11">
        <v>-4582971</v>
      </c>
      <c r="D9" s="12">
        <v>-1197371</v>
      </c>
      <c r="E9" s="13">
        <v>-5780342</v>
      </c>
    </row>
    <row r="10" spans="2:5">
      <c r="B10" s="14" t="s">
        <v>7</v>
      </c>
      <c r="C10" s="15">
        <v>10601271</v>
      </c>
      <c r="D10" s="16">
        <v>-511136</v>
      </c>
      <c r="E10" s="17">
        <v>10090135</v>
      </c>
    </row>
    <row r="11" spans="2:5">
      <c r="B11" s="8"/>
      <c r="C11" s="9"/>
      <c r="D11" s="8"/>
      <c r="E11" s="9"/>
    </row>
    <row r="12" spans="2:5">
      <c r="B12" s="10" t="s">
        <v>8</v>
      </c>
      <c r="C12" s="11"/>
      <c r="D12" s="12"/>
      <c r="E12" s="11"/>
    </row>
    <row r="13" spans="2:5">
      <c r="B13" s="10" t="s">
        <v>9</v>
      </c>
      <c r="C13" s="11">
        <v>686212</v>
      </c>
      <c r="D13" s="12">
        <v>141539</v>
      </c>
      <c r="E13" s="13">
        <v>827751</v>
      </c>
    </row>
    <row r="14" spans="2:5">
      <c r="B14" s="10" t="s">
        <v>10</v>
      </c>
      <c r="C14" s="11">
        <v>-71973</v>
      </c>
      <c r="D14" s="12">
        <v>-2418</v>
      </c>
      <c r="E14" s="13">
        <v>-74391</v>
      </c>
    </row>
    <row r="15" spans="2:5">
      <c r="B15" s="10" t="s">
        <v>11</v>
      </c>
      <c r="C15" s="11">
        <v>524324</v>
      </c>
      <c r="D15" s="12">
        <v>131834</v>
      </c>
      <c r="E15" s="13">
        <v>656158</v>
      </c>
    </row>
    <row r="16" spans="2:5">
      <c r="B16" s="10" t="s">
        <v>12</v>
      </c>
      <c r="C16" s="11">
        <v>51890</v>
      </c>
      <c r="D16" s="12">
        <v>244128</v>
      </c>
      <c r="E16" s="13">
        <v>296018</v>
      </c>
    </row>
    <row r="17" spans="2:5">
      <c r="B17" s="10" t="s">
        <v>13</v>
      </c>
      <c r="C17" s="11">
        <v>-10164</v>
      </c>
      <c r="D17" s="12">
        <v>-281</v>
      </c>
      <c r="E17" s="13">
        <v>-10445</v>
      </c>
    </row>
    <row r="18" spans="2:5">
      <c r="B18" s="10" t="s">
        <v>14</v>
      </c>
      <c r="C18" s="11">
        <v>6295</v>
      </c>
      <c r="D18" s="12">
        <v>562</v>
      </c>
      <c r="E18" s="13">
        <v>6857</v>
      </c>
    </row>
    <row r="19" spans="2:5">
      <c r="B19" s="14" t="s">
        <v>15</v>
      </c>
      <c r="C19" s="15">
        <v>1186584</v>
      </c>
      <c r="D19" s="16">
        <v>515364</v>
      </c>
      <c r="E19" s="17">
        <v>1701948</v>
      </c>
    </row>
    <row r="20" spans="2:5">
      <c r="B20" s="10"/>
      <c r="C20" s="11"/>
      <c r="D20" s="12"/>
      <c r="E20" s="11"/>
    </row>
    <row r="21" spans="2:5">
      <c r="B21" s="18" t="s">
        <v>16</v>
      </c>
      <c r="C21" s="19">
        <v>11787855</v>
      </c>
      <c r="D21" s="20">
        <v>4228</v>
      </c>
      <c r="E21" s="19">
        <v>11792083</v>
      </c>
    </row>
    <row r="22" spans="2:5">
      <c r="B22" s="10"/>
      <c r="C22" s="11"/>
      <c r="D22" s="12"/>
      <c r="E22" s="11"/>
    </row>
    <row r="23" spans="2:5">
      <c r="B23" s="10" t="s">
        <v>17</v>
      </c>
      <c r="C23" s="11"/>
      <c r="D23" s="12"/>
      <c r="E23" s="11"/>
    </row>
    <row r="24" spans="2:5">
      <c r="B24" s="10" t="s">
        <v>18</v>
      </c>
      <c r="C24" s="11">
        <v>-6798956</v>
      </c>
      <c r="D24" s="21">
        <v>0</v>
      </c>
      <c r="E24" s="11">
        <v>-6798956</v>
      </c>
    </row>
    <row r="25" spans="2:5">
      <c r="B25" s="10" t="s">
        <v>19</v>
      </c>
      <c r="C25" s="11">
        <v>-2665800</v>
      </c>
      <c r="D25" s="21">
        <v>0</v>
      </c>
      <c r="E25" s="11">
        <v>-2665800</v>
      </c>
    </row>
    <row r="26" spans="2:5">
      <c r="B26" s="10" t="s">
        <v>20</v>
      </c>
      <c r="C26" s="13">
        <v>-2278037</v>
      </c>
      <c r="D26" s="21">
        <v>0</v>
      </c>
      <c r="E26" s="13">
        <v>-2278037</v>
      </c>
    </row>
    <row r="27" spans="2:5">
      <c r="B27" s="22" t="s">
        <v>21</v>
      </c>
      <c r="C27" s="13">
        <v>-10340</v>
      </c>
      <c r="D27" s="21">
        <v>0</v>
      </c>
      <c r="E27" s="13">
        <v>-10340</v>
      </c>
    </row>
    <row r="28" spans="2:5">
      <c r="B28" s="14" t="s">
        <v>22</v>
      </c>
      <c r="C28" s="17">
        <v>-11753133</v>
      </c>
      <c r="D28" s="23">
        <v>0</v>
      </c>
      <c r="E28" s="17">
        <v>-11753133</v>
      </c>
    </row>
    <row r="29" spans="2:5">
      <c r="B29" s="10"/>
      <c r="C29" s="13"/>
      <c r="D29" s="21"/>
      <c r="E29" s="13"/>
    </row>
    <row r="30" spans="2:5">
      <c r="B30" s="18" t="s">
        <v>23</v>
      </c>
      <c r="C30" s="24">
        <v>34722</v>
      </c>
      <c r="D30" s="25">
        <v>4228</v>
      </c>
      <c r="E30" s="26">
        <v>38950</v>
      </c>
    </row>
    <row r="31" spans="2:5">
      <c r="B31" s="14"/>
      <c r="C31" s="27"/>
      <c r="D31" s="28"/>
      <c r="E31" s="17"/>
    </row>
    <row r="32" spans="2:5">
      <c r="B32" s="29" t="s">
        <v>24</v>
      </c>
      <c r="C32" s="27"/>
      <c r="D32" s="28"/>
      <c r="E32" s="27"/>
    </row>
    <row r="33" spans="2:5">
      <c r="B33" s="30" t="s">
        <v>719</v>
      </c>
      <c r="C33" s="31">
        <v>-1494107.1569516812</v>
      </c>
      <c r="D33" s="32">
        <v>-169438</v>
      </c>
      <c r="E33" s="31">
        <v>-1663545.1569516812</v>
      </c>
    </row>
    <row r="34" spans="2:5">
      <c r="B34" s="33" t="s">
        <v>25</v>
      </c>
      <c r="C34" s="34">
        <v>34722</v>
      </c>
      <c r="D34" s="35">
        <v>4228</v>
      </c>
      <c r="E34" s="34">
        <v>38950</v>
      </c>
    </row>
    <row r="35" spans="2:5">
      <c r="B35" s="33" t="s">
        <v>26</v>
      </c>
      <c r="C35" s="34">
        <v>-5650</v>
      </c>
      <c r="D35" s="35">
        <v>-12230</v>
      </c>
      <c r="E35" s="34">
        <v>-17880</v>
      </c>
    </row>
    <row r="36" spans="2:5">
      <c r="B36" s="36" t="s">
        <v>27</v>
      </c>
      <c r="C36" s="37">
        <v>29072</v>
      </c>
      <c r="D36" s="38">
        <v>-8002</v>
      </c>
      <c r="E36" s="37">
        <v>21070</v>
      </c>
    </row>
    <row r="37" spans="2:5">
      <c r="B37" s="39" t="s">
        <v>720</v>
      </c>
      <c r="C37" s="40">
        <v>-1465035.1569516812</v>
      </c>
      <c r="D37" s="41">
        <v>-177440</v>
      </c>
      <c r="E37" s="40">
        <v>-1642475.1569516812</v>
      </c>
    </row>
    <row r="38" spans="2:5">
      <c r="B38" s="53" t="s">
        <v>36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election activeCell="G16" sqref="G16"/>
    </sheetView>
  </sheetViews>
  <sheetFormatPr defaultRowHeight="12.75"/>
  <cols>
    <col min="1" max="1" width="36.28515625" style="42" customWidth="1"/>
    <col min="2" max="2" width="15.7109375" style="42" customWidth="1"/>
    <col min="3" max="3" width="16.42578125" style="42" customWidth="1"/>
    <col min="4" max="4" width="14.140625" style="42" customWidth="1"/>
    <col min="5" max="5" width="14.85546875" style="42" customWidth="1"/>
    <col min="6" max="6" width="9.140625" style="42"/>
    <col min="7" max="7" width="32.85546875" style="42" bestFit="1" customWidth="1"/>
    <col min="8" max="8" width="15.28515625" style="42" customWidth="1"/>
    <col min="9" max="9" width="19.7109375" style="96" customWidth="1"/>
    <col min="10" max="10" width="15.85546875" style="96" customWidth="1"/>
    <col min="11" max="16384" width="9.140625" style="42"/>
  </cols>
  <sheetData>
    <row r="1" spans="1:12">
      <c r="A1" s="77" t="s">
        <v>191</v>
      </c>
    </row>
    <row r="2" spans="1:12">
      <c r="E2" s="168"/>
    </row>
    <row r="3" spans="1:12" ht="38.25">
      <c r="A3" s="246"/>
      <c r="B3" s="247" t="s">
        <v>192</v>
      </c>
      <c r="C3" s="269" t="s">
        <v>851</v>
      </c>
      <c r="D3" s="248" t="s">
        <v>194</v>
      </c>
      <c r="E3" s="246" t="s">
        <v>195</v>
      </c>
    </row>
    <row r="4" spans="1:12">
      <c r="A4" s="63" t="s">
        <v>196</v>
      </c>
      <c r="B4" s="78" t="s">
        <v>197</v>
      </c>
      <c r="C4" s="270" t="s">
        <v>197</v>
      </c>
      <c r="D4" s="61" t="s">
        <v>197</v>
      </c>
      <c r="E4" s="63" t="s">
        <v>197</v>
      </c>
    </row>
    <row r="5" spans="1:12">
      <c r="A5" s="235" t="s">
        <v>198</v>
      </c>
      <c r="B5" s="236">
        <v>1924</v>
      </c>
      <c r="C5" s="236">
        <v>10538430</v>
      </c>
      <c r="D5" s="237">
        <v>8.2438535302031823E-3</v>
      </c>
      <c r="E5" s="237">
        <v>1.4323043287738791E-3</v>
      </c>
      <c r="H5" s="96"/>
      <c r="J5" s="238"/>
      <c r="K5" s="238"/>
      <c r="L5" s="190"/>
    </row>
    <row r="6" spans="1:12">
      <c r="A6" s="235" t="s">
        <v>199</v>
      </c>
      <c r="B6" s="236">
        <v>2975</v>
      </c>
      <c r="C6" s="236">
        <v>118542034</v>
      </c>
      <c r="D6" s="237">
        <v>1.2747122792284028E-2</v>
      </c>
      <c r="E6" s="237">
        <v>1.6111343761818445E-2</v>
      </c>
      <c r="H6" s="96"/>
      <c r="J6" s="238"/>
      <c r="K6" s="238"/>
      <c r="L6" s="190"/>
    </row>
    <row r="7" spans="1:12">
      <c r="A7" s="235" t="s">
        <v>200</v>
      </c>
      <c r="B7" s="236">
        <v>349</v>
      </c>
      <c r="C7" s="236">
        <v>24645995</v>
      </c>
      <c r="D7" s="237">
        <v>1.4953767578175213E-3</v>
      </c>
      <c r="E7" s="237">
        <v>3.3496987051619058E-3</v>
      </c>
      <c r="H7" s="96"/>
      <c r="J7" s="238"/>
      <c r="K7" s="238"/>
      <c r="L7" s="190"/>
    </row>
    <row r="8" spans="1:12">
      <c r="A8" s="235" t="s">
        <v>201</v>
      </c>
      <c r="B8" s="236">
        <v>1419</v>
      </c>
      <c r="C8" s="236">
        <v>53810920</v>
      </c>
      <c r="D8" s="237">
        <v>6.080056215882701E-3</v>
      </c>
      <c r="E8" s="237">
        <v>7.3135764673964631E-3</v>
      </c>
      <c r="H8" s="96"/>
      <c r="J8" s="238"/>
      <c r="K8" s="238"/>
      <c r="L8" s="190"/>
    </row>
    <row r="9" spans="1:12">
      <c r="A9" s="235" t="s">
        <v>202</v>
      </c>
      <c r="B9" s="236">
        <v>3705</v>
      </c>
      <c r="C9" s="236">
        <v>559765675</v>
      </c>
      <c r="D9" s="237">
        <v>1.5874988216945319E-2</v>
      </c>
      <c r="E9" s="237">
        <v>7.6079150253076822E-2</v>
      </c>
      <c r="H9" s="96"/>
      <c r="J9" s="238"/>
      <c r="K9" s="238"/>
      <c r="L9" s="190"/>
    </row>
    <row r="10" spans="1:12">
      <c r="A10" s="235" t="s">
        <v>203</v>
      </c>
      <c r="B10" s="236">
        <v>4245</v>
      </c>
      <c r="C10" s="236">
        <v>74937080</v>
      </c>
      <c r="D10" s="237">
        <v>1.818875168176326E-2</v>
      </c>
      <c r="E10" s="237">
        <v>1.018488561101364E-2</v>
      </c>
      <c r="H10" s="96"/>
      <c r="J10" s="238"/>
      <c r="K10" s="238"/>
      <c r="L10" s="190"/>
    </row>
    <row r="11" spans="1:12">
      <c r="A11" s="235" t="s">
        <v>204</v>
      </c>
      <c r="B11" s="236">
        <v>3233</v>
      </c>
      <c r="C11" s="236">
        <v>228000365</v>
      </c>
      <c r="D11" s="237">
        <v>1.3852587558808156E-2</v>
      </c>
      <c r="E11" s="237">
        <v>3.0988098772922006E-2</v>
      </c>
      <c r="H11" s="96"/>
      <c r="J11" s="238"/>
      <c r="K11" s="238"/>
      <c r="L11" s="190"/>
    </row>
    <row r="12" spans="1:12">
      <c r="A12" s="235" t="s">
        <v>205</v>
      </c>
      <c r="B12" s="236">
        <v>5469</v>
      </c>
      <c r="C12" s="236">
        <v>275073193</v>
      </c>
      <c r="D12" s="237">
        <v>2.343328220201726E-2</v>
      </c>
      <c r="E12" s="237">
        <v>3.7385884336049363E-2</v>
      </c>
      <c r="H12" s="96"/>
      <c r="J12" s="238"/>
      <c r="K12" s="238"/>
      <c r="L12" s="190"/>
    </row>
    <row r="13" spans="1:12">
      <c r="A13" s="235" t="s">
        <v>206</v>
      </c>
      <c r="B13" s="236">
        <v>49050</v>
      </c>
      <c r="C13" s="236">
        <v>1256125440</v>
      </c>
      <c r="D13" s="237">
        <v>0.21016684805429631</v>
      </c>
      <c r="E13" s="237">
        <v>0.17072314426294938</v>
      </c>
      <c r="H13" s="96"/>
      <c r="J13" s="238"/>
      <c r="K13" s="238"/>
      <c r="L13" s="190"/>
    </row>
    <row r="14" spans="1:12">
      <c r="A14" s="235" t="s">
        <v>207</v>
      </c>
      <c r="B14" s="236">
        <v>22299</v>
      </c>
      <c r="C14" s="236">
        <v>281406378</v>
      </c>
      <c r="D14" s="237">
        <v>9.5545576855509753E-2</v>
      </c>
      <c r="E14" s="237">
        <v>3.8246643319164095E-2</v>
      </c>
      <c r="H14" s="96"/>
      <c r="J14" s="238"/>
      <c r="K14" s="238"/>
      <c r="L14" s="190"/>
    </row>
    <row r="15" spans="1:12">
      <c r="A15" s="235" t="s">
        <v>208</v>
      </c>
      <c r="B15" s="236">
        <v>44061</v>
      </c>
      <c r="C15" s="236">
        <v>1082525979</v>
      </c>
      <c r="D15" s="237">
        <v>0.18879024448767279</v>
      </c>
      <c r="E15" s="237">
        <v>0.14712880815566279</v>
      </c>
      <c r="G15" s="239"/>
      <c r="H15" s="239"/>
      <c r="J15" s="238"/>
      <c r="K15" s="238"/>
      <c r="L15" s="190"/>
    </row>
    <row r="16" spans="1:12">
      <c r="A16" s="235" t="s">
        <v>21</v>
      </c>
      <c r="B16" s="236">
        <v>16156</v>
      </c>
      <c r="C16" s="236">
        <v>141617533</v>
      </c>
      <c r="D16" s="237">
        <v>6.9224375069627142E-2</v>
      </c>
      <c r="E16" s="237">
        <v>1.9247592435132906E-2</v>
      </c>
      <c r="G16" s="238"/>
      <c r="H16" s="238"/>
      <c r="J16" s="238"/>
      <c r="K16" s="238"/>
      <c r="L16" s="190"/>
    </row>
    <row r="17" spans="1:12">
      <c r="A17" s="235" t="s">
        <v>209</v>
      </c>
      <c r="B17" s="236">
        <v>142</v>
      </c>
      <c r="C17" s="236">
        <v>122224305</v>
      </c>
      <c r="D17" s="237">
        <v>6.0843409630397709E-4</v>
      </c>
      <c r="E17" s="237">
        <v>1.661181040561819E-2</v>
      </c>
      <c r="H17" s="96"/>
      <c r="J17" s="238"/>
      <c r="K17" s="238"/>
      <c r="L17" s="190"/>
    </row>
    <row r="18" spans="1:12">
      <c r="A18" s="235" t="s">
        <v>210</v>
      </c>
      <c r="B18" s="236">
        <v>3732</v>
      </c>
      <c r="C18" s="236">
        <v>132642075</v>
      </c>
      <c r="D18" s="237">
        <v>1.5990676390186215E-2</v>
      </c>
      <c r="E18" s="237">
        <v>1.8027715532584032E-2</v>
      </c>
      <c r="H18" s="96"/>
      <c r="J18" s="238"/>
      <c r="K18" s="238"/>
      <c r="L18" s="190"/>
    </row>
    <row r="19" spans="1:12">
      <c r="A19" s="235" t="s">
        <v>211</v>
      </c>
      <c r="B19" s="236">
        <v>10082</v>
      </c>
      <c r="C19" s="236">
        <v>356549995</v>
      </c>
      <c r="D19" s="237">
        <v>4.3198820837582377E-2</v>
      </c>
      <c r="E19" s="237">
        <v>4.8459599889433713E-2</v>
      </c>
      <c r="H19" s="96"/>
      <c r="J19" s="238"/>
      <c r="K19" s="238"/>
      <c r="L19" s="190"/>
    </row>
    <row r="20" spans="1:12">
      <c r="A20" s="235" t="s">
        <v>212</v>
      </c>
      <c r="B20" s="236">
        <v>660</v>
      </c>
      <c r="C20" s="236">
        <v>17990509</v>
      </c>
      <c r="D20" s="237">
        <v>2.8279331236663726E-3</v>
      </c>
      <c r="E20" s="237">
        <v>2.4451349885652256E-3</v>
      </c>
      <c r="H20" s="96"/>
      <c r="J20" s="238"/>
      <c r="K20" s="238"/>
      <c r="L20" s="190"/>
    </row>
    <row r="21" spans="1:12">
      <c r="A21" s="235" t="s">
        <v>213</v>
      </c>
      <c r="B21" s="236">
        <v>6101</v>
      </c>
      <c r="C21" s="236">
        <v>56293665</v>
      </c>
      <c r="D21" s="237">
        <v>2.6141242405285665E-2</v>
      </c>
      <c r="E21" s="237">
        <v>7.6510125381149385E-3</v>
      </c>
      <c r="H21" s="96"/>
      <c r="J21" s="238"/>
      <c r="K21" s="238"/>
      <c r="L21" s="190"/>
    </row>
    <row r="22" spans="1:12">
      <c r="A22" s="235" t="s">
        <v>214</v>
      </c>
      <c r="B22" s="236">
        <v>53709</v>
      </c>
      <c r="C22" s="236">
        <v>1611664302</v>
      </c>
      <c r="D22" s="237">
        <v>0.23012948505908667</v>
      </c>
      <c r="E22" s="237">
        <v>0.21904531854222425</v>
      </c>
      <c r="F22" s="216"/>
      <c r="G22" s="216"/>
      <c r="H22" s="96"/>
      <c r="J22" s="238"/>
      <c r="K22" s="238"/>
      <c r="L22" s="190"/>
    </row>
    <row r="23" spans="1:12">
      <c r="A23" s="235" t="s">
        <v>215</v>
      </c>
      <c r="B23" s="236">
        <v>3010</v>
      </c>
      <c r="C23" s="236">
        <v>18120492</v>
      </c>
      <c r="D23" s="237">
        <v>1.2897088942781486E-2</v>
      </c>
      <c r="E23" s="237">
        <v>2.4628013025766123E-3</v>
      </c>
      <c r="H23" s="96"/>
      <c r="J23" s="238"/>
      <c r="K23" s="238"/>
      <c r="L23" s="190"/>
    </row>
    <row r="24" spans="1:12">
      <c r="A24" s="240" t="s">
        <v>216</v>
      </c>
      <c r="B24" s="241">
        <v>1065</v>
      </c>
      <c r="C24" s="241">
        <v>935200808</v>
      </c>
      <c r="D24" s="242">
        <v>4.5632557222798284E-3</v>
      </c>
      <c r="E24" s="242">
        <v>0.12710547639176134</v>
      </c>
      <c r="H24" s="96"/>
      <c r="J24" s="238"/>
      <c r="K24" s="238"/>
      <c r="L24" s="190"/>
    </row>
    <row r="25" spans="1:12" ht="25.5">
      <c r="A25" s="243" t="s">
        <v>217</v>
      </c>
      <c r="B25" s="244">
        <v>233386</v>
      </c>
      <c r="C25" s="244">
        <v>7357675173</v>
      </c>
      <c r="D25" s="245">
        <v>1</v>
      </c>
      <c r="E25" s="245">
        <v>1</v>
      </c>
      <c r="H25" s="96"/>
    </row>
    <row r="26" spans="1:12">
      <c r="A26" s="217" t="s">
        <v>218</v>
      </c>
      <c r="H26" s="96"/>
    </row>
    <row r="28" spans="1:12">
      <c r="E28" s="238"/>
    </row>
    <row r="32" spans="1:12">
      <c r="H32" s="239">
        <f>SUM(H28:H31)</f>
        <v>0</v>
      </c>
      <c r="I32" s="239">
        <f>SUM(I28:I31)</f>
        <v>0</v>
      </c>
      <c r="J32" s="42"/>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topLeftCell="G1" workbookViewId="0">
      <selection activeCell="R33" sqref="R33"/>
    </sheetView>
  </sheetViews>
  <sheetFormatPr defaultRowHeight="12.75"/>
  <cols>
    <col min="1" max="1" width="22.7109375" style="42" hidden="1" customWidth="1"/>
    <col min="2" max="5" width="11.28515625" style="42" hidden="1" customWidth="1"/>
    <col min="6" max="6" width="0" style="42" hidden="1" customWidth="1"/>
    <col min="7" max="7" width="25.85546875" style="168" customWidth="1"/>
    <col min="8" max="8" width="12.85546875" style="42" hidden="1" customWidth="1"/>
    <col min="9" max="10" width="14.28515625" style="42" hidden="1" customWidth="1"/>
    <col min="11" max="11" width="24.7109375" style="42" customWidth="1"/>
    <col min="12" max="13" width="12" style="42" hidden="1" customWidth="1"/>
    <col min="14" max="14" width="20.28515625" style="42" customWidth="1"/>
    <col min="15" max="15" width="19.5703125" style="42" customWidth="1"/>
    <col min="16" max="16" width="18.28515625" style="42" customWidth="1"/>
    <col min="17" max="17" width="11.42578125" style="42" bestFit="1" customWidth="1"/>
    <col min="18" max="18" width="10.28515625" style="42" bestFit="1" customWidth="1"/>
    <col min="19" max="21" width="9.28515625" style="42" bestFit="1" customWidth="1"/>
    <col min="22" max="22" width="11.42578125" style="42" customWidth="1"/>
    <col min="23" max="16384" width="9.140625" style="42"/>
  </cols>
  <sheetData>
    <row r="1" spans="1:28" ht="15" thickBot="1">
      <c r="G1" s="77" t="s">
        <v>219</v>
      </c>
      <c r="K1" s="168"/>
      <c r="L1" s="168"/>
      <c r="M1" s="168"/>
      <c r="N1" s="168"/>
      <c r="O1" s="168"/>
    </row>
    <row r="2" spans="1:28">
      <c r="G2" s="249"/>
      <c r="H2" s="250"/>
      <c r="I2" s="250"/>
      <c r="J2" s="250"/>
      <c r="K2" s="249"/>
      <c r="L2" s="249"/>
      <c r="M2" s="249"/>
      <c r="N2" s="249"/>
      <c r="O2" s="249"/>
    </row>
    <row r="3" spans="1:28" ht="26.25" customHeight="1" thickBot="1">
      <c r="A3" s="698" t="s">
        <v>74</v>
      </c>
      <c r="B3" s="700" t="s">
        <v>220</v>
      </c>
      <c r="C3" s="701"/>
      <c r="D3" s="702"/>
      <c r="E3" s="703" t="s">
        <v>221</v>
      </c>
      <c r="G3" s="269" t="s">
        <v>74</v>
      </c>
      <c r="H3" s="269" t="s">
        <v>220</v>
      </c>
      <c r="I3" s="269"/>
      <c r="J3" s="269"/>
      <c r="K3" s="705" t="s">
        <v>220</v>
      </c>
      <c r="L3" s="706"/>
      <c r="M3" s="706"/>
      <c r="N3" s="706"/>
      <c r="O3" s="707"/>
      <c r="P3" s="705" t="s">
        <v>221</v>
      </c>
    </row>
    <row r="4" spans="1:28" ht="33.75" customHeight="1" thickBot="1">
      <c r="A4" s="699"/>
      <c r="B4" s="251" t="s">
        <v>222</v>
      </c>
      <c r="C4" s="251" t="s">
        <v>223</v>
      </c>
      <c r="D4" s="252" t="s">
        <v>224</v>
      </c>
      <c r="E4" s="704"/>
      <c r="G4" s="270"/>
      <c r="H4" s="270" t="s">
        <v>225</v>
      </c>
      <c r="I4" s="270" t="s">
        <v>226</v>
      </c>
      <c r="J4" s="270" t="s">
        <v>227</v>
      </c>
      <c r="K4" s="271" t="s">
        <v>222</v>
      </c>
      <c r="L4" s="272" t="s">
        <v>223</v>
      </c>
      <c r="M4" s="272" t="s">
        <v>228</v>
      </c>
      <c r="N4" s="272" t="s">
        <v>229</v>
      </c>
      <c r="O4" s="273" t="s">
        <v>230</v>
      </c>
      <c r="P4" s="708"/>
      <c r="Q4" s="253"/>
      <c r="R4" s="253"/>
      <c r="S4" s="253"/>
      <c r="T4" s="253"/>
      <c r="U4" s="253"/>
      <c r="V4" s="253"/>
    </row>
    <row r="5" spans="1:28" ht="11.25" customHeight="1">
      <c r="A5" s="254" t="s">
        <v>95</v>
      </c>
      <c r="B5" s="255">
        <v>180886</v>
      </c>
      <c r="C5" s="255">
        <v>22001</v>
      </c>
      <c r="D5" s="255">
        <v>30499</v>
      </c>
      <c r="E5" s="255">
        <v>233386</v>
      </c>
      <c r="G5" s="256" t="s">
        <v>95</v>
      </c>
      <c r="H5" s="257">
        <f>SUM(H6:H37)</f>
        <v>6768</v>
      </c>
      <c r="I5" s="258">
        <f t="shared" ref="I5:J5" si="0">SUM(I6:I37)</f>
        <v>165900</v>
      </c>
      <c r="J5" s="258">
        <f t="shared" si="0"/>
        <v>8218</v>
      </c>
      <c r="K5" s="274">
        <v>180886</v>
      </c>
      <c r="L5" s="275">
        <v>22001</v>
      </c>
      <c r="M5" s="275">
        <v>8497</v>
      </c>
      <c r="N5" s="276">
        <v>30498</v>
      </c>
      <c r="O5" s="277">
        <v>22002</v>
      </c>
      <c r="P5" s="259">
        <v>233386</v>
      </c>
      <c r="Q5" s="255"/>
      <c r="R5" s="260"/>
      <c r="Y5" s="260"/>
      <c r="Z5" s="260"/>
      <c r="AA5" s="260"/>
      <c r="AB5" s="260"/>
    </row>
    <row r="6" spans="1:28" ht="11.25" customHeight="1">
      <c r="A6" s="261" t="s">
        <v>109</v>
      </c>
      <c r="B6" s="262">
        <v>5435</v>
      </c>
      <c r="C6" s="263">
        <v>1311</v>
      </c>
      <c r="D6" s="263">
        <v>2797</v>
      </c>
      <c r="E6" s="239">
        <v>9543</v>
      </c>
      <c r="G6" s="264" t="s">
        <v>109</v>
      </c>
      <c r="H6" s="265">
        <v>201</v>
      </c>
      <c r="I6" s="266">
        <v>4822</v>
      </c>
      <c r="J6" s="266">
        <v>412</v>
      </c>
      <c r="K6" s="278">
        <v>5435</v>
      </c>
      <c r="L6" s="266">
        <v>1311</v>
      </c>
      <c r="M6" s="266">
        <v>651</v>
      </c>
      <c r="N6" s="267">
        <v>1962</v>
      </c>
      <c r="O6" s="279">
        <v>2146</v>
      </c>
      <c r="P6" s="267">
        <v>9543</v>
      </c>
      <c r="Q6" s="239"/>
      <c r="R6" s="268"/>
      <c r="S6" s="268"/>
      <c r="T6" s="268"/>
      <c r="U6" s="268"/>
      <c r="V6" s="268"/>
      <c r="Y6" s="260"/>
      <c r="Z6" s="260"/>
      <c r="AA6" s="260"/>
      <c r="AB6" s="260"/>
    </row>
    <row r="7" spans="1:28" ht="11.25" customHeight="1">
      <c r="A7" s="261" t="s">
        <v>96</v>
      </c>
      <c r="B7" s="262">
        <v>9488</v>
      </c>
      <c r="C7" s="263">
        <v>1068</v>
      </c>
      <c r="D7" s="263">
        <v>1328</v>
      </c>
      <c r="E7" s="239">
        <v>11884</v>
      </c>
      <c r="G7" s="264" t="s">
        <v>96</v>
      </c>
      <c r="H7" s="265">
        <v>1080</v>
      </c>
      <c r="I7" s="266">
        <v>8040</v>
      </c>
      <c r="J7" s="266">
        <v>368</v>
      </c>
      <c r="K7" s="278">
        <v>9488</v>
      </c>
      <c r="L7" s="266">
        <v>1068</v>
      </c>
      <c r="M7" s="266">
        <v>362</v>
      </c>
      <c r="N7" s="267">
        <v>1430</v>
      </c>
      <c r="O7" s="279">
        <v>966</v>
      </c>
      <c r="P7" s="267">
        <v>11884</v>
      </c>
      <c r="Q7" s="239"/>
      <c r="R7" s="268"/>
      <c r="S7" s="268"/>
      <c r="T7" s="268"/>
      <c r="U7" s="268"/>
      <c r="V7" s="268"/>
      <c r="Y7" s="260"/>
      <c r="Z7" s="260"/>
      <c r="AA7" s="260"/>
      <c r="AB7" s="260"/>
    </row>
    <row r="8" spans="1:28" ht="11.25" customHeight="1">
      <c r="A8" s="261" t="s">
        <v>102</v>
      </c>
      <c r="B8" s="262">
        <v>4135</v>
      </c>
      <c r="C8" s="263">
        <v>356</v>
      </c>
      <c r="D8" s="263">
        <v>393</v>
      </c>
      <c r="E8" s="239">
        <v>4884</v>
      </c>
      <c r="G8" s="264" t="s">
        <v>102</v>
      </c>
      <c r="H8" s="265">
        <v>244</v>
      </c>
      <c r="I8" s="266">
        <v>3745</v>
      </c>
      <c r="J8" s="266">
        <v>146</v>
      </c>
      <c r="K8" s="278">
        <v>4135</v>
      </c>
      <c r="L8" s="266">
        <v>356</v>
      </c>
      <c r="M8" s="266">
        <v>119</v>
      </c>
      <c r="N8" s="267">
        <v>475</v>
      </c>
      <c r="O8" s="279">
        <v>274</v>
      </c>
      <c r="P8" s="267">
        <v>4884</v>
      </c>
      <c r="Q8" s="239"/>
      <c r="R8" s="268"/>
      <c r="S8" s="268"/>
      <c r="T8" s="268"/>
      <c r="U8" s="268"/>
      <c r="V8" s="268"/>
      <c r="Y8" s="260"/>
      <c r="Z8" s="260"/>
      <c r="AA8" s="260"/>
      <c r="AB8" s="260"/>
    </row>
    <row r="9" spans="1:28" ht="11.25" customHeight="1">
      <c r="A9" s="261" t="s">
        <v>81</v>
      </c>
      <c r="B9" s="262">
        <v>7686</v>
      </c>
      <c r="C9" s="263">
        <v>429</v>
      </c>
      <c r="D9" s="263">
        <v>401</v>
      </c>
      <c r="E9" s="239">
        <v>8516</v>
      </c>
      <c r="G9" s="264" t="s">
        <v>81</v>
      </c>
      <c r="H9" s="265">
        <v>232</v>
      </c>
      <c r="I9" s="266">
        <v>7272</v>
      </c>
      <c r="J9" s="266">
        <v>182</v>
      </c>
      <c r="K9" s="278">
        <v>7686</v>
      </c>
      <c r="L9" s="266">
        <v>429</v>
      </c>
      <c r="M9" s="266">
        <v>135</v>
      </c>
      <c r="N9" s="267">
        <v>564</v>
      </c>
      <c r="O9" s="279">
        <v>266</v>
      </c>
      <c r="P9" s="267">
        <v>8516</v>
      </c>
      <c r="Q9" s="239"/>
      <c r="R9" s="268"/>
      <c r="S9" s="268"/>
      <c r="T9" s="268"/>
      <c r="U9" s="268"/>
      <c r="V9" s="268"/>
      <c r="Y9" s="260"/>
      <c r="Z9" s="260"/>
      <c r="AA9" s="260"/>
      <c r="AB9" s="260"/>
    </row>
    <row r="10" spans="1:28" ht="11.25" customHeight="1">
      <c r="A10" s="261" t="s">
        <v>97</v>
      </c>
      <c r="B10" s="262">
        <v>1234</v>
      </c>
      <c r="C10" s="263">
        <v>150</v>
      </c>
      <c r="D10" s="263">
        <v>169</v>
      </c>
      <c r="E10" s="239">
        <v>1553</v>
      </c>
      <c r="G10" s="264" t="s">
        <v>97</v>
      </c>
      <c r="H10" s="265">
        <v>15</v>
      </c>
      <c r="I10" s="266">
        <v>1162</v>
      </c>
      <c r="J10" s="266">
        <v>57</v>
      </c>
      <c r="K10" s="278">
        <v>1234</v>
      </c>
      <c r="L10" s="266">
        <v>150</v>
      </c>
      <c r="M10" s="266">
        <v>56</v>
      </c>
      <c r="N10" s="267">
        <v>206</v>
      </c>
      <c r="O10" s="279">
        <v>113</v>
      </c>
      <c r="P10" s="267">
        <v>1553</v>
      </c>
      <c r="Q10" s="239"/>
      <c r="R10" s="268"/>
      <c r="S10" s="268"/>
      <c r="T10" s="268"/>
      <c r="U10" s="268"/>
      <c r="V10" s="268"/>
      <c r="Y10" s="260"/>
      <c r="Z10" s="260"/>
      <c r="AA10" s="260"/>
      <c r="AB10" s="260"/>
    </row>
    <row r="11" spans="1:28" ht="11.25" customHeight="1">
      <c r="A11" s="261" t="s">
        <v>83</v>
      </c>
      <c r="B11" s="262">
        <v>8310</v>
      </c>
      <c r="C11" s="263">
        <v>526</v>
      </c>
      <c r="D11" s="263">
        <v>560</v>
      </c>
      <c r="E11" s="239">
        <v>9396</v>
      </c>
      <c r="G11" s="264" t="s">
        <v>83</v>
      </c>
      <c r="H11" s="265">
        <v>669</v>
      </c>
      <c r="I11" s="266">
        <v>7454</v>
      </c>
      <c r="J11" s="266">
        <v>187</v>
      </c>
      <c r="K11" s="278">
        <v>8310</v>
      </c>
      <c r="L11" s="266">
        <v>526</v>
      </c>
      <c r="M11" s="266">
        <v>172</v>
      </c>
      <c r="N11" s="267">
        <v>698</v>
      </c>
      <c r="O11" s="279">
        <v>388</v>
      </c>
      <c r="P11" s="267">
        <v>9396</v>
      </c>
      <c r="Q11" s="239"/>
      <c r="R11" s="268"/>
      <c r="S11" s="268"/>
      <c r="T11" s="268"/>
      <c r="U11" s="268"/>
      <c r="V11" s="268"/>
      <c r="Y11" s="260"/>
      <c r="Z11" s="260"/>
      <c r="AA11" s="260"/>
      <c r="AB11" s="260"/>
    </row>
    <row r="12" spans="1:28" ht="11.25" customHeight="1">
      <c r="A12" s="261" t="s">
        <v>89</v>
      </c>
      <c r="B12" s="262">
        <v>4280</v>
      </c>
      <c r="C12" s="263">
        <v>642</v>
      </c>
      <c r="D12" s="263">
        <v>931</v>
      </c>
      <c r="E12" s="239">
        <v>5853</v>
      </c>
      <c r="G12" s="264" t="s">
        <v>89</v>
      </c>
      <c r="H12" s="265">
        <v>246</v>
      </c>
      <c r="I12" s="266">
        <v>3779</v>
      </c>
      <c r="J12" s="266">
        <v>255</v>
      </c>
      <c r="K12" s="278">
        <v>4280</v>
      </c>
      <c r="L12" s="266">
        <v>642</v>
      </c>
      <c r="M12" s="266">
        <v>239</v>
      </c>
      <c r="N12" s="267">
        <v>881</v>
      </c>
      <c r="O12" s="279">
        <v>692</v>
      </c>
      <c r="P12" s="267">
        <v>5853</v>
      </c>
      <c r="Q12" s="239"/>
      <c r="R12" s="268"/>
      <c r="S12" s="268"/>
      <c r="T12" s="268"/>
      <c r="U12" s="268"/>
      <c r="V12" s="268"/>
      <c r="Y12" s="260"/>
      <c r="Z12" s="260"/>
      <c r="AA12" s="260"/>
      <c r="AB12" s="260"/>
    </row>
    <row r="13" spans="1:28" ht="11.25" customHeight="1">
      <c r="A13" s="261" t="s">
        <v>100</v>
      </c>
      <c r="B13" s="262">
        <v>3229</v>
      </c>
      <c r="C13" s="263">
        <v>329</v>
      </c>
      <c r="D13" s="263">
        <v>395</v>
      </c>
      <c r="E13" s="239">
        <v>3953</v>
      </c>
      <c r="G13" s="264" t="s">
        <v>100</v>
      </c>
      <c r="H13" s="265">
        <v>94</v>
      </c>
      <c r="I13" s="266">
        <v>3008</v>
      </c>
      <c r="J13" s="266">
        <v>127</v>
      </c>
      <c r="K13" s="278">
        <v>3229</v>
      </c>
      <c r="L13" s="266">
        <v>329</v>
      </c>
      <c r="M13" s="266">
        <v>118</v>
      </c>
      <c r="N13" s="267">
        <v>447</v>
      </c>
      <c r="O13" s="279">
        <v>277</v>
      </c>
      <c r="P13" s="267">
        <v>3953</v>
      </c>
      <c r="Q13" s="239"/>
      <c r="R13" s="268"/>
      <c r="S13" s="268"/>
      <c r="T13" s="268"/>
      <c r="U13" s="268"/>
      <c r="V13" s="268"/>
      <c r="Y13" s="260"/>
      <c r="Z13" s="260"/>
      <c r="AA13" s="260"/>
      <c r="AB13" s="260"/>
    </row>
    <row r="14" spans="1:28" ht="11.25" customHeight="1">
      <c r="A14" s="261" t="s">
        <v>91</v>
      </c>
      <c r="B14" s="262">
        <v>1813</v>
      </c>
      <c r="C14" s="263">
        <v>277</v>
      </c>
      <c r="D14" s="263">
        <v>298</v>
      </c>
      <c r="E14" s="239">
        <v>2388</v>
      </c>
      <c r="G14" s="264" t="s">
        <v>91</v>
      </c>
      <c r="H14" s="265">
        <v>4</v>
      </c>
      <c r="I14" s="266">
        <v>1683</v>
      </c>
      <c r="J14" s="266">
        <v>126</v>
      </c>
      <c r="K14" s="278">
        <v>1813</v>
      </c>
      <c r="L14" s="266">
        <v>277</v>
      </c>
      <c r="M14" s="266">
        <v>100</v>
      </c>
      <c r="N14" s="267">
        <v>377</v>
      </c>
      <c r="O14" s="279">
        <v>198</v>
      </c>
      <c r="P14" s="267">
        <v>2388</v>
      </c>
      <c r="Q14" s="239"/>
      <c r="R14" s="268"/>
      <c r="S14" s="268"/>
      <c r="T14" s="268"/>
      <c r="U14" s="268"/>
      <c r="V14" s="268"/>
      <c r="Y14" s="260"/>
      <c r="Z14" s="260"/>
      <c r="AA14" s="260"/>
      <c r="AB14" s="260"/>
    </row>
    <row r="15" spans="1:28" ht="11.25" customHeight="1">
      <c r="A15" s="261" t="s">
        <v>103</v>
      </c>
      <c r="B15" s="262">
        <v>2836</v>
      </c>
      <c r="C15" s="263">
        <v>292</v>
      </c>
      <c r="D15" s="263">
        <v>355</v>
      </c>
      <c r="E15" s="239">
        <v>3483</v>
      </c>
      <c r="G15" s="264" t="s">
        <v>103</v>
      </c>
      <c r="H15" s="265">
        <v>26</v>
      </c>
      <c r="I15" s="266">
        <v>2686</v>
      </c>
      <c r="J15" s="266">
        <v>124</v>
      </c>
      <c r="K15" s="278">
        <v>2836</v>
      </c>
      <c r="L15" s="266">
        <v>292</v>
      </c>
      <c r="M15" s="266">
        <v>102</v>
      </c>
      <c r="N15" s="267">
        <v>394</v>
      </c>
      <c r="O15" s="279">
        <v>253</v>
      </c>
      <c r="P15" s="267">
        <v>3483</v>
      </c>
      <c r="Q15" s="239"/>
      <c r="R15" s="268"/>
      <c r="S15" s="268"/>
      <c r="T15" s="268"/>
      <c r="U15" s="268"/>
      <c r="V15" s="268"/>
      <c r="Y15" s="260"/>
      <c r="Z15" s="260"/>
      <c r="AA15" s="260"/>
      <c r="AB15" s="260"/>
    </row>
    <row r="16" spans="1:28" ht="11.25" customHeight="1">
      <c r="A16" s="261" t="s">
        <v>85</v>
      </c>
      <c r="B16" s="262">
        <v>1314</v>
      </c>
      <c r="C16" s="263">
        <v>232</v>
      </c>
      <c r="D16" s="263">
        <v>205</v>
      </c>
      <c r="E16" s="239">
        <v>1751</v>
      </c>
      <c r="G16" s="264" t="s">
        <v>85</v>
      </c>
      <c r="H16" s="265">
        <v>1</v>
      </c>
      <c r="I16" s="266">
        <v>1225</v>
      </c>
      <c r="J16" s="266">
        <v>88</v>
      </c>
      <c r="K16" s="278">
        <v>1314</v>
      </c>
      <c r="L16" s="266">
        <v>232</v>
      </c>
      <c r="M16" s="266">
        <v>69</v>
      </c>
      <c r="N16" s="267">
        <v>301</v>
      </c>
      <c r="O16" s="279">
        <v>136</v>
      </c>
      <c r="P16" s="267">
        <v>1751</v>
      </c>
      <c r="Q16" s="239"/>
      <c r="R16" s="268"/>
      <c r="S16" s="268"/>
      <c r="T16" s="268"/>
      <c r="U16" s="268"/>
      <c r="V16" s="268"/>
      <c r="Y16" s="260"/>
      <c r="Z16" s="260"/>
      <c r="AA16" s="260"/>
      <c r="AB16" s="260"/>
    </row>
    <row r="17" spans="1:28" ht="11.25" customHeight="1">
      <c r="A17" s="261" t="s">
        <v>110</v>
      </c>
      <c r="B17" s="262">
        <v>15876</v>
      </c>
      <c r="C17" s="263">
        <v>2742</v>
      </c>
      <c r="D17" s="263">
        <v>4237</v>
      </c>
      <c r="E17" s="239">
        <v>22855</v>
      </c>
      <c r="G17" s="264" t="s">
        <v>110</v>
      </c>
      <c r="H17" s="265">
        <v>163</v>
      </c>
      <c r="I17" s="266">
        <v>14769</v>
      </c>
      <c r="J17" s="266">
        <v>944</v>
      </c>
      <c r="K17" s="278">
        <v>15876</v>
      </c>
      <c r="L17" s="266">
        <v>2742</v>
      </c>
      <c r="M17" s="266">
        <v>1121</v>
      </c>
      <c r="N17" s="267">
        <v>3863</v>
      </c>
      <c r="O17" s="279">
        <v>3116</v>
      </c>
      <c r="P17" s="267">
        <v>22855</v>
      </c>
      <c r="Q17" s="239"/>
      <c r="R17" s="268"/>
      <c r="S17" s="268"/>
      <c r="T17" s="268"/>
      <c r="U17" s="268"/>
      <c r="V17" s="268"/>
      <c r="Y17" s="260"/>
      <c r="Z17" s="260"/>
      <c r="AA17" s="260"/>
      <c r="AB17" s="260"/>
    </row>
    <row r="18" spans="1:28" ht="11.25" customHeight="1">
      <c r="A18" s="261" t="s">
        <v>80</v>
      </c>
      <c r="B18" s="262">
        <v>2221</v>
      </c>
      <c r="C18" s="263">
        <v>114</v>
      </c>
      <c r="D18" s="263">
        <v>135</v>
      </c>
      <c r="E18" s="239">
        <v>2470</v>
      </c>
      <c r="G18" s="264" t="s">
        <v>80</v>
      </c>
      <c r="H18" s="265">
        <v>63</v>
      </c>
      <c r="I18" s="266">
        <v>2115</v>
      </c>
      <c r="J18" s="266">
        <v>43</v>
      </c>
      <c r="K18" s="278">
        <v>2221</v>
      </c>
      <c r="L18" s="266">
        <v>114</v>
      </c>
      <c r="M18" s="266">
        <v>45</v>
      </c>
      <c r="N18" s="267">
        <v>159</v>
      </c>
      <c r="O18" s="279">
        <v>90</v>
      </c>
      <c r="P18" s="267">
        <v>2470</v>
      </c>
      <c r="Q18" s="239"/>
      <c r="R18" s="268"/>
      <c r="S18" s="268"/>
      <c r="T18" s="268"/>
      <c r="U18" s="268"/>
      <c r="V18" s="268"/>
      <c r="Y18" s="260"/>
      <c r="Z18" s="260"/>
      <c r="AA18" s="260"/>
      <c r="AB18" s="260"/>
    </row>
    <row r="19" spans="1:28" ht="11.25" customHeight="1">
      <c r="A19" s="261" t="s">
        <v>107</v>
      </c>
      <c r="B19" s="262">
        <v>3765</v>
      </c>
      <c r="C19" s="263">
        <v>537</v>
      </c>
      <c r="D19" s="263">
        <v>696</v>
      </c>
      <c r="E19" s="239">
        <v>4998</v>
      </c>
      <c r="G19" s="264" t="s">
        <v>107</v>
      </c>
      <c r="H19" s="265">
        <v>66</v>
      </c>
      <c r="I19" s="266">
        <v>3497</v>
      </c>
      <c r="J19" s="266">
        <v>202</v>
      </c>
      <c r="K19" s="278">
        <v>3765</v>
      </c>
      <c r="L19" s="266">
        <v>537</v>
      </c>
      <c r="M19" s="266">
        <v>200</v>
      </c>
      <c r="N19" s="267">
        <v>737</v>
      </c>
      <c r="O19" s="279">
        <v>496</v>
      </c>
      <c r="P19" s="267">
        <v>4998</v>
      </c>
      <c r="Q19" s="239"/>
      <c r="R19" s="268"/>
      <c r="S19" s="268"/>
      <c r="T19" s="268"/>
      <c r="U19" s="268"/>
      <c r="V19" s="268"/>
      <c r="Y19" s="260"/>
      <c r="Z19" s="260"/>
      <c r="AA19" s="260"/>
      <c r="AB19" s="260"/>
    </row>
    <row r="20" spans="1:28" ht="11.25" customHeight="1">
      <c r="A20" s="261" t="s">
        <v>106</v>
      </c>
      <c r="B20" s="262">
        <v>10811</v>
      </c>
      <c r="C20" s="263">
        <v>1341</v>
      </c>
      <c r="D20" s="263">
        <v>1492</v>
      </c>
      <c r="E20" s="239">
        <v>13644</v>
      </c>
      <c r="G20" s="264" t="s">
        <v>106</v>
      </c>
      <c r="H20" s="265">
        <v>551</v>
      </c>
      <c r="I20" s="266">
        <v>9807</v>
      </c>
      <c r="J20" s="266">
        <v>453</v>
      </c>
      <c r="K20" s="278">
        <v>10811</v>
      </c>
      <c r="L20" s="266">
        <v>1341</v>
      </c>
      <c r="M20" s="266">
        <v>460</v>
      </c>
      <c r="N20" s="267">
        <v>1801</v>
      </c>
      <c r="O20" s="279">
        <v>1032</v>
      </c>
      <c r="P20" s="267">
        <v>13644</v>
      </c>
      <c r="Q20" s="239"/>
      <c r="R20" s="268"/>
      <c r="S20" s="268"/>
      <c r="T20" s="268"/>
      <c r="U20" s="268"/>
      <c r="V20" s="268"/>
      <c r="Y20" s="260"/>
      <c r="Z20" s="260"/>
      <c r="AA20" s="260"/>
      <c r="AB20" s="260"/>
    </row>
    <row r="21" spans="1:28" ht="11.25" customHeight="1">
      <c r="A21" s="261" t="s">
        <v>86</v>
      </c>
      <c r="B21" s="262">
        <v>19143</v>
      </c>
      <c r="C21" s="263">
        <v>3137</v>
      </c>
      <c r="D21" s="263">
        <v>4966</v>
      </c>
      <c r="E21" s="239">
        <v>27246</v>
      </c>
      <c r="G21" s="264" t="s">
        <v>86</v>
      </c>
      <c r="H21" s="265">
        <v>929</v>
      </c>
      <c r="I21" s="266">
        <v>17076</v>
      </c>
      <c r="J21" s="266">
        <v>1138</v>
      </c>
      <c r="K21" s="278">
        <v>19143</v>
      </c>
      <c r="L21" s="266">
        <v>3137</v>
      </c>
      <c r="M21" s="266">
        <v>1370</v>
      </c>
      <c r="N21" s="267">
        <v>4507</v>
      </c>
      <c r="O21" s="279">
        <v>3596</v>
      </c>
      <c r="P21" s="267">
        <v>27246</v>
      </c>
      <c r="Q21" s="239"/>
      <c r="R21" s="268"/>
      <c r="S21" s="268"/>
      <c r="T21" s="268"/>
      <c r="U21" s="268"/>
      <c r="V21" s="268"/>
      <c r="Y21" s="260"/>
      <c r="Z21" s="260"/>
      <c r="AA21" s="260"/>
      <c r="AB21" s="260"/>
    </row>
    <row r="22" spans="1:28" ht="11.25" customHeight="1">
      <c r="A22" s="261" t="s">
        <v>90</v>
      </c>
      <c r="B22" s="262">
        <v>15242</v>
      </c>
      <c r="C22" s="263">
        <v>1076</v>
      </c>
      <c r="D22" s="263">
        <v>1543</v>
      </c>
      <c r="E22" s="239">
        <v>17861</v>
      </c>
      <c r="G22" s="264" t="s">
        <v>90</v>
      </c>
      <c r="H22" s="265">
        <v>848</v>
      </c>
      <c r="I22" s="266">
        <v>13879</v>
      </c>
      <c r="J22" s="266">
        <v>515</v>
      </c>
      <c r="K22" s="278">
        <v>15242</v>
      </c>
      <c r="L22" s="266">
        <v>1076</v>
      </c>
      <c r="M22" s="266">
        <v>452</v>
      </c>
      <c r="N22" s="267">
        <v>1528</v>
      </c>
      <c r="O22" s="279">
        <v>1091</v>
      </c>
      <c r="P22" s="267">
        <v>17861</v>
      </c>
      <c r="Q22" s="239"/>
      <c r="R22" s="268"/>
      <c r="S22" s="268"/>
      <c r="T22" s="268"/>
      <c r="U22" s="268"/>
      <c r="V22" s="268"/>
      <c r="Y22" s="260"/>
      <c r="Z22" s="260"/>
      <c r="AA22" s="260"/>
      <c r="AB22" s="260"/>
    </row>
    <row r="23" spans="1:28" ht="11.25" customHeight="1">
      <c r="A23" s="261" t="s">
        <v>82</v>
      </c>
      <c r="B23" s="262">
        <v>1880</v>
      </c>
      <c r="C23" s="263">
        <v>207</v>
      </c>
      <c r="D23" s="263">
        <v>258</v>
      </c>
      <c r="E23" s="239">
        <v>2345</v>
      </c>
      <c r="G23" s="264" t="s">
        <v>82</v>
      </c>
      <c r="H23" s="265">
        <v>5</v>
      </c>
      <c r="I23" s="266">
        <v>1755</v>
      </c>
      <c r="J23" s="266">
        <v>120</v>
      </c>
      <c r="K23" s="278">
        <v>1880</v>
      </c>
      <c r="L23" s="266">
        <v>207</v>
      </c>
      <c r="M23" s="266">
        <v>68</v>
      </c>
      <c r="N23" s="267">
        <v>275</v>
      </c>
      <c r="O23" s="279">
        <v>190</v>
      </c>
      <c r="P23" s="267">
        <v>2345</v>
      </c>
      <c r="Q23" s="239"/>
      <c r="R23" s="268"/>
      <c r="S23" s="268"/>
      <c r="T23" s="268"/>
      <c r="U23" s="268"/>
      <c r="V23" s="268"/>
      <c r="Y23" s="260"/>
      <c r="Z23" s="260"/>
      <c r="AA23" s="260"/>
      <c r="AB23" s="260"/>
    </row>
    <row r="24" spans="1:28" ht="11.25" customHeight="1">
      <c r="A24" s="261" t="s">
        <v>92</v>
      </c>
      <c r="B24" s="262">
        <v>2323</v>
      </c>
      <c r="C24" s="263">
        <v>273</v>
      </c>
      <c r="D24" s="263">
        <v>427</v>
      </c>
      <c r="E24" s="239">
        <v>3023</v>
      </c>
      <c r="G24" s="264" t="s">
        <v>92</v>
      </c>
      <c r="H24" s="265">
        <v>19</v>
      </c>
      <c r="I24" s="266">
        <v>2177</v>
      </c>
      <c r="J24" s="266">
        <v>127</v>
      </c>
      <c r="K24" s="278">
        <v>2323</v>
      </c>
      <c r="L24" s="266">
        <v>273</v>
      </c>
      <c r="M24" s="266">
        <v>121</v>
      </c>
      <c r="N24" s="267">
        <v>394</v>
      </c>
      <c r="O24" s="279">
        <v>306</v>
      </c>
      <c r="P24" s="267">
        <v>3023</v>
      </c>
      <c r="Q24" s="239"/>
      <c r="R24" s="268"/>
      <c r="S24" s="268"/>
      <c r="T24" s="268"/>
      <c r="U24" s="268"/>
      <c r="V24" s="268"/>
      <c r="Y24" s="260"/>
      <c r="Z24" s="260"/>
      <c r="AA24" s="260"/>
      <c r="AB24" s="260"/>
    </row>
    <row r="25" spans="1:28" ht="11.25" customHeight="1">
      <c r="A25" s="261" t="s">
        <v>101</v>
      </c>
      <c r="B25" s="262">
        <v>3853</v>
      </c>
      <c r="C25" s="263">
        <v>329</v>
      </c>
      <c r="D25" s="263">
        <v>427</v>
      </c>
      <c r="E25" s="239">
        <v>4609</v>
      </c>
      <c r="G25" s="264" t="s">
        <v>101</v>
      </c>
      <c r="H25" s="265">
        <v>279</v>
      </c>
      <c r="I25" s="266">
        <v>3426</v>
      </c>
      <c r="J25" s="266">
        <v>148</v>
      </c>
      <c r="K25" s="278">
        <v>3853</v>
      </c>
      <c r="L25" s="266">
        <v>329</v>
      </c>
      <c r="M25" s="266">
        <v>106</v>
      </c>
      <c r="N25" s="267">
        <v>435</v>
      </c>
      <c r="O25" s="279">
        <v>321</v>
      </c>
      <c r="P25" s="267">
        <v>4609</v>
      </c>
      <c r="Q25" s="239"/>
      <c r="R25" s="268"/>
      <c r="S25" s="268"/>
      <c r="T25" s="268"/>
      <c r="U25" s="268"/>
      <c r="V25" s="268"/>
      <c r="Y25" s="260"/>
      <c r="Z25" s="260"/>
      <c r="AA25" s="260"/>
      <c r="AB25" s="260"/>
    </row>
    <row r="26" spans="1:28" ht="11.25" customHeight="1">
      <c r="A26" s="261" t="s">
        <v>88</v>
      </c>
      <c r="B26" s="262">
        <v>4124</v>
      </c>
      <c r="C26" s="263">
        <v>434</v>
      </c>
      <c r="D26" s="263">
        <v>505</v>
      </c>
      <c r="E26" s="239">
        <v>5063</v>
      </c>
      <c r="G26" s="264" t="s">
        <v>88</v>
      </c>
      <c r="H26" s="265">
        <v>77</v>
      </c>
      <c r="I26" s="266">
        <v>3878</v>
      </c>
      <c r="J26" s="266">
        <v>169</v>
      </c>
      <c r="K26" s="278">
        <v>4124</v>
      </c>
      <c r="L26" s="266">
        <v>434</v>
      </c>
      <c r="M26" s="266">
        <v>152</v>
      </c>
      <c r="N26" s="267">
        <v>586</v>
      </c>
      <c r="O26" s="279">
        <v>353</v>
      </c>
      <c r="P26" s="267">
        <v>5063</v>
      </c>
      <c r="Q26" s="239"/>
      <c r="R26" s="268"/>
      <c r="S26" s="268"/>
      <c r="T26" s="268"/>
      <c r="U26" s="268"/>
      <c r="V26" s="268"/>
      <c r="Y26" s="260"/>
      <c r="Z26" s="260"/>
      <c r="AA26" s="260"/>
      <c r="AB26" s="260"/>
    </row>
    <row r="27" spans="1:28" ht="11.25" customHeight="1">
      <c r="A27" s="261" t="s">
        <v>98</v>
      </c>
      <c r="B27" s="262">
        <v>7426</v>
      </c>
      <c r="C27" s="263">
        <v>1124</v>
      </c>
      <c r="D27" s="263">
        <v>1463</v>
      </c>
      <c r="E27" s="239">
        <v>10013</v>
      </c>
      <c r="G27" s="264" t="s">
        <v>98</v>
      </c>
      <c r="H27" s="265">
        <v>13</v>
      </c>
      <c r="I27" s="266">
        <v>7012</v>
      </c>
      <c r="J27" s="266">
        <v>401</v>
      </c>
      <c r="K27" s="278">
        <v>7426</v>
      </c>
      <c r="L27" s="266">
        <v>1124</v>
      </c>
      <c r="M27" s="266">
        <v>418</v>
      </c>
      <c r="N27" s="267">
        <v>1542</v>
      </c>
      <c r="O27" s="279">
        <v>1045</v>
      </c>
      <c r="P27" s="267">
        <v>10013</v>
      </c>
      <c r="Q27" s="239"/>
      <c r="R27" s="268"/>
      <c r="S27" s="268"/>
      <c r="T27" s="268"/>
      <c r="U27" s="268"/>
      <c r="V27" s="268"/>
      <c r="Y27" s="260"/>
      <c r="Z27" s="260"/>
      <c r="AA27" s="260"/>
      <c r="AB27" s="260"/>
    </row>
    <row r="28" spans="1:28" ht="11.25" customHeight="1">
      <c r="A28" s="261" t="s">
        <v>79</v>
      </c>
      <c r="B28" s="262">
        <v>1919</v>
      </c>
      <c r="C28" s="263">
        <v>141</v>
      </c>
      <c r="D28" s="263">
        <v>115</v>
      </c>
      <c r="E28" s="239">
        <v>2175</v>
      </c>
      <c r="G28" s="264" t="s">
        <v>79</v>
      </c>
      <c r="H28" s="265">
        <v>24</v>
      </c>
      <c r="I28" s="266">
        <v>1851</v>
      </c>
      <c r="J28" s="266">
        <v>44</v>
      </c>
      <c r="K28" s="278">
        <v>1919</v>
      </c>
      <c r="L28" s="266">
        <v>141</v>
      </c>
      <c r="M28" s="266">
        <v>44</v>
      </c>
      <c r="N28" s="267">
        <v>185</v>
      </c>
      <c r="O28" s="279">
        <v>71</v>
      </c>
      <c r="P28" s="267">
        <v>2175</v>
      </c>
      <c r="Q28" s="239"/>
      <c r="R28" s="268"/>
      <c r="S28" s="268"/>
      <c r="T28" s="268"/>
      <c r="U28" s="268"/>
      <c r="V28" s="268"/>
      <c r="Y28" s="260"/>
      <c r="Z28" s="260"/>
      <c r="AA28" s="260"/>
      <c r="AB28" s="260"/>
    </row>
    <row r="29" spans="1:28" ht="11.25" customHeight="1">
      <c r="A29" s="261" t="s">
        <v>99</v>
      </c>
      <c r="B29" s="262">
        <v>7275</v>
      </c>
      <c r="C29" s="263">
        <v>577</v>
      </c>
      <c r="D29" s="263">
        <v>769</v>
      </c>
      <c r="E29" s="239">
        <v>8621</v>
      </c>
      <c r="G29" s="264" t="s">
        <v>99</v>
      </c>
      <c r="H29" s="265">
        <v>483</v>
      </c>
      <c r="I29" s="266">
        <v>6539</v>
      </c>
      <c r="J29" s="266">
        <v>253</v>
      </c>
      <c r="K29" s="278">
        <v>7275</v>
      </c>
      <c r="L29" s="266">
        <v>577</v>
      </c>
      <c r="M29" s="266">
        <v>230</v>
      </c>
      <c r="N29" s="267">
        <v>807</v>
      </c>
      <c r="O29" s="279">
        <v>539</v>
      </c>
      <c r="P29" s="267">
        <v>8621</v>
      </c>
      <c r="Q29" s="239"/>
      <c r="R29" s="268"/>
      <c r="S29" s="268"/>
      <c r="T29" s="268"/>
      <c r="U29" s="268"/>
      <c r="V29" s="268"/>
      <c r="Y29" s="260"/>
      <c r="Z29" s="260"/>
      <c r="AA29" s="260"/>
      <c r="AB29" s="260"/>
    </row>
    <row r="30" spans="1:28" ht="11.25" customHeight="1">
      <c r="A30" s="261" t="s">
        <v>104</v>
      </c>
      <c r="B30" s="262">
        <v>4889</v>
      </c>
      <c r="C30" s="263">
        <v>640</v>
      </c>
      <c r="D30" s="263">
        <v>974</v>
      </c>
      <c r="E30" s="239">
        <v>6503</v>
      </c>
      <c r="G30" s="264" t="s">
        <v>104</v>
      </c>
      <c r="H30" s="265">
        <v>1</v>
      </c>
      <c r="I30" s="266">
        <v>4650</v>
      </c>
      <c r="J30" s="266">
        <v>238</v>
      </c>
      <c r="K30" s="278">
        <v>4889</v>
      </c>
      <c r="L30" s="266">
        <v>640</v>
      </c>
      <c r="M30" s="266">
        <v>260</v>
      </c>
      <c r="N30" s="267">
        <v>900</v>
      </c>
      <c r="O30" s="279">
        <v>714</v>
      </c>
      <c r="P30" s="267">
        <v>6503</v>
      </c>
      <c r="Q30" s="239"/>
      <c r="R30" s="268"/>
      <c r="S30" s="268"/>
      <c r="T30" s="268"/>
      <c r="U30" s="268"/>
      <c r="V30" s="268"/>
      <c r="Y30" s="260"/>
      <c r="Z30" s="260"/>
      <c r="AA30" s="260"/>
      <c r="AB30" s="260"/>
    </row>
    <row r="31" spans="1:28" ht="11.25" customHeight="1">
      <c r="A31" s="261" t="s">
        <v>84</v>
      </c>
      <c r="B31" s="262">
        <v>6244</v>
      </c>
      <c r="C31" s="263">
        <v>485</v>
      </c>
      <c r="D31" s="263">
        <v>462</v>
      </c>
      <c r="E31" s="239">
        <v>7191</v>
      </c>
      <c r="G31" s="264" t="s">
        <v>84</v>
      </c>
      <c r="H31" s="265">
        <v>45</v>
      </c>
      <c r="I31" s="266">
        <v>6023</v>
      </c>
      <c r="J31" s="266">
        <v>176</v>
      </c>
      <c r="K31" s="278">
        <v>6244</v>
      </c>
      <c r="L31" s="266">
        <v>485</v>
      </c>
      <c r="M31" s="266">
        <v>145</v>
      </c>
      <c r="N31" s="267">
        <v>630</v>
      </c>
      <c r="O31" s="279">
        <v>317</v>
      </c>
      <c r="P31" s="267">
        <v>7191</v>
      </c>
      <c r="Q31" s="239"/>
      <c r="R31" s="268"/>
      <c r="S31" s="268"/>
      <c r="T31" s="268"/>
      <c r="U31" s="268"/>
      <c r="V31" s="268"/>
      <c r="Y31" s="260"/>
      <c r="Z31" s="260"/>
      <c r="AA31" s="260"/>
      <c r="AB31" s="260"/>
    </row>
    <row r="32" spans="1:28" ht="11.25" customHeight="1">
      <c r="A32" s="261" t="s">
        <v>78</v>
      </c>
      <c r="B32" s="262">
        <v>1768</v>
      </c>
      <c r="C32" s="263">
        <v>129</v>
      </c>
      <c r="D32" s="263">
        <v>159</v>
      </c>
      <c r="E32" s="239">
        <v>2056</v>
      </c>
      <c r="G32" s="264" t="s">
        <v>78</v>
      </c>
      <c r="H32" s="265">
        <v>32</v>
      </c>
      <c r="I32" s="266">
        <v>1678</v>
      </c>
      <c r="J32" s="266">
        <v>58</v>
      </c>
      <c r="K32" s="278">
        <v>1768</v>
      </c>
      <c r="L32" s="266">
        <v>129</v>
      </c>
      <c r="M32" s="266">
        <v>49</v>
      </c>
      <c r="N32" s="267">
        <v>178</v>
      </c>
      <c r="O32" s="279">
        <v>110</v>
      </c>
      <c r="P32" s="267">
        <v>2056</v>
      </c>
      <c r="Q32" s="239"/>
      <c r="R32" s="268"/>
      <c r="S32" s="268"/>
      <c r="T32" s="268"/>
      <c r="U32" s="268"/>
      <c r="V32" s="268"/>
      <c r="Y32" s="260"/>
      <c r="Z32" s="260"/>
      <c r="AA32" s="260"/>
      <c r="AB32" s="260"/>
    </row>
    <row r="33" spans="1:28" ht="11.25" customHeight="1">
      <c r="A33" s="261" t="s">
        <v>93</v>
      </c>
      <c r="B33" s="262">
        <v>3844</v>
      </c>
      <c r="C33" s="263">
        <v>455</v>
      </c>
      <c r="D33" s="263">
        <v>542</v>
      </c>
      <c r="E33" s="239">
        <v>4841</v>
      </c>
      <c r="G33" s="264" t="s">
        <v>93</v>
      </c>
      <c r="H33" s="265">
        <v>76</v>
      </c>
      <c r="I33" s="266">
        <v>3600</v>
      </c>
      <c r="J33" s="266">
        <v>168</v>
      </c>
      <c r="K33" s="278">
        <v>3844</v>
      </c>
      <c r="L33" s="266">
        <v>455</v>
      </c>
      <c r="M33" s="266">
        <v>156</v>
      </c>
      <c r="N33" s="267">
        <v>611</v>
      </c>
      <c r="O33" s="279">
        <v>386</v>
      </c>
      <c r="P33" s="267">
        <v>4841</v>
      </c>
      <c r="Q33" s="239"/>
      <c r="R33" s="268"/>
      <c r="S33" s="268"/>
      <c r="T33" s="268"/>
      <c r="U33" s="268"/>
      <c r="V33" s="268"/>
      <c r="Y33" s="260"/>
      <c r="Z33" s="260"/>
      <c r="AA33" s="260"/>
      <c r="AB33" s="260"/>
    </row>
    <row r="34" spans="1:28" ht="11.25" customHeight="1">
      <c r="A34" s="261" t="s">
        <v>108</v>
      </c>
      <c r="B34" s="262">
        <v>7358</v>
      </c>
      <c r="C34" s="263">
        <v>1197</v>
      </c>
      <c r="D34" s="263">
        <v>1406</v>
      </c>
      <c r="E34" s="239">
        <v>9961</v>
      </c>
      <c r="G34" s="264" t="s">
        <v>108</v>
      </c>
      <c r="H34" s="265">
        <v>12</v>
      </c>
      <c r="I34" s="266">
        <v>6929</v>
      </c>
      <c r="J34" s="266">
        <v>417</v>
      </c>
      <c r="K34" s="278">
        <v>7358</v>
      </c>
      <c r="L34" s="266">
        <v>1197</v>
      </c>
      <c r="M34" s="266">
        <v>360</v>
      </c>
      <c r="N34" s="267">
        <v>1557</v>
      </c>
      <c r="O34" s="279">
        <v>1046</v>
      </c>
      <c r="P34" s="267">
        <v>9961</v>
      </c>
      <c r="Q34" s="239"/>
      <c r="R34" s="268"/>
      <c r="S34" s="268"/>
      <c r="T34" s="268"/>
      <c r="U34" s="268"/>
      <c r="V34" s="268"/>
      <c r="Y34" s="260"/>
      <c r="Z34" s="260"/>
      <c r="AA34" s="260"/>
      <c r="AB34" s="260"/>
    </row>
    <row r="35" spans="1:28" ht="11.25" customHeight="1">
      <c r="A35" s="261" t="s">
        <v>94</v>
      </c>
      <c r="B35" s="262">
        <v>4195</v>
      </c>
      <c r="C35" s="263">
        <v>496</v>
      </c>
      <c r="D35" s="263">
        <v>611</v>
      </c>
      <c r="E35" s="239">
        <v>5302</v>
      </c>
      <c r="G35" s="264" t="s">
        <v>94</v>
      </c>
      <c r="H35" s="265">
        <v>225</v>
      </c>
      <c r="I35" s="266">
        <v>3788</v>
      </c>
      <c r="J35" s="266">
        <v>182</v>
      </c>
      <c r="K35" s="278">
        <v>4195</v>
      </c>
      <c r="L35" s="266">
        <v>496</v>
      </c>
      <c r="M35" s="266">
        <v>191</v>
      </c>
      <c r="N35" s="267">
        <v>687</v>
      </c>
      <c r="O35" s="279">
        <v>420</v>
      </c>
      <c r="P35" s="267">
        <v>5302</v>
      </c>
      <c r="Q35" s="239"/>
      <c r="R35" s="268"/>
      <c r="S35" s="268"/>
      <c r="T35" s="268"/>
      <c r="U35" s="268"/>
      <c r="V35" s="268"/>
      <c r="Y35" s="260"/>
      <c r="Z35" s="260"/>
      <c r="AA35" s="260"/>
      <c r="AB35" s="260"/>
    </row>
    <row r="36" spans="1:28" ht="11.25" customHeight="1">
      <c r="A36" s="261" t="s">
        <v>87</v>
      </c>
      <c r="B36" s="262">
        <v>2290</v>
      </c>
      <c r="C36" s="263">
        <v>262</v>
      </c>
      <c r="D36" s="263">
        <v>374</v>
      </c>
      <c r="E36" s="239">
        <v>2926</v>
      </c>
      <c r="G36" s="264" t="s">
        <v>87</v>
      </c>
      <c r="H36" s="265">
        <v>24</v>
      </c>
      <c r="I36" s="266">
        <v>2140</v>
      </c>
      <c r="J36" s="266">
        <v>126</v>
      </c>
      <c r="K36" s="278">
        <v>2290</v>
      </c>
      <c r="L36" s="266">
        <v>262</v>
      </c>
      <c r="M36" s="266">
        <v>107</v>
      </c>
      <c r="N36" s="267">
        <v>369</v>
      </c>
      <c r="O36" s="279">
        <v>267</v>
      </c>
      <c r="P36" s="267">
        <v>2926</v>
      </c>
      <c r="Q36" s="239"/>
      <c r="R36" s="268"/>
      <c r="S36" s="268"/>
      <c r="T36" s="268"/>
      <c r="U36" s="268"/>
      <c r="V36" s="268"/>
      <c r="Y36" s="260"/>
      <c r="Z36" s="260"/>
      <c r="AA36" s="260"/>
      <c r="AB36" s="260"/>
    </row>
    <row r="37" spans="1:28" ht="11.25" customHeight="1">
      <c r="A37" s="261" t="s">
        <v>105</v>
      </c>
      <c r="B37" s="262">
        <v>4680</v>
      </c>
      <c r="C37" s="263">
        <v>693</v>
      </c>
      <c r="D37" s="263">
        <v>1106</v>
      </c>
      <c r="E37" s="239">
        <v>6479</v>
      </c>
      <c r="G37" s="264" t="s">
        <v>105</v>
      </c>
      <c r="H37" s="265">
        <v>21</v>
      </c>
      <c r="I37" s="266">
        <v>4435</v>
      </c>
      <c r="J37" s="266">
        <v>224</v>
      </c>
      <c r="K37" s="278">
        <v>4680</v>
      </c>
      <c r="L37" s="266">
        <v>693</v>
      </c>
      <c r="M37" s="266">
        <v>319</v>
      </c>
      <c r="N37" s="267">
        <v>1012</v>
      </c>
      <c r="O37" s="279">
        <v>787</v>
      </c>
      <c r="P37" s="267">
        <v>6479</v>
      </c>
      <c r="Q37" s="239"/>
      <c r="R37" s="268"/>
      <c r="S37" s="268"/>
      <c r="T37" s="268"/>
      <c r="U37" s="268"/>
      <c r="V37" s="268"/>
      <c r="Y37" s="260"/>
      <c r="Z37" s="260"/>
      <c r="AA37" s="260"/>
      <c r="AB37" s="260"/>
    </row>
    <row r="39" spans="1:28">
      <c r="A39" s="217" t="s">
        <v>231</v>
      </c>
      <c r="G39" s="217" t="s">
        <v>766</v>
      </c>
    </row>
    <row r="40" spans="1:28">
      <c r="A40" s="217" t="s">
        <v>232</v>
      </c>
      <c r="G40" s="217" t="s">
        <v>232</v>
      </c>
    </row>
    <row r="42" spans="1:28">
      <c r="B42" s="238">
        <f>+B5/E5</f>
        <v>0.7750507742538113</v>
      </c>
    </row>
  </sheetData>
  <mergeCells count="5">
    <mergeCell ref="A3:A4"/>
    <mergeCell ref="B3:D3"/>
    <mergeCell ref="E3:E4"/>
    <mergeCell ref="K3:O3"/>
    <mergeCell ref="P3:P4"/>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J14" sqref="J14"/>
    </sheetView>
  </sheetViews>
  <sheetFormatPr defaultRowHeight="12.75"/>
  <cols>
    <col min="1" max="1" width="37.85546875" style="42" customWidth="1"/>
    <col min="2" max="8" width="9.140625" style="42"/>
    <col min="9" max="9" width="11.28515625" style="42" bestFit="1" customWidth="1"/>
    <col min="10" max="10" width="9.140625" style="42"/>
    <col min="11" max="11" width="14.28515625" style="42" customWidth="1"/>
    <col min="12" max="12" width="10.5703125" style="42" bestFit="1" customWidth="1"/>
    <col min="13" max="16384" width="9.140625" style="42"/>
  </cols>
  <sheetData>
    <row r="1" spans="1:16">
      <c r="A1" s="77" t="s">
        <v>233</v>
      </c>
    </row>
    <row r="3" spans="1:16" ht="15" thickBot="1">
      <c r="A3" s="629"/>
      <c r="B3" s="630" t="s">
        <v>234</v>
      </c>
      <c r="C3" s="630" t="s">
        <v>235</v>
      </c>
      <c r="D3" s="630" t="s">
        <v>157</v>
      </c>
      <c r="E3" s="630" t="s">
        <v>111</v>
      </c>
      <c r="F3" s="631" t="s">
        <v>40</v>
      </c>
      <c r="G3" s="632" t="s">
        <v>41</v>
      </c>
      <c r="H3" s="630" t="s">
        <v>42</v>
      </c>
      <c r="I3" s="630" t="s">
        <v>43</v>
      </c>
      <c r="J3" s="630" t="s">
        <v>767</v>
      </c>
    </row>
    <row r="4" spans="1:16" ht="14.25">
      <c r="A4" s="633" t="s">
        <v>236</v>
      </c>
      <c r="B4" s="218">
        <v>2010</v>
      </c>
      <c r="C4" s="218">
        <v>2138</v>
      </c>
      <c r="D4" s="218">
        <v>2251</v>
      </c>
      <c r="E4" s="218">
        <v>2347</v>
      </c>
      <c r="F4" s="281">
        <v>2367</v>
      </c>
      <c r="G4" s="282">
        <v>2511</v>
      </c>
      <c r="H4" s="282">
        <v>2578.770344</v>
      </c>
      <c r="I4" s="283">
        <v>2731</v>
      </c>
      <c r="J4" s="283">
        <v>2762</v>
      </c>
    </row>
    <row r="5" spans="1:16" ht="14.25">
      <c r="A5" s="633" t="s">
        <v>237</v>
      </c>
      <c r="B5" s="218">
        <v>5299</v>
      </c>
      <c r="C5" s="218">
        <v>6612</v>
      </c>
      <c r="D5" s="218">
        <v>6678</v>
      </c>
      <c r="E5" s="218">
        <v>6718</v>
      </c>
      <c r="F5" s="281">
        <v>6716</v>
      </c>
      <c r="G5" s="282">
        <v>6681</v>
      </c>
      <c r="H5" s="282">
        <v>6719</v>
      </c>
      <c r="I5" s="283">
        <v>6796</v>
      </c>
      <c r="J5" s="283">
        <v>7358</v>
      </c>
    </row>
    <row r="6" spans="1:16">
      <c r="A6" s="633" t="s">
        <v>238</v>
      </c>
      <c r="B6" s="219">
        <v>48.1</v>
      </c>
      <c r="C6" s="219">
        <v>40.700000000000003</v>
      </c>
      <c r="D6" s="219">
        <v>42.6</v>
      </c>
      <c r="E6" s="284">
        <v>45</v>
      </c>
      <c r="F6" s="285">
        <v>46.2</v>
      </c>
      <c r="G6" s="286">
        <v>47.1</v>
      </c>
      <c r="H6" s="287">
        <v>48</v>
      </c>
      <c r="I6" s="182">
        <v>48.4</v>
      </c>
      <c r="J6" s="182">
        <v>46.6</v>
      </c>
    </row>
    <row r="7" spans="1:16" ht="14.25">
      <c r="A7" s="633" t="s">
        <v>239</v>
      </c>
      <c r="B7" s="219">
        <v>0.4</v>
      </c>
      <c r="C7" s="219">
        <v>0.7</v>
      </c>
      <c r="D7" s="219">
        <v>0.7</v>
      </c>
      <c r="E7" s="219">
        <v>0.8</v>
      </c>
      <c r="F7" s="285">
        <v>0.9</v>
      </c>
      <c r="G7" s="286">
        <v>1.1000000000000001</v>
      </c>
      <c r="H7" s="286">
        <v>1.3</v>
      </c>
      <c r="I7" s="182">
        <v>2.6</v>
      </c>
      <c r="J7" s="182">
        <v>2.6</v>
      </c>
    </row>
    <row r="9" spans="1:16" s="182" customFormat="1">
      <c r="A9" s="288" t="s">
        <v>768</v>
      </c>
      <c r="J9" s="42"/>
      <c r="K9" s="42"/>
      <c r="L9" s="42"/>
      <c r="M9" s="42"/>
      <c r="N9" s="42"/>
      <c r="O9" s="42"/>
      <c r="P9" s="42"/>
    </row>
    <row r="10" spans="1:16" ht="25.5" customHeight="1">
      <c r="A10" s="709" t="s">
        <v>769</v>
      </c>
      <c r="B10" s="709"/>
      <c r="C10" s="709"/>
      <c r="D10" s="709"/>
      <c r="E10" s="709"/>
      <c r="F10" s="709"/>
      <c r="G10" s="709"/>
      <c r="H10" s="709"/>
    </row>
    <row r="11" spans="1:16">
      <c r="A11" s="573" t="s">
        <v>240</v>
      </c>
      <c r="B11" s="573"/>
      <c r="C11" s="573"/>
      <c r="D11" s="573"/>
      <c r="E11" s="573"/>
      <c r="F11" s="573"/>
      <c r="G11" s="573"/>
      <c r="H11" s="573"/>
    </row>
    <row r="12" spans="1:16">
      <c r="A12" s="217" t="s">
        <v>770</v>
      </c>
    </row>
    <row r="13" spans="1:16">
      <c r="A13" s="217" t="s">
        <v>241</v>
      </c>
    </row>
  </sheetData>
  <mergeCells count="1">
    <mergeCell ref="A10:H1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G36" sqref="G36"/>
    </sheetView>
  </sheetViews>
  <sheetFormatPr defaultRowHeight="12.75"/>
  <cols>
    <col min="1" max="1" width="20.7109375" style="42" customWidth="1"/>
    <col min="2" max="4" width="15.7109375" style="42" customWidth="1"/>
    <col min="5" max="5" width="4.42578125" style="42" customWidth="1"/>
    <col min="6" max="6" width="3.85546875" style="42" customWidth="1"/>
    <col min="7" max="8" width="18.5703125" style="42" customWidth="1"/>
    <col min="9" max="9" width="38" style="42" customWidth="1"/>
    <col min="10" max="10" width="13" style="42" customWidth="1"/>
    <col min="11" max="11" width="18" style="42" customWidth="1"/>
    <col min="12" max="12" width="18.42578125" style="42" customWidth="1"/>
    <col min="13" max="13" width="15.140625" style="42" customWidth="1"/>
    <col min="14" max="14" width="12.85546875" style="42" bestFit="1" customWidth="1"/>
    <col min="15" max="15" width="18.85546875" style="42" bestFit="1" customWidth="1"/>
    <col min="16" max="16" width="15.85546875" style="42" customWidth="1"/>
    <col min="17" max="17" width="11.28515625" style="42" bestFit="1" customWidth="1"/>
    <col min="18" max="16384" width="9.140625" style="42"/>
  </cols>
  <sheetData>
    <row r="1" spans="1:6" ht="33.75" customHeight="1">
      <c r="A1" s="710" t="s">
        <v>242</v>
      </c>
      <c r="B1" s="710"/>
      <c r="C1" s="710"/>
      <c r="D1" s="710"/>
      <c r="E1" s="710"/>
      <c r="F1" s="710"/>
    </row>
    <row r="3" spans="1:6">
      <c r="A3" s="634"/>
      <c r="B3" s="635" t="s">
        <v>244</v>
      </c>
      <c r="C3" s="636" t="s">
        <v>244</v>
      </c>
      <c r="D3" s="637" t="s">
        <v>245</v>
      </c>
    </row>
    <row r="4" spans="1:6" ht="14.25">
      <c r="A4" s="636" t="s">
        <v>771</v>
      </c>
      <c r="B4" s="636" t="s">
        <v>246</v>
      </c>
      <c r="C4" s="636" t="s">
        <v>247</v>
      </c>
      <c r="D4" s="637" t="s">
        <v>248</v>
      </c>
    </row>
    <row r="5" spans="1:6" ht="14.25">
      <c r="A5" s="636" t="s">
        <v>243</v>
      </c>
      <c r="B5" s="638">
        <v>42826</v>
      </c>
      <c r="C5" s="638">
        <v>42826</v>
      </c>
      <c r="D5" s="637" t="s">
        <v>772</v>
      </c>
    </row>
    <row r="6" spans="1:6" ht="13.5" thickBot="1">
      <c r="A6" s="639"/>
      <c r="B6" s="640"/>
      <c r="C6" s="641" t="s">
        <v>249</v>
      </c>
      <c r="D6" s="642" t="s">
        <v>249</v>
      </c>
    </row>
    <row r="7" spans="1:6">
      <c r="A7" s="254" t="s">
        <v>95</v>
      </c>
      <c r="B7" s="643">
        <v>233386</v>
      </c>
      <c r="C7" s="643">
        <v>7357675.1730000004</v>
      </c>
      <c r="D7" s="644">
        <v>2762248.8539999998</v>
      </c>
    </row>
    <row r="8" spans="1:6">
      <c r="A8" s="633" t="s">
        <v>109</v>
      </c>
      <c r="B8" s="645">
        <v>9543</v>
      </c>
      <c r="C8" s="645">
        <v>593766.51</v>
      </c>
      <c r="D8" s="646">
        <v>242634.86799999999</v>
      </c>
    </row>
    <row r="9" spans="1:6">
      <c r="A9" s="633" t="s">
        <v>96</v>
      </c>
      <c r="B9" s="645">
        <v>11884</v>
      </c>
      <c r="C9" s="645">
        <v>286632.77500000002</v>
      </c>
      <c r="D9" s="646">
        <v>113583.533</v>
      </c>
    </row>
    <row r="10" spans="1:6">
      <c r="A10" s="633" t="s">
        <v>102</v>
      </c>
      <c r="B10" s="645">
        <v>4884</v>
      </c>
      <c r="C10" s="645">
        <v>80430.811000000002</v>
      </c>
      <c r="D10" s="646">
        <v>25140.663</v>
      </c>
    </row>
    <row r="11" spans="1:6">
      <c r="A11" s="633" t="s">
        <v>81</v>
      </c>
      <c r="B11" s="645">
        <v>8516</v>
      </c>
      <c r="C11" s="645">
        <v>109930.63400000001</v>
      </c>
      <c r="D11" s="646">
        <v>36101.137000000002</v>
      </c>
    </row>
    <row r="12" spans="1:6">
      <c r="A12" s="633" t="s">
        <v>97</v>
      </c>
      <c r="B12" s="645">
        <v>1553</v>
      </c>
      <c r="C12" s="645">
        <v>42497.845000000001</v>
      </c>
      <c r="D12" s="646">
        <v>16070.228999999999</v>
      </c>
    </row>
    <row r="13" spans="1:6">
      <c r="A13" s="633" t="s">
        <v>83</v>
      </c>
      <c r="B13" s="645">
        <v>9396</v>
      </c>
      <c r="C13" s="645">
        <v>123270.37699999999</v>
      </c>
      <c r="D13" s="646">
        <v>46057.542999999998</v>
      </c>
    </row>
    <row r="14" spans="1:6">
      <c r="A14" s="633" t="s">
        <v>89</v>
      </c>
      <c r="B14" s="645">
        <v>5853</v>
      </c>
      <c r="C14" s="645">
        <v>186886.20499999999</v>
      </c>
      <c r="D14" s="646">
        <v>66202.785000000003</v>
      </c>
    </row>
    <row r="15" spans="1:6">
      <c r="A15" s="633" t="s">
        <v>100</v>
      </c>
      <c r="B15" s="645">
        <v>3953</v>
      </c>
      <c r="C15" s="645">
        <v>80365.962</v>
      </c>
      <c r="D15" s="646">
        <v>26617.454000000002</v>
      </c>
    </row>
    <row r="16" spans="1:6">
      <c r="A16" s="633" t="s">
        <v>91</v>
      </c>
      <c r="B16" s="645">
        <v>2388</v>
      </c>
      <c r="C16" s="645">
        <v>68990.964999999997</v>
      </c>
      <c r="D16" s="646">
        <v>22973.327000000001</v>
      </c>
    </row>
    <row r="17" spans="1:4">
      <c r="A17" s="633" t="s">
        <v>103</v>
      </c>
      <c r="B17" s="645">
        <v>3483</v>
      </c>
      <c r="C17" s="645">
        <v>74988.744999999995</v>
      </c>
      <c r="D17" s="646">
        <v>24041.819</v>
      </c>
    </row>
    <row r="18" spans="1:4">
      <c r="A18" s="633" t="s">
        <v>85</v>
      </c>
      <c r="B18" s="645">
        <v>1751</v>
      </c>
      <c r="C18" s="645">
        <v>43253.116000000002</v>
      </c>
      <c r="D18" s="646">
        <v>14504.92</v>
      </c>
    </row>
    <row r="19" spans="1:4">
      <c r="A19" s="633" t="s">
        <v>110</v>
      </c>
      <c r="B19" s="645">
        <v>22855</v>
      </c>
      <c r="C19" s="645">
        <v>945617.75100000005</v>
      </c>
      <c r="D19" s="646">
        <v>349500.68</v>
      </c>
    </row>
    <row r="20" spans="1:4">
      <c r="A20" s="633" t="s">
        <v>80</v>
      </c>
      <c r="B20" s="645">
        <v>2470</v>
      </c>
      <c r="C20" s="645">
        <v>26490.63</v>
      </c>
      <c r="D20" s="646">
        <v>7516.402</v>
      </c>
    </row>
    <row r="21" spans="1:4">
      <c r="A21" s="633" t="s">
        <v>107</v>
      </c>
      <c r="B21" s="645">
        <v>4998</v>
      </c>
      <c r="C21" s="645">
        <v>184691.26500000001</v>
      </c>
      <c r="D21" s="646">
        <v>72134.447</v>
      </c>
    </row>
    <row r="22" spans="1:4">
      <c r="A22" s="633" t="s">
        <v>106</v>
      </c>
      <c r="B22" s="645">
        <v>13644</v>
      </c>
      <c r="C22" s="645">
        <v>427587.39299999998</v>
      </c>
      <c r="D22" s="646">
        <v>160832.81400000001</v>
      </c>
    </row>
    <row r="23" spans="1:4">
      <c r="A23" s="633" t="s">
        <v>86</v>
      </c>
      <c r="B23" s="645">
        <v>27246</v>
      </c>
      <c r="C23" s="645">
        <v>1016781.936</v>
      </c>
      <c r="D23" s="646">
        <v>359288.61</v>
      </c>
    </row>
    <row r="24" spans="1:4">
      <c r="A24" s="633" t="s">
        <v>90</v>
      </c>
      <c r="B24" s="645">
        <v>17861</v>
      </c>
      <c r="C24" s="645">
        <v>359803.03600000002</v>
      </c>
      <c r="D24" s="646">
        <v>130417.663</v>
      </c>
    </row>
    <row r="25" spans="1:4">
      <c r="A25" s="633" t="s">
        <v>82</v>
      </c>
      <c r="B25" s="645">
        <v>2345</v>
      </c>
      <c r="C25" s="645">
        <v>57341.292000000001</v>
      </c>
      <c r="D25" s="646">
        <v>19164.850999999999</v>
      </c>
    </row>
    <row r="26" spans="1:4">
      <c r="A26" s="633" t="s">
        <v>92</v>
      </c>
      <c r="B26" s="645">
        <v>3023</v>
      </c>
      <c r="C26" s="645">
        <v>84100.335000000006</v>
      </c>
      <c r="D26" s="646">
        <v>32640.526999999998</v>
      </c>
    </row>
    <row r="27" spans="1:4">
      <c r="A27" s="633" t="s">
        <v>101</v>
      </c>
      <c r="B27" s="645">
        <v>4609</v>
      </c>
      <c r="C27" s="645">
        <v>108443.58500000001</v>
      </c>
      <c r="D27" s="646">
        <v>43680.432000000001</v>
      </c>
    </row>
    <row r="28" spans="1:4">
      <c r="A28" s="633" t="s">
        <v>88</v>
      </c>
      <c r="B28" s="645">
        <v>5063</v>
      </c>
      <c r="C28" s="645">
        <v>115161.037</v>
      </c>
      <c r="D28" s="646">
        <v>38618.394</v>
      </c>
    </row>
    <row r="29" spans="1:4">
      <c r="A29" s="633" t="s">
        <v>98</v>
      </c>
      <c r="B29" s="645">
        <v>10013</v>
      </c>
      <c r="C29" s="645">
        <v>291967.28499999997</v>
      </c>
      <c r="D29" s="646">
        <v>107548.806</v>
      </c>
    </row>
    <row r="30" spans="1:4">
      <c r="A30" s="633" t="s">
        <v>79</v>
      </c>
      <c r="B30" s="645">
        <v>2175</v>
      </c>
      <c r="C30" s="645">
        <v>28850.78</v>
      </c>
      <c r="D30" s="646">
        <v>9677.2119999999995</v>
      </c>
    </row>
    <row r="31" spans="1:4">
      <c r="A31" s="633" t="s">
        <v>99</v>
      </c>
      <c r="B31" s="645">
        <v>8621</v>
      </c>
      <c r="C31" s="645">
        <v>159642.27299999999</v>
      </c>
      <c r="D31" s="646">
        <v>53194.868999999999</v>
      </c>
    </row>
    <row r="32" spans="1:4">
      <c r="A32" s="633" t="s">
        <v>104</v>
      </c>
      <c r="B32" s="645">
        <v>6503</v>
      </c>
      <c r="C32" s="645">
        <v>316838.77799999999</v>
      </c>
      <c r="D32" s="646">
        <v>121165.545</v>
      </c>
    </row>
    <row r="33" spans="1:6">
      <c r="A33" s="633" t="s">
        <v>84</v>
      </c>
      <c r="B33" s="645">
        <v>7191</v>
      </c>
      <c r="C33" s="645">
        <v>106773.44500000001</v>
      </c>
      <c r="D33" s="646">
        <v>32361.23</v>
      </c>
    </row>
    <row r="34" spans="1:6">
      <c r="A34" s="633" t="s">
        <v>78</v>
      </c>
      <c r="B34" s="645">
        <v>2056</v>
      </c>
      <c r="C34" s="645">
        <v>60816.5</v>
      </c>
      <c r="D34" s="646">
        <v>24881.217000000001</v>
      </c>
    </row>
    <row r="35" spans="1:6">
      <c r="A35" s="633" t="s">
        <v>93</v>
      </c>
      <c r="B35" s="645">
        <v>4841</v>
      </c>
      <c r="C35" s="645">
        <v>115179.412</v>
      </c>
      <c r="D35" s="646">
        <v>41498.06</v>
      </c>
    </row>
    <row r="36" spans="1:6">
      <c r="A36" s="633" t="s">
        <v>108</v>
      </c>
      <c r="B36" s="645">
        <v>9961</v>
      </c>
      <c r="C36" s="645">
        <v>744327.18500000006</v>
      </c>
      <c r="D36" s="646">
        <v>323258.625</v>
      </c>
    </row>
    <row r="37" spans="1:6">
      <c r="A37" s="633" t="s">
        <v>94</v>
      </c>
      <c r="B37" s="645">
        <v>5302</v>
      </c>
      <c r="C37" s="645">
        <v>122595.535</v>
      </c>
      <c r="D37" s="646">
        <v>41529.192999999999</v>
      </c>
    </row>
    <row r="38" spans="1:6">
      <c r="A38" s="633" t="s">
        <v>87</v>
      </c>
      <c r="B38" s="645">
        <v>2926</v>
      </c>
      <c r="C38" s="645">
        <v>185733.13500000001</v>
      </c>
      <c r="D38" s="646">
        <v>78572.501000000004</v>
      </c>
    </row>
    <row r="39" spans="1:6">
      <c r="A39" s="633" t="s">
        <v>105</v>
      </c>
      <c r="B39" s="645">
        <v>6479</v>
      </c>
      <c r="C39" s="645">
        <v>207918.64</v>
      </c>
      <c r="D39" s="646">
        <v>80838.498000000007</v>
      </c>
    </row>
    <row r="41" spans="1:6">
      <c r="A41" s="711" t="s">
        <v>250</v>
      </c>
      <c r="B41" s="711"/>
      <c r="C41" s="711"/>
      <c r="D41" s="711"/>
      <c r="E41" s="711"/>
      <c r="F41" s="711"/>
    </row>
    <row r="42" spans="1:6">
      <c r="A42" s="217" t="s">
        <v>251</v>
      </c>
    </row>
    <row r="43" spans="1:6" ht="23.25" customHeight="1">
      <c r="A43" s="709" t="s">
        <v>773</v>
      </c>
      <c r="B43" s="709"/>
      <c r="C43" s="709"/>
      <c r="D43" s="709"/>
    </row>
    <row r="44" spans="1:6" ht="14.25" customHeight="1">
      <c r="A44" s="711" t="s">
        <v>774</v>
      </c>
      <c r="B44" s="711"/>
      <c r="C44" s="711"/>
      <c r="D44" s="711"/>
      <c r="E44" s="711"/>
      <c r="F44" s="711"/>
    </row>
    <row r="47" spans="1:6">
      <c r="C47" s="190"/>
    </row>
    <row r="48" spans="1:6">
      <c r="C48" s="190"/>
    </row>
    <row r="49" spans="3:3">
      <c r="C49" s="190"/>
    </row>
  </sheetData>
  <mergeCells count="4">
    <mergeCell ref="A1:F1"/>
    <mergeCell ref="A41:F41"/>
    <mergeCell ref="A43:D43"/>
    <mergeCell ref="A44:F44"/>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G20" sqref="G20"/>
    </sheetView>
  </sheetViews>
  <sheetFormatPr defaultRowHeight="12.75"/>
  <cols>
    <col min="1" max="1" width="36.5703125" style="42" customWidth="1"/>
    <col min="2" max="3" width="0" style="42" hidden="1" customWidth="1"/>
    <col min="4" max="10" width="14.5703125" style="42" customWidth="1"/>
    <col min="11" max="11" width="12.28515625" style="42" customWidth="1"/>
    <col min="12" max="12" width="18.85546875" style="42" customWidth="1"/>
    <col min="13" max="13" width="17" style="42" customWidth="1"/>
    <col min="14" max="14" width="15.7109375" style="42" customWidth="1"/>
    <col min="15" max="16" width="9.140625" style="42"/>
    <col min="17" max="17" width="46" style="42" customWidth="1"/>
    <col min="18" max="18" width="15.5703125" style="42" customWidth="1"/>
    <col min="19" max="19" width="13.42578125" style="42" customWidth="1"/>
    <col min="20" max="20" width="9.140625" style="42"/>
    <col min="21" max="21" width="26.85546875" style="42" customWidth="1"/>
    <col min="22" max="22" width="15.85546875" style="42" customWidth="1"/>
    <col min="23" max="23" width="21.140625" style="42" customWidth="1"/>
    <col min="24" max="16384" width="9.140625" style="42"/>
  </cols>
  <sheetData>
    <row r="1" spans="1:13" ht="14.25">
      <c r="A1" s="77" t="s">
        <v>252</v>
      </c>
    </row>
    <row r="2" spans="1:13">
      <c r="K2" s="289" t="s">
        <v>0</v>
      </c>
    </row>
    <row r="3" spans="1:13" ht="21.75" customHeight="1" thickBot="1">
      <c r="A3" s="647"/>
      <c r="B3" s="648" t="s">
        <v>253</v>
      </c>
      <c r="C3" s="648" t="s">
        <v>234</v>
      </c>
      <c r="D3" s="648" t="s">
        <v>254</v>
      </c>
      <c r="E3" s="648" t="s">
        <v>157</v>
      </c>
      <c r="F3" s="649" t="s">
        <v>111</v>
      </c>
      <c r="G3" s="650" t="s">
        <v>40</v>
      </c>
      <c r="H3" s="650" t="s">
        <v>41</v>
      </c>
      <c r="I3" s="649" t="s">
        <v>42</v>
      </c>
      <c r="J3" s="649" t="s">
        <v>43</v>
      </c>
      <c r="K3" s="649" t="s">
        <v>722</v>
      </c>
    </row>
    <row r="4" spans="1:13">
      <c r="A4" s="261" t="s">
        <v>255</v>
      </c>
      <c r="B4" s="651">
        <v>127385</v>
      </c>
      <c r="C4" s="651">
        <v>153361</v>
      </c>
      <c r="D4" s="651">
        <v>145936</v>
      </c>
      <c r="E4" s="651">
        <v>157862</v>
      </c>
      <c r="F4" s="290">
        <v>169134</v>
      </c>
      <c r="G4" s="291">
        <v>146496</v>
      </c>
      <c r="H4" s="291">
        <v>140962</v>
      </c>
      <c r="I4" s="291">
        <v>141603.59599999999</v>
      </c>
      <c r="J4" s="291">
        <v>93681.578999999998</v>
      </c>
      <c r="K4" s="291">
        <v>93987.517999999996</v>
      </c>
      <c r="M4" s="96"/>
    </row>
    <row r="5" spans="1:13">
      <c r="A5" s="261" t="s">
        <v>256</v>
      </c>
      <c r="B5" s="290">
        <v>113417</v>
      </c>
      <c r="C5" s="290">
        <v>122132</v>
      </c>
      <c r="D5" s="290">
        <v>136731</v>
      </c>
      <c r="E5" s="290">
        <v>151276</v>
      </c>
      <c r="F5" s="290">
        <v>164979</v>
      </c>
      <c r="G5" s="291">
        <v>173623</v>
      </c>
      <c r="H5" s="291">
        <v>181242</v>
      </c>
      <c r="I5" s="291">
        <v>189311.546</v>
      </c>
      <c r="J5" s="291">
        <v>201214.57199999999</v>
      </c>
      <c r="K5" s="291">
        <v>214418.307</v>
      </c>
      <c r="M5" s="96"/>
    </row>
    <row r="6" spans="1:13">
      <c r="A6" s="261" t="s">
        <v>257</v>
      </c>
      <c r="B6" s="290">
        <v>9651</v>
      </c>
      <c r="C6" s="290">
        <v>11604</v>
      </c>
      <c r="D6" s="290">
        <v>11476</v>
      </c>
      <c r="E6" s="290">
        <v>12059</v>
      </c>
      <c r="F6" s="290">
        <v>12431</v>
      </c>
      <c r="G6" s="291">
        <v>12911</v>
      </c>
      <c r="H6" s="291">
        <v>13487</v>
      </c>
      <c r="I6" s="291">
        <v>13851.85</v>
      </c>
      <c r="J6" s="291">
        <v>13851.227999999999</v>
      </c>
      <c r="K6" s="291">
        <v>13619.52</v>
      </c>
      <c r="M6" s="96"/>
    </row>
    <row r="7" spans="1:13">
      <c r="A7" s="261" t="s">
        <v>258</v>
      </c>
      <c r="B7" s="290">
        <v>42914</v>
      </c>
      <c r="C7" s="290">
        <v>45484</v>
      </c>
      <c r="D7" s="290">
        <v>51901</v>
      </c>
      <c r="E7" s="290">
        <v>54372</v>
      </c>
      <c r="F7" s="290">
        <v>57580</v>
      </c>
      <c r="G7" s="291">
        <v>58299</v>
      </c>
      <c r="H7" s="291">
        <v>59648</v>
      </c>
      <c r="I7" s="291">
        <v>60599.014999999999</v>
      </c>
      <c r="J7" s="291">
        <v>61497.940999999999</v>
      </c>
      <c r="K7" s="291">
        <v>61511.114000000001</v>
      </c>
      <c r="M7" s="96"/>
    </row>
    <row r="8" spans="1:13">
      <c r="A8" s="261" t="s">
        <v>259</v>
      </c>
      <c r="B8" s="290">
        <v>72553</v>
      </c>
      <c r="C8" s="290">
        <v>108420</v>
      </c>
      <c r="D8" s="290">
        <v>123259</v>
      </c>
      <c r="E8" s="290">
        <v>134719</v>
      </c>
      <c r="F8" s="290">
        <v>150196</v>
      </c>
      <c r="G8" s="291">
        <v>161002</v>
      </c>
      <c r="H8" s="291">
        <v>170635</v>
      </c>
      <c r="I8" s="291">
        <v>179543.766</v>
      </c>
      <c r="J8" s="291">
        <v>187029.226</v>
      </c>
      <c r="K8" s="291">
        <v>240663.34099999999</v>
      </c>
      <c r="M8" s="96"/>
    </row>
    <row r="9" spans="1:13">
      <c r="A9" s="261" t="s">
        <v>260</v>
      </c>
      <c r="B9" s="290">
        <v>18986</v>
      </c>
      <c r="C9" s="290">
        <v>20218</v>
      </c>
      <c r="D9" s="290">
        <v>24016</v>
      </c>
      <c r="E9" s="290">
        <v>22960</v>
      </c>
      <c r="F9" s="290">
        <v>24573</v>
      </c>
      <c r="G9" s="291">
        <v>25205</v>
      </c>
      <c r="H9" s="291">
        <v>26113</v>
      </c>
      <c r="I9" s="291">
        <v>26624.951000000001</v>
      </c>
      <c r="J9" s="291">
        <v>27014.167000000001</v>
      </c>
      <c r="K9" s="291">
        <v>26303.133999999998</v>
      </c>
      <c r="M9" s="96"/>
    </row>
    <row r="10" spans="1:13">
      <c r="A10" s="261" t="s">
        <v>261</v>
      </c>
      <c r="B10" s="290">
        <v>3887</v>
      </c>
      <c r="C10" s="290">
        <v>3918</v>
      </c>
      <c r="D10" s="290">
        <v>4129</v>
      </c>
      <c r="E10" s="290">
        <v>4218</v>
      </c>
      <c r="F10" s="290">
        <v>4305</v>
      </c>
      <c r="G10" s="291">
        <v>4323</v>
      </c>
      <c r="H10" s="291">
        <v>4244</v>
      </c>
      <c r="I10" s="291">
        <v>4234.7070000000003</v>
      </c>
      <c r="J10" s="291">
        <v>4114.0429999999997</v>
      </c>
      <c r="K10" s="291">
        <v>3987.6309999999999</v>
      </c>
      <c r="M10" s="96"/>
    </row>
    <row r="11" spans="1:13" ht="14.25" customHeight="1">
      <c r="A11" s="261" t="s">
        <v>262</v>
      </c>
      <c r="B11" s="292"/>
      <c r="C11" s="292"/>
      <c r="D11" s="290">
        <v>3560</v>
      </c>
      <c r="E11" s="290">
        <v>4126</v>
      </c>
      <c r="F11" s="290">
        <v>4811</v>
      </c>
      <c r="G11" s="291">
        <v>7333</v>
      </c>
      <c r="H11" s="291">
        <v>9280</v>
      </c>
      <c r="I11" s="291">
        <v>9544.7340000000004</v>
      </c>
      <c r="J11" s="291">
        <v>647.45399999999995</v>
      </c>
      <c r="K11" s="291">
        <v>1278.952</v>
      </c>
      <c r="M11" s="96"/>
    </row>
    <row r="12" spans="1:13" ht="14.25" customHeight="1">
      <c r="A12" s="261" t="s">
        <v>263</v>
      </c>
      <c r="B12" s="290"/>
      <c r="C12" s="290"/>
      <c r="D12" s="290">
        <v>0</v>
      </c>
      <c r="E12" s="290">
        <v>0</v>
      </c>
      <c r="F12" s="290">
        <v>0</v>
      </c>
      <c r="G12" s="291">
        <v>130</v>
      </c>
      <c r="H12" s="291">
        <v>484</v>
      </c>
      <c r="I12" s="291">
        <v>187.74299999999999</v>
      </c>
      <c r="J12" s="291">
        <v>397.851</v>
      </c>
      <c r="K12" s="291">
        <v>497.149</v>
      </c>
      <c r="M12" s="96"/>
    </row>
    <row r="13" spans="1:13" ht="14.25" customHeight="1">
      <c r="A13" s="261" t="s">
        <v>264</v>
      </c>
      <c r="B13" s="290"/>
      <c r="C13" s="290"/>
      <c r="D13" s="290">
        <v>0</v>
      </c>
      <c r="E13" s="290">
        <v>0</v>
      </c>
      <c r="F13" s="290">
        <v>0</v>
      </c>
      <c r="G13" s="291">
        <v>189</v>
      </c>
      <c r="H13" s="291">
        <v>536</v>
      </c>
      <c r="I13" s="291">
        <v>573.27300000000002</v>
      </c>
      <c r="J13" s="291">
        <v>606.65099999999995</v>
      </c>
      <c r="K13" s="291">
        <v>436.28199999999998</v>
      </c>
      <c r="M13" s="96"/>
    </row>
    <row r="14" spans="1:13">
      <c r="A14" s="652" t="s">
        <v>775</v>
      </c>
      <c r="B14" s="290">
        <v>27</v>
      </c>
      <c r="C14" s="290">
        <v>19</v>
      </c>
      <c r="D14" s="290">
        <v>0</v>
      </c>
      <c r="E14" s="290">
        <v>0</v>
      </c>
      <c r="F14" s="290">
        <v>0</v>
      </c>
      <c r="G14" s="291">
        <v>0</v>
      </c>
      <c r="H14" s="291">
        <v>0</v>
      </c>
      <c r="I14" s="291">
        <v>0</v>
      </c>
      <c r="J14" s="291">
        <v>0</v>
      </c>
      <c r="K14" s="291">
        <v>26330.379000000001</v>
      </c>
      <c r="M14" s="96"/>
    </row>
    <row r="15" spans="1:13" ht="15" thickBot="1">
      <c r="A15" s="653" t="s">
        <v>265</v>
      </c>
      <c r="B15" s="290">
        <v>27</v>
      </c>
      <c r="C15" s="290">
        <v>19</v>
      </c>
      <c r="D15" s="290">
        <v>4</v>
      </c>
      <c r="E15" s="290">
        <v>43</v>
      </c>
      <c r="F15" s="290">
        <v>10</v>
      </c>
      <c r="G15" s="291">
        <v>63</v>
      </c>
      <c r="H15" s="291">
        <v>221</v>
      </c>
      <c r="I15" s="291">
        <v>422.06899999978486</v>
      </c>
      <c r="J15" s="291">
        <v>729.69799999999998</v>
      </c>
      <c r="K15" s="291">
        <v>1103.7329999999999</v>
      </c>
      <c r="M15" s="96"/>
    </row>
    <row r="16" spans="1:13">
      <c r="A16" s="654" t="s">
        <v>266</v>
      </c>
      <c r="B16" s="655">
        <v>388821</v>
      </c>
      <c r="C16" s="655">
        <v>465157</v>
      </c>
      <c r="D16" s="655">
        <v>501013</v>
      </c>
      <c r="E16" s="655">
        <v>541635</v>
      </c>
      <c r="F16" s="655">
        <v>588018</v>
      </c>
      <c r="G16" s="656">
        <v>589574</v>
      </c>
      <c r="H16" s="656">
        <v>606852</v>
      </c>
      <c r="I16" s="656">
        <v>626497.25</v>
      </c>
      <c r="J16" s="656">
        <v>590784.40999999992</v>
      </c>
      <c r="K16" s="656">
        <v>684137.06</v>
      </c>
    </row>
    <row r="17" spans="1:10" ht="26.25" customHeight="1">
      <c r="A17" s="712" t="s">
        <v>776</v>
      </c>
      <c r="B17" s="712"/>
      <c r="C17" s="712"/>
      <c r="D17" s="712"/>
      <c r="E17" s="712"/>
      <c r="F17" s="712"/>
      <c r="G17" s="712"/>
      <c r="H17" s="712"/>
      <c r="I17" s="712"/>
      <c r="J17" s="712"/>
    </row>
    <row r="18" spans="1:10">
      <c r="A18" s="217" t="s">
        <v>777</v>
      </c>
    </row>
    <row r="19" spans="1:10">
      <c r="A19" s="217" t="s">
        <v>778</v>
      </c>
    </row>
    <row r="20" spans="1:10">
      <c r="A20" s="217" t="s">
        <v>779</v>
      </c>
    </row>
    <row r="21" spans="1:10">
      <c r="A21" s="217" t="s">
        <v>780</v>
      </c>
    </row>
    <row r="22" spans="1:10">
      <c r="A22" s="217" t="s">
        <v>781</v>
      </c>
    </row>
  </sheetData>
  <mergeCells count="1">
    <mergeCell ref="A17:J17"/>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L27" sqref="L27"/>
    </sheetView>
  </sheetViews>
  <sheetFormatPr defaultRowHeight="12.75"/>
  <cols>
    <col min="1" max="1" width="19.7109375" style="42" customWidth="1"/>
    <col min="2" max="14" width="11.7109375" style="42" customWidth="1"/>
    <col min="15" max="16" width="9.140625" style="42"/>
    <col min="17" max="17" width="52.85546875" style="42" customWidth="1"/>
    <col min="18" max="16384" width="9.140625" style="42"/>
  </cols>
  <sheetData>
    <row r="1" spans="1:11" ht="14.25">
      <c r="A1" s="77" t="s">
        <v>782</v>
      </c>
    </row>
    <row r="3" spans="1:11" ht="55.5" customHeight="1" thickBot="1">
      <c r="A3" s="657" t="s">
        <v>243</v>
      </c>
      <c r="B3" s="658" t="s">
        <v>255</v>
      </c>
      <c r="C3" s="649" t="s">
        <v>256</v>
      </c>
      <c r="D3" s="649" t="s">
        <v>257</v>
      </c>
      <c r="E3" s="649" t="s">
        <v>258</v>
      </c>
      <c r="F3" s="649" t="s">
        <v>259</v>
      </c>
      <c r="G3" s="650" t="s">
        <v>269</v>
      </c>
      <c r="H3" s="650" t="s">
        <v>261</v>
      </c>
      <c r="I3" s="649" t="s">
        <v>775</v>
      </c>
      <c r="J3" s="659" t="s">
        <v>270</v>
      </c>
      <c r="K3" s="658" t="s">
        <v>271</v>
      </c>
    </row>
    <row r="4" spans="1:11" ht="11.25" customHeight="1">
      <c r="A4" s="660" t="s">
        <v>109</v>
      </c>
      <c r="B4" s="661">
        <v>12870.732</v>
      </c>
      <c r="C4" s="290">
        <v>12854.983</v>
      </c>
      <c r="D4" s="290">
        <v>278.70100000000002</v>
      </c>
      <c r="E4" s="290">
        <v>2975.4639999999999</v>
      </c>
      <c r="F4" s="290">
        <v>7022.7420000000002</v>
      </c>
      <c r="G4" s="290">
        <v>1157.954</v>
      </c>
      <c r="H4" s="290">
        <v>0</v>
      </c>
      <c r="I4" s="290">
        <v>3718.6179999999999</v>
      </c>
      <c r="J4" s="290">
        <v>104.60499999999999</v>
      </c>
      <c r="K4" s="661">
        <v>40983.799000000006</v>
      </c>
    </row>
    <row r="5" spans="1:11" ht="11.25" customHeight="1">
      <c r="A5" s="660" t="s">
        <v>96</v>
      </c>
      <c r="B5" s="661">
        <v>1962.7570000000001</v>
      </c>
      <c r="C5" s="290">
        <v>2828.4580000000001</v>
      </c>
      <c r="D5" s="290">
        <v>990.14499999999998</v>
      </c>
      <c r="E5" s="290">
        <v>2533.2240000000002</v>
      </c>
      <c r="F5" s="290">
        <v>11736.553</v>
      </c>
      <c r="G5" s="290">
        <v>959.21100000000001</v>
      </c>
      <c r="H5" s="290">
        <v>1181.05</v>
      </c>
      <c r="I5" s="290">
        <v>926.75900000000001</v>
      </c>
      <c r="J5" s="290">
        <v>387.09099999999995</v>
      </c>
      <c r="K5" s="661">
        <v>23505.248</v>
      </c>
    </row>
    <row r="6" spans="1:11" ht="11.25" customHeight="1">
      <c r="A6" s="660" t="s">
        <v>102</v>
      </c>
      <c r="B6" s="661">
        <v>984.66899999999998</v>
      </c>
      <c r="C6" s="290">
        <v>2096.0030000000002</v>
      </c>
      <c r="D6" s="290">
        <v>1423.5350000000001</v>
      </c>
      <c r="E6" s="290">
        <v>1276.079</v>
      </c>
      <c r="F6" s="290">
        <v>5173.0219999999999</v>
      </c>
      <c r="G6" s="290">
        <v>466.05200000000002</v>
      </c>
      <c r="H6" s="290">
        <v>65.063000000000002</v>
      </c>
      <c r="I6" s="290">
        <v>182.553</v>
      </c>
      <c r="J6" s="290">
        <v>33.729999999999997</v>
      </c>
      <c r="K6" s="661">
        <v>11700.706</v>
      </c>
    </row>
    <row r="7" spans="1:11" ht="11.25" customHeight="1">
      <c r="A7" s="660" t="s">
        <v>81</v>
      </c>
      <c r="B7" s="661">
        <v>478.58800000000002</v>
      </c>
      <c r="C7" s="290">
        <v>2594.6190000000001</v>
      </c>
      <c r="D7" s="290">
        <v>147.92500000000001</v>
      </c>
      <c r="E7" s="290">
        <v>649.62699999999995</v>
      </c>
      <c r="F7" s="290">
        <v>8242.6810000000005</v>
      </c>
      <c r="G7" s="290">
        <v>588.36500000000001</v>
      </c>
      <c r="H7" s="290">
        <v>196.80500000000001</v>
      </c>
      <c r="I7" s="290">
        <v>932.61699999999996</v>
      </c>
      <c r="J7" s="290">
        <v>327.61100000000005</v>
      </c>
      <c r="K7" s="661">
        <v>14158.838000000002</v>
      </c>
    </row>
    <row r="8" spans="1:11" ht="11.25" customHeight="1">
      <c r="A8" s="660" t="s">
        <v>97</v>
      </c>
      <c r="B8" s="661">
        <v>430.61</v>
      </c>
      <c r="C8" s="290">
        <v>942.26300000000003</v>
      </c>
      <c r="D8" s="290">
        <v>101.437</v>
      </c>
      <c r="E8" s="290">
        <v>433.1</v>
      </c>
      <c r="F8" s="290">
        <v>1783.567</v>
      </c>
      <c r="G8" s="290">
        <v>191.107</v>
      </c>
      <c r="H8" s="290">
        <v>4.1130000000000004</v>
      </c>
      <c r="I8" s="290">
        <v>0</v>
      </c>
      <c r="J8" s="290">
        <v>0</v>
      </c>
      <c r="K8" s="661">
        <v>3886.1969999999997</v>
      </c>
    </row>
    <row r="9" spans="1:11" ht="11.25" customHeight="1">
      <c r="A9" s="660" t="s">
        <v>83</v>
      </c>
      <c r="B9" s="661">
        <v>985.08</v>
      </c>
      <c r="C9" s="290">
        <v>2099.922</v>
      </c>
      <c r="D9" s="290">
        <v>334.61700000000002</v>
      </c>
      <c r="E9" s="290">
        <v>1124.2429999999999</v>
      </c>
      <c r="F9" s="290">
        <v>8588.1239999999998</v>
      </c>
      <c r="G9" s="290">
        <v>496.73399999999998</v>
      </c>
      <c r="H9" s="290">
        <v>202.69499999999999</v>
      </c>
      <c r="I9" s="290">
        <v>543.95000000000005</v>
      </c>
      <c r="J9" s="290">
        <v>5.1310000000000002</v>
      </c>
      <c r="K9" s="661">
        <v>14380.496000000001</v>
      </c>
    </row>
    <row r="10" spans="1:11" ht="11.25" customHeight="1">
      <c r="A10" s="660" t="s">
        <v>89</v>
      </c>
      <c r="B10" s="661">
        <v>2787.029</v>
      </c>
      <c r="C10" s="290">
        <v>10169.111999999999</v>
      </c>
      <c r="D10" s="290">
        <v>155.87700000000001</v>
      </c>
      <c r="E10" s="290">
        <v>2283.5990000000002</v>
      </c>
      <c r="F10" s="290">
        <v>6444.2690000000002</v>
      </c>
      <c r="G10" s="290">
        <v>597.18100000000004</v>
      </c>
      <c r="H10" s="290">
        <v>0</v>
      </c>
      <c r="I10" s="290">
        <v>319.94200000000001</v>
      </c>
      <c r="J10" s="290">
        <v>17.364999999999998</v>
      </c>
      <c r="K10" s="661">
        <v>22774.374</v>
      </c>
    </row>
    <row r="11" spans="1:11" ht="11.25" customHeight="1">
      <c r="A11" s="660" t="s">
        <v>100</v>
      </c>
      <c r="B11" s="661">
        <v>985.89</v>
      </c>
      <c r="C11" s="290">
        <v>2920.53</v>
      </c>
      <c r="D11" s="290">
        <v>146.26499999999999</v>
      </c>
      <c r="E11" s="290">
        <v>1174.4870000000001</v>
      </c>
      <c r="F11" s="290">
        <v>4696.1220000000003</v>
      </c>
      <c r="G11" s="290">
        <v>448.24299999999999</v>
      </c>
      <c r="H11" s="290">
        <v>2.726</v>
      </c>
      <c r="I11" s="290">
        <v>142.69</v>
      </c>
      <c r="J11" s="290">
        <v>3.5070000000000001</v>
      </c>
      <c r="K11" s="661">
        <v>10520.460000000003</v>
      </c>
    </row>
    <row r="12" spans="1:11" ht="11.25" customHeight="1">
      <c r="A12" s="660" t="s">
        <v>91</v>
      </c>
      <c r="B12" s="661">
        <v>197.31200000000001</v>
      </c>
      <c r="C12" s="290">
        <v>3030.2550000000001</v>
      </c>
      <c r="D12" s="290">
        <v>382.20400000000001</v>
      </c>
      <c r="E12" s="290">
        <v>984.21500000000003</v>
      </c>
      <c r="F12" s="290">
        <v>3433.6979999999999</v>
      </c>
      <c r="G12" s="290">
        <v>507.80700000000002</v>
      </c>
      <c r="H12" s="290">
        <v>0</v>
      </c>
      <c r="I12" s="290">
        <v>31.675999999999998</v>
      </c>
      <c r="J12" s="290">
        <v>10.898999999999999</v>
      </c>
      <c r="K12" s="661">
        <v>8578.0659999999989</v>
      </c>
    </row>
    <row r="13" spans="1:11" ht="11.25" customHeight="1">
      <c r="A13" s="660" t="s">
        <v>103</v>
      </c>
      <c r="B13" s="661">
        <v>902.36800000000005</v>
      </c>
      <c r="C13" s="290">
        <v>2970.5390000000002</v>
      </c>
      <c r="D13" s="290">
        <v>894.02499999999998</v>
      </c>
      <c r="E13" s="290">
        <v>1009.353</v>
      </c>
      <c r="F13" s="290">
        <v>4191.5119999999997</v>
      </c>
      <c r="G13" s="290">
        <v>449.66500000000002</v>
      </c>
      <c r="H13" s="290">
        <v>50.338999999999999</v>
      </c>
      <c r="I13" s="290">
        <v>252.71199999999999</v>
      </c>
      <c r="J13" s="290">
        <v>0</v>
      </c>
      <c r="K13" s="661">
        <v>10720.512999999999</v>
      </c>
    </row>
    <row r="14" spans="1:11" ht="11.25" customHeight="1">
      <c r="A14" s="660" t="s">
        <v>85</v>
      </c>
      <c r="B14" s="661">
        <v>282.49200000000002</v>
      </c>
      <c r="C14" s="290">
        <v>1476.8689999999999</v>
      </c>
      <c r="D14" s="290">
        <v>222.68199999999999</v>
      </c>
      <c r="E14" s="290">
        <v>940.57500000000005</v>
      </c>
      <c r="F14" s="290">
        <v>2257.4369999999999</v>
      </c>
      <c r="G14" s="290">
        <v>320.53800000000001</v>
      </c>
      <c r="H14" s="290">
        <v>0</v>
      </c>
      <c r="I14" s="290">
        <v>129.953</v>
      </c>
      <c r="J14" s="290">
        <v>61.008000000000003</v>
      </c>
      <c r="K14" s="661">
        <v>5691.554000000001</v>
      </c>
    </row>
    <row r="15" spans="1:11" ht="11.25" customHeight="1">
      <c r="A15" s="660" t="s">
        <v>110</v>
      </c>
      <c r="B15" s="661">
        <v>15622.366</v>
      </c>
      <c r="C15" s="290">
        <v>40002.889000000003</v>
      </c>
      <c r="D15" s="290">
        <v>1489.098</v>
      </c>
      <c r="E15" s="290">
        <v>7658.8720000000003</v>
      </c>
      <c r="F15" s="290">
        <v>24342.603999999999</v>
      </c>
      <c r="G15" s="290">
        <v>3734.5039999999999</v>
      </c>
      <c r="H15" s="290">
        <v>0</v>
      </c>
      <c r="I15" s="290">
        <v>6407.1019999999999</v>
      </c>
      <c r="J15" s="290">
        <v>253.822</v>
      </c>
      <c r="K15" s="661">
        <v>99511.256999999998</v>
      </c>
    </row>
    <row r="16" spans="1:11" ht="11.25" customHeight="1">
      <c r="A16" s="660" t="s">
        <v>80</v>
      </c>
      <c r="B16" s="661">
        <v>103.553</v>
      </c>
      <c r="C16" s="290">
        <v>1045.4369999999999</v>
      </c>
      <c r="D16" s="290">
        <v>62.94</v>
      </c>
      <c r="E16" s="290">
        <v>429.79599999999999</v>
      </c>
      <c r="F16" s="290">
        <v>1868.9059999999999</v>
      </c>
      <c r="G16" s="290">
        <v>323.89499999999998</v>
      </c>
      <c r="H16" s="290">
        <v>110.742</v>
      </c>
      <c r="I16" s="290">
        <v>61.606000000000002</v>
      </c>
      <c r="J16" s="290">
        <v>141.93300000000002</v>
      </c>
      <c r="K16" s="661">
        <v>4148.808</v>
      </c>
    </row>
    <row r="17" spans="1:11" ht="11.25" customHeight="1">
      <c r="A17" s="660" t="s">
        <v>107</v>
      </c>
      <c r="B17" s="661">
        <v>2607.15</v>
      </c>
      <c r="C17" s="290">
        <v>3117.28</v>
      </c>
      <c r="D17" s="290">
        <v>190.571</v>
      </c>
      <c r="E17" s="290">
        <v>1604.875</v>
      </c>
      <c r="F17" s="290">
        <v>5231.076</v>
      </c>
      <c r="G17" s="290">
        <v>650.048</v>
      </c>
      <c r="H17" s="290">
        <v>4.3339999999999996</v>
      </c>
      <c r="I17" s="290">
        <v>9.9139999999999997</v>
      </c>
      <c r="J17" s="290">
        <v>14.629000000000001</v>
      </c>
      <c r="K17" s="661">
        <v>13429.877000000004</v>
      </c>
    </row>
    <row r="18" spans="1:11" ht="11.25" customHeight="1">
      <c r="A18" s="660" t="s">
        <v>106</v>
      </c>
      <c r="B18" s="661">
        <v>4677.7640000000001</v>
      </c>
      <c r="C18" s="290">
        <v>9835.6869999999999</v>
      </c>
      <c r="D18" s="290">
        <v>529.09</v>
      </c>
      <c r="E18" s="290">
        <v>3868.0360000000001</v>
      </c>
      <c r="F18" s="290">
        <v>14921.339</v>
      </c>
      <c r="G18" s="290">
        <v>1836.8979999999999</v>
      </c>
      <c r="H18" s="290">
        <v>34.863</v>
      </c>
      <c r="I18" s="290">
        <v>576.57399999999996</v>
      </c>
      <c r="J18" s="290">
        <v>179.05099999999999</v>
      </c>
      <c r="K18" s="661">
        <v>36459.301999999996</v>
      </c>
    </row>
    <row r="19" spans="1:11" ht="11.25" customHeight="1">
      <c r="A19" s="660" t="s">
        <v>86</v>
      </c>
      <c r="B19" s="661">
        <v>25226.233</v>
      </c>
      <c r="C19" s="290">
        <v>52784.489000000001</v>
      </c>
      <c r="D19" s="290">
        <v>665.875</v>
      </c>
      <c r="E19" s="290">
        <v>7677.6409999999996</v>
      </c>
      <c r="F19" s="290">
        <v>29387.864000000001</v>
      </c>
      <c r="G19" s="290">
        <v>2370.0909999999999</v>
      </c>
      <c r="H19" s="290">
        <v>0</v>
      </c>
      <c r="I19" s="290">
        <v>2887.0450000000001</v>
      </c>
      <c r="J19" s="290">
        <v>243.42199999999997</v>
      </c>
      <c r="K19" s="661">
        <v>121242.66000000002</v>
      </c>
    </row>
    <row r="20" spans="1:11" ht="11.25" customHeight="1">
      <c r="A20" s="660" t="s">
        <v>90</v>
      </c>
      <c r="B20" s="661">
        <v>1274.133</v>
      </c>
      <c r="C20" s="290">
        <v>9709.5079999999998</v>
      </c>
      <c r="D20" s="290">
        <v>331.68599999999998</v>
      </c>
      <c r="E20" s="290">
        <v>3777.8870000000002</v>
      </c>
      <c r="F20" s="290">
        <v>16478.821</v>
      </c>
      <c r="G20" s="290">
        <v>1336.576</v>
      </c>
      <c r="H20" s="290">
        <v>1132.9680000000001</v>
      </c>
      <c r="I20" s="290">
        <v>2718.1480000000001</v>
      </c>
      <c r="J20" s="290">
        <v>267.21499999999997</v>
      </c>
      <c r="K20" s="661">
        <v>37026.941999999995</v>
      </c>
    </row>
    <row r="21" spans="1:11" ht="11.25" customHeight="1">
      <c r="A21" s="660" t="s">
        <v>82</v>
      </c>
      <c r="B21" s="661">
        <v>675.93</v>
      </c>
      <c r="C21" s="290">
        <v>2074.5309999999999</v>
      </c>
      <c r="D21" s="290">
        <v>325.78699999999998</v>
      </c>
      <c r="E21" s="290">
        <v>688.85699999999997</v>
      </c>
      <c r="F21" s="290">
        <v>2673.6889999999999</v>
      </c>
      <c r="G21" s="290">
        <v>327.90100000000001</v>
      </c>
      <c r="H21" s="290">
        <v>0</v>
      </c>
      <c r="I21" s="290">
        <v>29.713999999999999</v>
      </c>
      <c r="J21" s="290">
        <v>26.762</v>
      </c>
      <c r="K21" s="661">
        <v>6823.1709999999994</v>
      </c>
    </row>
    <row r="22" spans="1:11" ht="11.25" customHeight="1">
      <c r="A22" s="660" t="s">
        <v>92</v>
      </c>
      <c r="B22" s="661">
        <v>523.28</v>
      </c>
      <c r="C22" s="290">
        <v>3573.7080000000001</v>
      </c>
      <c r="D22" s="290">
        <v>291.851</v>
      </c>
      <c r="E22" s="290">
        <v>655.61300000000006</v>
      </c>
      <c r="F22" s="290">
        <v>3118.7860000000001</v>
      </c>
      <c r="G22" s="290">
        <v>335.37299999999999</v>
      </c>
      <c r="H22" s="290">
        <v>9.9610000000000003</v>
      </c>
      <c r="I22" s="290">
        <v>99.08</v>
      </c>
      <c r="J22" s="290">
        <v>0</v>
      </c>
      <c r="K22" s="661">
        <v>8607.652</v>
      </c>
    </row>
    <row r="23" spans="1:11" ht="11.25" customHeight="1">
      <c r="A23" s="660" t="s">
        <v>101</v>
      </c>
      <c r="B23" s="661">
        <v>357.19499999999999</v>
      </c>
      <c r="C23" s="290">
        <v>1658.1990000000001</v>
      </c>
      <c r="D23" s="290">
        <v>191.392</v>
      </c>
      <c r="E23" s="290">
        <v>1099.778</v>
      </c>
      <c r="F23" s="290">
        <v>4342.0110000000004</v>
      </c>
      <c r="G23" s="290">
        <v>487.375</v>
      </c>
      <c r="H23" s="290">
        <v>142.477</v>
      </c>
      <c r="I23" s="290">
        <v>243.75399999999999</v>
      </c>
      <c r="J23" s="290">
        <v>0</v>
      </c>
      <c r="K23" s="661">
        <v>8522.1810000000023</v>
      </c>
    </row>
    <row r="24" spans="1:11" ht="11.25" customHeight="1">
      <c r="A24" s="660" t="s">
        <v>88</v>
      </c>
      <c r="B24" s="661">
        <v>2714.6190000000001</v>
      </c>
      <c r="C24" s="290">
        <v>2959.1979999999999</v>
      </c>
      <c r="D24" s="290">
        <v>305.173</v>
      </c>
      <c r="E24" s="290">
        <v>1782.934</v>
      </c>
      <c r="F24" s="290">
        <v>5518.8770000000004</v>
      </c>
      <c r="G24" s="290">
        <v>498.62</v>
      </c>
      <c r="H24" s="290">
        <v>59.323999999999998</v>
      </c>
      <c r="I24" s="290">
        <v>350.71</v>
      </c>
      <c r="J24" s="290">
        <v>84.918000000000006</v>
      </c>
      <c r="K24" s="661">
        <v>14274.373</v>
      </c>
    </row>
    <row r="25" spans="1:11" ht="11.25" customHeight="1">
      <c r="A25" s="660" t="s">
        <v>98</v>
      </c>
      <c r="B25" s="661">
        <v>3198.194</v>
      </c>
      <c r="C25" s="290">
        <v>8152.69</v>
      </c>
      <c r="D25" s="290">
        <v>351.214</v>
      </c>
      <c r="E25" s="290">
        <v>2522.2049999999999</v>
      </c>
      <c r="F25" s="290">
        <v>11203.912</v>
      </c>
      <c r="G25" s="290">
        <v>2413.8829999999998</v>
      </c>
      <c r="H25" s="290">
        <v>3.6349999999999998</v>
      </c>
      <c r="I25" s="290">
        <v>155.78800000000001</v>
      </c>
      <c r="J25" s="290">
        <v>194.65099999999998</v>
      </c>
      <c r="K25" s="661">
        <v>28196.171999999999</v>
      </c>
    </row>
    <row r="26" spans="1:11" ht="11.25" customHeight="1">
      <c r="A26" s="660" t="s">
        <v>79</v>
      </c>
      <c r="B26" s="661">
        <v>234.684</v>
      </c>
      <c r="C26" s="290">
        <v>881.78200000000004</v>
      </c>
      <c r="D26" s="290">
        <v>65.099999999999994</v>
      </c>
      <c r="E26" s="290">
        <v>200.24700000000001</v>
      </c>
      <c r="F26" s="290">
        <v>1698.6010000000001</v>
      </c>
      <c r="G26" s="290">
        <v>161.18199999999999</v>
      </c>
      <c r="H26" s="290">
        <v>288.09399999999999</v>
      </c>
      <c r="I26" s="290">
        <v>122.053</v>
      </c>
      <c r="J26" s="290">
        <v>115.047</v>
      </c>
      <c r="K26" s="661">
        <v>3766.79</v>
      </c>
    </row>
    <row r="27" spans="1:11" ht="11.25" customHeight="1">
      <c r="A27" s="660" t="s">
        <v>99</v>
      </c>
      <c r="B27" s="661">
        <v>736.77200000000005</v>
      </c>
      <c r="C27" s="290">
        <v>5423.6369999999997</v>
      </c>
      <c r="D27" s="290">
        <v>291.58</v>
      </c>
      <c r="E27" s="290">
        <v>2619.0320000000002</v>
      </c>
      <c r="F27" s="290">
        <v>9530.9979999999996</v>
      </c>
      <c r="G27" s="290">
        <v>740.779</v>
      </c>
      <c r="H27" s="290">
        <v>102.617</v>
      </c>
      <c r="I27" s="290">
        <v>1489.193</v>
      </c>
      <c r="J27" s="290">
        <v>237.75199999999998</v>
      </c>
      <c r="K27" s="661">
        <v>21172.359999999997</v>
      </c>
    </row>
    <row r="28" spans="1:11" ht="11.25" customHeight="1">
      <c r="A28" s="660" t="s">
        <v>104</v>
      </c>
      <c r="B28" s="661">
        <v>2744.7950000000001</v>
      </c>
      <c r="C28" s="290">
        <v>5642.1509999999998</v>
      </c>
      <c r="D28" s="290">
        <v>272.21699999999998</v>
      </c>
      <c r="E28" s="290">
        <v>2370.779</v>
      </c>
      <c r="F28" s="290">
        <v>6755.1419999999998</v>
      </c>
      <c r="G28" s="290">
        <v>610.46</v>
      </c>
      <c r="H28" s="290">
        <v>0</v>
      </c>
      <c r="I28" s="290">
        <v>953.70500000000004</v>
      </c>
      <c r="J28" s="290">
        <v>21.132000000000001</v>
      </c>
      <c r="K28" s="661">
        <v>19370.381000000005</v>
      </c>
    </row>
    <row r="29" spans="1:11" ht="11.25" customHeight="1">
      <c r="A29" s="660" t="s">
        <v>84</v>
      </c>
      <c r="B29" s="661">
        <v>1108.4010000000001</v>
      </c>
      <c r="C29" s="290">
        <v>2943.069</v>
      </c>
      <c r="D29" s="290">
        <v>583.18299999999999</v>
      </c>
      <c r="E29" s="290">
        <v>1242.731</v>
      </c>
      <c r="F29" s="290">
        <v>7762.174</v>
      </c>
      <c r="G29" s="290">
        <v>524.02499999999998</v>
      </c>
      <c r="H29" s="290">
        <v>103.121</v>
      </c>
      <c r="I29" s="290">
        <v>223.62</v>
      </c>
      <c r="J29" s="290">
        <v>24.060000000000002</v>
      </c>
      <c r="K29" s="661">
        <v>14514.384</v>
      </c>
    </row>
    <row r="30" spans="1:11" ht="11.25" customHeight="1">
      <c r="A30" s="660" t="s">
        <v>78</v>
      </c>
      <c r="B30" s="661">
        <v>165.41399999999999</v>
      </c>
      <c r="C30" s="290">
        <v>1202.365</v>
      </c>
      <c r="D30" s="290">
        <v>818.43799999999999</v>
      </c>
      <c r="E30" s="290">
        <v>379.91699999999997</v>
      </c>
      <c r="F30" s="290">
        <v>1245.27</v>
      </c>
      <c r="G30" s="290">
        <v>105.383</v>
      </c>
      <c r="H30" s="290">
        <v>121.90600000000001</v>
      </c>
      <c r="I30" s="290">
        <v>297.71300000000002</v>
      </c>
      <c r="J30" s="290">
        <v>183.36799999999999</v>
      </c>
      <c r="K30" s="661">
        <v>4519.7740000000003</v>
      </c>
    </row>
    <row r="31" spans="1:11" ht="11.25" customHeight="1">
      <c r="A31" s="660" t="s">
        <v>93</v>
      </c>
      <c r="B31" s="661">
        <v>1527.8019999999999</v>
      </c>
      <c r="C31" s="290">
        <v>2251.3130000000001</v>
      </c>
      <c r="D31" s="290">
        <v>295.99700000000001</v>
      </c>
      <c r="E31" s="290">
        <v>1511.8140000000001</v>
      </c>
      <c r="F31" s="290">
        <v>5576.8109999999997</v>
      </c>
      <c r="G31" s="290">
        <v>532.48800000000006</v>
      </c>
      <c r="H31" s="290">
        <v>53.473999999999997</v>
      </c>
      <c r="I31" s="290">
        <v>522.077</v>
      </c>
      <c r="J31" s="290">
        <v>180.05099999999999</v>
      </c>
      <c r="K31" s="661">
        <v>12451.826999999997</v>
      </c>
    </row>
    <row r="32" spans="1:11" ht="11.25" customHeight="1">
      <c r="A32" s="660" t="s">
        <v>108</v>
      </c>
      <c r="B32" s="661">
        <v>2184.8890000000001</v>
      </c>
      <c r="C32" s="290">
        <v>6576.152</v>
      </c>
      <c r="D32" s="290">
        <v>436.74299999999999</v>
      </c>
      <c r="E32" s="290">
        <v>3156.2939999999999</v>
      </c>
      <c r="F32" s="290">
        <v>9946.3739999999998</v>
      </c>
      <c r="G32" s="290">
        <v>1631.1220000000001</v>
      </c>
      <c r="H32" s="290">
        <v>26.478999999999999</v>
      </c>
      <c r="I32" s="290">
        <v>341.25</v>
      </c>
      <c r="J32" s="290">
        <v>102.571</v>
      </c>
      <c r="K32" s="661">
        <v>24401.874</v>
      </c>
    </row>
    <row r="33" spans="1:13" ht="11.25" customHeight="1">
      <c r="A33" s="660" t="s">
        <v>94</v>
      </c>
      <c r="B33" s="661">
        <v>1188.1510000000001</v>
      </c>
      <c r="C33" s="290">
        <v>4370.6270000000004</v>
      </c>
      <c r="D33" s="290">
        <v>538.11300000000006</v>
      </c>
      <c r="E33" s="290">
        <v>809.24400000000003</v>
      </c>
      <c r="F33" s="290">
        <v>5498.0789999999997</v>
      </c>
      <c r="G33" s="290">
        <v>540.68799999999999</v>
      </c>
      <c r="H33" s="290">
        <v>77.094999999999999</v>
      </c>
      <c r="I33" s="290">
        <v>1300.337</v>
      </c>
      <c r="J33" s="290">
        <v>66.555999999999997</v>
      </c>
      <c r="K33" s="661">
        <v>14388.89</v>
      </c>
    </row>
    <row r="34" spans="1:13" ht="11.25" customHeight="1">
      <c r="A34" s="660" t="s">
        <v>87</v>
      </c>
      <c r="B34" s="661">
        <v>906.85599999999999</v>
      </c>
      <c r="C34" s="290">
        <v>2290.864</v>
      </c>
      <c r="D34" s="290">
        <v>62.395000000000003</v>
      </c>
      <c r="E34" s="290">
        <v>669.73400000000004</v>
      </c>
      <c r="F34" s="290">
        <v>3427.4090000000001</v>
      </c>
      <c r="G34" s="290">
        <v>342.11399999999998</v>
      </c>
      <c r="H34" s="290">
        <v>4.194</v>
      </c>
      <c r="I34" s="290">
        <v>228.04400000000001</v>
      </c>
      <c r="J34" s="290">
        <v>0</v>
      </c>
      <c r="K34" s="661">
        <v>7931.61</v>
      </c>
    </row>
    <row r="35" spans="1:13" ht="11.25" customHeight="1" thickBot="1">
      <c r="A35" s="662" t="s">
        <v>105</v>
      </c>
      <c r="B35" s="663">
        <v>3341.81</v>
      </c>
      <c r="C35" s="664">
        <v>3939.1779999999999</v>
      </c>
      <c r="D35" s="664">
        <v>443.66399999999999</v>
      </c>
      <c r="E35" s="664">
        <v>1400.8620000000001</v>
      </c>
      <c r="F35" s="664">
        <v>6564.8710000000001</v>
      </c>
      <c r="G35" s="664">
        <v>616.87199999999996</v>
      </c>
      <c r="H35" s="664">
        <v>9.5559999999999992</v>
      </c>
      <c r="I35" s="664">
        <v>131.482</v>
      </c>
      <c r="J35" s="664">
        <v>28.228999999999999</v>
      </c>
      <c r="K35" s="661">
        <v>16476.523999999998</v>
      </c>
    </row>
    <row r="36" spans="1:13" ht="11.25" customHeight="1">
      <c r="A36" s="665" t="s">
        <v>95</v>
      </c>
      <c r="B36" s="666">
        <v>93987.517999999996</v>
      </c>
      <c r="C36" s="667">
        <v>214418.307</v>
      </c>
      <c r="D36" s="667">
        <v>13619.52</v>
      </c>
      <c r="E36" s="667">
        <v>61511.114000000001</v>
      </c>
      <c r="F36" s="667">
        <v>240663.34099999999</v>
      </c>
      <c r="G36" s="667">
        <v>26303.133999999998</v>
      </c>
      <c r="H36" s="667">
        <v>3987.6309999999999</v>
      </c>
      <c r="I36" s="667">
        <v>26330.379000000001</v>
      </c>
      <c r="J36" s="667">
        <v>3316.116</v>
      </c>
      <c r="K36" s="668">
        <v>684137.06</v>
      </c>
    </row>
    <row r="38" spans="1:13">
      <c r="A38" s="711" t="s">
        <v>783</v>
      </c>
      <c r="B38" s="711"/>
      <c r="C38" s="711"/>
      <c r="D38" s="711"/>
      <c r="E38" s="711"/>
      <c r="F38" s="711"/>
      <c r="G38" s="711"/>
      <c r="H38" s="711"/>
      <c r="I38" s="711"/>
      <c r="J38" s="711"/>
      <c r="K38" s="711"/>
      <c r="L38" s="711"/>
      <c r="M38" s="711"/>
    </row>
    <row r="39" spans="1:13">
      <c r="A39" s="217" t="s">
        <v>272</v>
      </c>
    </row>
    <row r="40" spans="1:13">
      <c r="A40" s="217" t="s">
        <v>267</v>
      </c>
    </row>
    <row r="41" spans="1:13">
      <c r="A41" s="217" t="s">
        <v>784</v>
      </c>
    </row>
    <row r="42" spans="1:13">
      <c r="A42" s="217" t="s">
        <v>268</v>
      </c>
    </row>
  </sheetData>
  <mergeCells count="1">
    <mergeCell ref="A38:M3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E29" sqref="E29"/>
    </sheetView>
  </sheetViews>
  <sheetFormatPr defaultRowHeight="12.75"/>
  <cols>
    <col min="1" max="1" width="31.85546875" style="42" customWidth="1"/>
    <col min="2" max="2" width="19.28515625" style="42" customWidth="1"/>
    <col min="3" max="3" width="9.140625" style="42"/>
    <col min="4" max="4" width="16.140625" style="42" customWidth="1"/>
    <col min="5" max="5" width="11.28515625" style="42" bestFit="1" customWidth="1"/>
    <col min="6" max="6" width="15.140625" style="42" customWidth="1"/>
    <col min="7" max="7" width="9.140625" style="42"/>
    <col min="8" max="8" width="11.28515625" style="42" bestFit="1" customWidth="1"/>
    <col min="9" max="16384" width="9.140625" style="42"/>
  </cols>
  <sheetData>
    <row r="1" spans="1:3" ht="14.25">
      <c r="A1" s="77" t="s">
        <v>785</v>
      </c>
    </row>
    <row r="3" spans="1:3" ht="40.5" thickBot="1">
      <c r="A3" s="669"/>
      <c r="B3" s="670" t="s">
        <v>273</v>
      </c>
    </row>
    <row r="4" spans="1:3">
      <c r="A4" s="671" t="s">
        <v>95</v>
      </c>
      <c r="B4" s="672">
        <v>2665800</v>
      </c>
      <c r="C4" s="190"/>
    </row>
    <row r="5" spans="1:3">
      <c r="A5" s="219" t="s">
        <v>109</v>
      </c>
      <c r="B5" s="673">
        <v>205547</v>
      </c>
    </row>
    <row r="6" spans="1:3">
      <c r="A6" s="219" t="s">
        <v>96</v>
      </c>
      <c r="B6" s="673">
        <v>95828</v>
      </c>
    </row>
    <row r="7" spans="1:3">
      <c r="A7" s="219" t="s">
        <v>102</v>
      </c>
      <c r="B7" s="673">
        <v>27233</v>
      </c>
    </row>
    <row r="8" spans="1:3">
      <c r="A8" s="219" t="s">
        <v>81</v>
      </c>
      <c r="B8" s="673">
        <v>29615</v>
      </c>
    </row>
    <row r="9" spans="1:3">
      <c r="A9" s="219" t="s">
        <v>97</v>
      </c>
      <c r="B9" s="673">
        <v>14928</v>
      </c>
    </row>
    <row r="10" spans="1:3">
      <c r="A10" s="219" t="s">
        <v>83</v>
      </c>
      <c r="B10" s="673">
        <v>45529</v>
      </c>
    </row>
    <row r="11" spans="1:3">
      <c r="A11" s="219" t="s">
        <v>89</v>
      </c>
      <c r="B11" s="673">
        <v>66700</v>
      </c>
    </row>
    <row r="12" spans="1:3">
      <c r="A12" s="219" t="s">
        <v>100</v>
      </c>
      <c r="B12" s="673">
        <v>29367</v>
      </c>
    </row>
    <row r="13" spans="1:3">
      <c r="A13" s="219" t="s">
        <v>91</v>
      </c>
      <c r="B13" s="673">
        <v>23586</v>
      </c>
    </row>
    <row r="14" spans="1:3">
      <c r="A14" s="219" t="s">
        <v>103</v>
      </c>
      <c r="B14" s="673">
        <v>24550</v>
      </c>
    </row>
    <row r="15" spans="1:3">
      <c r="A15" s="219" t="s">
        <v>85</v>
      </c>
      <c r="B15" s="673">
        <v>14427</v>
      </c>
    </row>
    <row r="16" spans="1:3">
      <c r="A16" s="219" t="s">
        <v>110</v>
      </c>
      <c r="B16" s="673">
        <v>355063</v>
      </c>
    </row>
    <row r="17" spans="1:2">
      <c r="A17" s="219" t="s">
        <v>80</v>
      </c>
      <c r="B17" s="673">
        <v>7962</v>
      </c>
    </row>
    <row r="18" spans="1:2">
      <c r="A18" s="219" t="s">
        <v>107</v>
      </c>
      <c r="B18" s="673">
        <v>65438</v>
      </c>
    </row>
    <row r="19" spans="1:2">
      <c r="A19" s="219" t="s">
        <v>106</v>
      </c>
      <c r="B19" s="673">
        <v>170998</v>
      </c>
    </row>
    <row r="20" spans="1:2">
      <c r="A20" s="219" t="s">
        <v>86</v>
      </c>
      <c r="B20" s="673">
        <v>373238</v>
      </c>
    </row>
    <row r="21" spans="1:2">
      <c r="A21" s="219" t="s">
        <v>90</v>
      </c>
      <c r="B21" s="673">
        <v>122421</v>
      </c>
    </row>
    <row r="22" spans="1:2">
      <c r="A22" s="219" t="s">
        <v>82</v>
      </c>
      <c r="B22" s="673">
        <v>21283</v>
      </c>
    </row>
    <row r="23" spans="1:2">
      <c r="A23" s="219" t="s">
        <v>92</v>
      </c>
      <c r="B23" s="673">
        <v>29273</v>
      </c>
    </row>
    <row r="24" spans="1:2">
      <c r="A24" s="219" t="s">
        <v>101</v>
      </c>
      <c r="B24" s="673">
        <v>33406</v>
      </c>
    </row>
    <row r="25" spans="1:2">
      <c r="A25" s="219" t="s">
        <v>88</v>
      </c>
      <c r="B25" s="673">
        <v>40568</v>
      </c>
    </row>
    <row r="26" spans="1:2">
      <c r="A26" s="219" t="s">
        <v>98</v>
      </c>
      <c r="B26" s="673">
        <v>114474</v>
      </c>
    </row>
    <row r="27" spans="1:2">
      <c r="A27" s="219" t="s">
        <v>79</v>
      </c>
      <c r="B27" s="673">
        <v>9688</v>
      </c>
    </row>
    <row r="28" spans="1:2">
      <c r="A28" s="219" t="s">
        <v>99</v>
      </c>
      <c r="B28" s="673">
        <v>52035</v>
      </c>
    </row>
    <row r="29" spans="1:2">
      <c r="A29" s="219" t="s">
        <v>104</v>
      </c>
      <c r="B29" s="673">
        <v>98908</v>
      </c>
    </row>
    <row r="30" spans="1:2">
      <c r="A30" s="219" t="s">
        <v>84</v>
      </c>
      <c r="B30" s="673">
        <v>32673</v>
      </c>
    </row>
    <row r="31" spans="1:2">
      <c r="A31" s="219" t="s">
        <v>78</v>
      </c>
      <c r="B31" s="673">
        <v>23240</v>
      </c>
    </row>
    <row r="32" spans="1:2">
      <c r="A32" s="219" t="s">
        <v>93</v>
      </c>
      <c r="B32" s="673">
        <v>39756</v>
      </c>
    </row>
    <row r="33" spans="1:4">
      <c r="A33" s="219" t="s">
        <v>108</v>
      </c>
      <c r="B33" s="673">
        <v>287862</v>
      </c>
    </row>
    <row r="34" spans="1:4">
      <c r="A34" s="219" t="s">
        <v>94</v>
      </c>
      <c r="B34" s="673">
        <v>42829</v>
      </c>
    </row>
    <row r="35" spans="1:4">
      <c r="A35" s="219" t="s">
        <v>87</v>
      </c>
      <c r="B35" s="673">
        <v>77319</v>
      </c>
    </row>
    <row r="36" spans="1:4">
      <c r="A36" s="219" t="s">
        <v>105</v>
      </c>
      <c r="B36" s="673">
        <v>90056</v>
      </c>
    </row>
    <row r="37" spans="1:4">
      <c r="B37" s="190"/>
    </row>
    <row r="38" spans="1:4">
      <c r="A38" s="674" t="s">
        <v>786</v>
      </c>
    </row>
    <row r="39" spans="1:4">
      <c r="A39" s="713" t="s">
        <v>787</v>
      </c>
      <c r="B39" s="713"/>
      <c r="C39" s="713"/>
      <c r="D39" s="713"/>
    </row>
    <row r="40" spans="1:4">
      <c r="A40" s="714" t="s">
        <v>788</v>
      </c>
      <c r="B40" s="714"/>
      <c r="C40" s="714"/>
      <c r="D40" s="714"/>
    </row>
  </sheetData>
  <mergeCells count="2">
    <mergeCell ref="A39:D39"/>
    <mergeCell ref="A40:D40"/>
  </mergeCells>
  <hyperlinks>
    <hyperlink ref="A38" r:id="rId1" display="https://www.gov.scot/publications/local-government-finance-circular-12017-settlement-for-2017-201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14" sqref="F14"/>
    </sheetView>
  </sheetViews>
  <sheetFormatPr defaultRowHeight="12.75"/>
  <cols>
    <col min="1" max="1" width="60.28515625" style="42" customWidth="1"/>
    <col min="2" max="6" width="11" style="42" customWidth="1"/>
    <col min="7" max="16384" width="9.140625" style="42"/>
  </cols>
  <sheetData>
    <row r="1" spans="1:6">
      <c r="A1" s="55" t="s">
        <v>789</v>
      </c>
      <c r="B1" s="55"/>
      <c r="C1" s="55"/>
      <c r="D1" s="55"/>
      <c r="E1" s="55"/>
      <c r="F1" s="55"/>
    </row>
    <row r="2" spans="1:6">
      <c r="A2" s="153"/>
      <c r="B2" s="154"/>
      <c r="C2" s="59"/>
      <c r="D2" s="155"/>
      <c r="E2" s="155"/>
      <c r="F2" s="156" t="s">
        <v>0</v>
      </c>
    </row>
    <row r="3" spans="1:6">
      <c r="A3" s="43"/>
      <c r="B3" s="157" t="s">
        <v>40</v>
      </c>
      <c r="C3" s="157" t="s">
        <v>41</v>
      </c>
      <c r="D3" s="157" t="s">
        <v>42</v>
      </c>
      <c r="E3" s="157" t="s">
        <v>43</v>
      </c>
      <c r="F3" s="157" t="s">
        <v>722</v>
      </c>
    </row>
    <row r="4" spans="1:6">
      <c r="A4" s="158" t="s">
        <v>30</v>
      </c>
      <c r="B4" s="159">
        <v>120563</v>
      </c>
      <c r="C4" s="159">
        <v>124200</v>
      </c>
      <c r="D4" s="159">
        <v>122477</v>
      </c>
      <c r="E4" s="159">
        <v>129671</v>
      </c>
      <c r="F4" s="159">
        <v>125302</v>
      </c>
    </row>
    <row r="5" spans="1:6">
      <c r="A5" s="158" t="s">
        <v>44</v>
      </c>
      <c r="B5" s="159">
        <v>71185</v>
      </c>
      <c r="C5" s="159">
        <v>72567</v>
      </c>
      <c r="D5" s="121">
        <v>68799</v>
      </c>
      <c r="E5" s="121">
        <v>77823</v>
      </c>
      <c r="F5" s="121">
        <v>90980</v>
      </c>
    </row>
    <row r="6" spans="1:6">
      <c r="A6" s="158" t="s">
        <v>31</v>
      </c>
      <c r="B6" s="159">
        <v>276012</v>
      </c>
      <c r="C6" s="159">
        <v>275301</v>
      </c>
      <c r="D6" s="121">
        <v>264079</v>
      </c>
      <c r="E6" s="121">
        <v>262481</v>
      </c>
      <c r="F6" s="121">
        <v>272355</v>
      </c>
    </row>
    <row r="7" spans="1:6">
      <c r="A7" s="158" t="s">
        <v>138</v>
      </c>
      <c r="B7" s="159">
        <v>175384</v>
      </c>
      <c r="C7" s="159">
        <v>182690</v>
      </c>
      <c r="D7" s="121">
        <v>182978</v>
      </c>
      <c r="E7" s="121">
        <v>167044</v>
      </c>
      <c r="F7" s="121">
        <v>170851</v>
      </c>
    </row>
    <row r="8" spans="1:6">
      <c r="A8" s="158" t="s">
        <v>46</v>
      </c>
      <c r="B8" s="159">
        <v>117457</v>
      </c>
      <c r="C8" s="159">
        <v>112180</v>
      </c>
      <c r="D8" s="121">
        <v>123825</v>
      </c>
      <c r="E8" s="121">
        <v>114394</v>
      </c>
      <c r="F8" s="121">
        <v>117169</v>
      </c>
    </row>
    <row r="9" spans="1:6">
      <c r="A9" s="158" t="s">
        <v>47</v>
      </c>
      <c r="B9" s="159">
        <v>121077</v>
      </c>
      <c r="C9" s="159">
        <v>120161</v>
      </c>
      <c r="D9" s="121">
        <v>134682</v>
      </c>
      <c r="E9" s="121">
        <v>119161</v>
      </c>
      <c r="F9" s="121">
        <v>128862</v>
      </c>
    </row>
    <row r="10" spans="1:6">
      <c r="A10" s="158" t="s">
        <v>48</v>
      </c>
      <c r="B10" s="159">
        <v>131709</v>
      </c>
      <c r="C10" s="159">
        <v>143806</v>
      </c>
      <c r="D10" s="121">
        <v>162394</v>
      </c>
      <c r="E10" s="121">
        <v>242788</v>
      </c>
      <c r="F10" s="121">
        <v>202596</v>
      </c>
    </row>
    <row r="11" spans="1:6">
      <c r="A11" s="158" t="s">
        <v>49</v>
      </c>
      <c r="B11" s="159">
        <v>160800</v>
      </c>
      <c r="C11" s="159">
        <v>155076</v>
      </c>
      <c r="D11" s="121">
        <v>159635</v>
      </c>
      <c r="E11" s="121">
        <v>166188</v>
      </c>
      <c r="F11" s="121">
        <v>147559</v>
      </c>
    </row>
    <row r="12" spans="1:6">
      <c r="A12" s="158" t="s">
        <v>50</v>
      </c>
      <c r="B12" s="159">
        <v>69843</v>
      </c>
      <c r="C12" s="159">
        <v>69639</v>
      </c>
      <c r="D12" s="121">
        <v>63077</v>
      </c>
      <c r="E12" s="121">
        <v>91816</v>
      </c>
      <c r="F12" s="121">
        <v>77144</v>
      </c>
    </row>
    <row r="13" spans="1:6">
      <c r="A13" s="160" t="s">
        <v>141</v>
      </c>
      <c r="B13" s="161">
        <v>1244030</v>
      </c>
      <c r="C13" s="161">
        <v>1255620</v>
      </c>
      <c r="D13" s="162">
        <v>1281946</v>
      </c>
      <c r="E13" s="162">
        <v>1371366</v>
      </c>
      <c r="F13" s="162">
        <v>1332818</v>
      </c>
    </row>
    <row r="14" spans="1:6" ht="14.25">
      <c r="A14" s="139" t="s">
        <v>139</v>
      </c>
      <c r="B14" s="163">
        <v>1073362</v>
      </c>
      <c r="C14" s="163">
        <v>1112210</v>
      </c>
      <c r="D14" s="164">
        <v>1140720</v>
      </c>
      <c r="E14" s="164">
        <v>1165976</v>
      </c>
      <c r="F14" s="164">
        <v>1187114</v>
      </c>
    </row>
    <row r="15" spans="1:6">
      <c r="A15" s="165" t="s">
        <v>140</v>
      </c>
      <c r="B15" s="166">
        <v>2317392</v>
      </c>
      <c r="C15" s="166">
        <v>2367830</v>
      </c>
      <c r="D15" s="167">
        <v>2422666</v>
      </c>
      <c r="E15" s="167">
        <v>2537342</v>
      </c>
      <c r="F15" s="167">
        <v>2519932</v>
      </c>
    </row>
    <row r="16" spans="1:6">
      <c r="A16" s="168"/>
      <c r="B16" s="168"/>
      <c r="C16" s="168"/>
      <c r="D16" s="168"/>
      <c r="E16" s="168"/>
      <c r="F16" s="168"/>
    </row>
    <row r="17" spans="1:1">
      <c r="A17" s="169" t="s">
        <v>142</v>
      </c>
    </row>
    <row r="18" spans="1:1">
      <c r="A18" s="169" t="s">
        <v>790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G17" sqref="G17"/>
    </sheetView>
  </sheetViews>
  <sheetFormatPr defaultRowHeight="12.75"/>
  <cols>
    <col min="1" max="1" width="71.28515625" style="42" customWidth="1"/>
    <col min="2" max="2" width="14.28515625" style="42" customWidth="1"/>
    <col min="3" max="3" width="13.42578125" style="42" customWidth="1"/>
    <col min="4" max="4" width="17.5703125" style="42" customWidth="1"/>
    <col min="5" max="16384" width="9.140625" style="42"/>
  </cols>
  <sheetData>
    <row r="1" spans="1:4">
      <c r="A1" s="55" t="s">
        <v>695</v>
      </c>
      <c r="B1" s="55"/>
      <c r="C1" s="55"/>
      <c r="D1" s="55"/>
    </row>
    <row r="2" spans="1:4">
      <c r="A2" s="153"/>
      <c r="B2" s="293"/>
      <c r="C2" s="293"/>
      <c r="D2" s="294" t="s">
        <v>279</v>
      </c>
    </row>
    <row r="3" spans="1:4" ht="38.25">
      <c r="A3" s="61"/>
      <c r="B3" s="280" t="s">
        <v>280</v>
      </c>
      <c r="C3" s="61" t="s">
        <v>2</v>
      </c>
      <c r="D3" s="280" t="s">
        <v>3</v>
      </c>
    </row>
    <row r="4" spans="1:4">
      <c r="A4" s="295" t="s">
        <v>281</v>
      </c>
      <c r="B4" s="296">
        <v>320578</v>
      </c>
      <c r="C4" s="297">
        <v>42042</v>
      </c>
      <c r="D4" s="296">
        <v>362620</v>
      </c>
    </row>
    <row r="5" spans="1:4">
      <c r="A5" s="298" t="s">
        <v>282</v>
      </c>
      <c r="B5" s="299">
        <v>1619051</v>
      </c>
      <c r="C5" s="300">
        <v>634799</v>
      </c>
      <c r="D5" s="299">
        <v>2253850</v>
      </c>
    </row>
    <row r="6" spans="1:4">
      <c r="A6" s="298" t="s">
        <v>283</v>
      </c>
      <c r="B6" s="299">
        <v>179008</v>
      </c>
      <c r="C6" s="300">
        <v>5655</v>
      </c>
      <c r="D6" s="299">
        <v>184663</v>
      </c>
    </row>
    <row r="7" spans="1:4">
      <c r="A7" s="301" t="s">
        <v>284</v>
      </c>
      <c r="B7" s="299">
        <v>4674</v>
      </c>
      <c r="C7" s="300">
        <v>0</v>
      </c>
      <c r="D7" s="299">
        <v>4674</v>
      </c>
    </row>
    <row r="8" spans="1:4">
      <c r="A8" s="302" t="s">
        <v>285</v>
      </c>
      <c r="B8" s="303">
        <v>2123311</v>
      </c>
      <c r="C8" s="304">
        <v>682496</v>
      </c>
      <c r="D8" s="303">
        <v>2805807</v>
      </c>
    </row>
    <row r="9" spans="1:4">
      <c r="A9" s="301" t="s">
        <v>286</v>
      </c>
      <c r="B9" s="299">
        <v>175006</v>
      </c>
      <c r="C9" s="300">
        <v>1856</v>
      </c>
      <c r="D9" s="299">
        <v>176862</v>
      </c>
    </row>
    <row r="10" spans="1:4">
      <c r="A10" s="305" t="s">
        <v>287</v>
      </c>
      <c r="B10" s="303">
        <v>2298317</v>
      </c>
      <c r="C10" s="304">
        <v>684352</v>
      </c>
      <c r="D10" s="303">
        <v>2982669</v>
      </c>
    </row>
    <row r="11" spans="1:4">
      <c r="A11" s="306"/>
      <c r="B11" s="307"/>
      <c r="C11" s="308"/>
      <c r="D11" s="307"/>
    </row>
    <row r="12" spans="1:4">
      <c r="A12" s="298" t="s">
        <v>288</v>
      </c>
      <c r="B12" s="299">
        <v>651836</v>
      </c>
      <c r="C12" s="300">
        <v>0</v>
      </c>
      <c r="D12" s="299">
        <v>651836</v>
      </c>
    </row>
    <row r="13" spans="1:4">
      <c r="A13" s="298" t="s">
        <v>289</v>
      </c>
      <c r="B13" s="299">
        <v>159281</v>
      </c>
      <c r="C13" s="300">
        <v>69202</v>
      </c>
      <c r="D13" s="299">
        <v>228483</v>
      </c>
    </row>
    <row r="14" spans="1:4">
      <c r="A14" s="298" t="s">
        <v>290</v>
      </c>
      <c r="B14" s="299">
        <v>74520</v>
      </c>
      <c r="C14" s="300">
        <v>11785</v>
      </c>
      <c r="D14" s="299">
        <v>86305</v>
      </c>
    </row>
    <row r="15" spans="1:4">
      <c r="A15" s="298" t="s">
        <v>291</v>
      </c>
      <c r="B15" s="299">
        <v>151531</v>
      </c>
      <c r="C15" s="300">
        <v>35028</v>
      </c>
      <c r="D15" s="299">
        <v>186559</v>
      </c>
    </row>
    <row r="16" spans="1:4">
      <c r="A16" s="309" t="s">
        <v>292</v>
      </c>
      <c r="B16" s="299">
        <v>739527</v>
      </c>
      <c r="C16" s="300">
        <v>254849</v>
      </c>
      <c r="D16" s="299">
        <v>994376</v>
      </c>
    </row>
    <row r="17" spans="1:4">
      <c r="A17" s="298" t="s">
        <v>293</v>
      </c>
      <c r="B17" s="299">
        <v>49625</v>
      </c>
      <c r="C17" s="300">
        <v>72342</v>
      </c>
      <c r="D17" s="299">
        <v>121967</v>
      </c>
    </row>
    <row r="18" spans="1:4">
      <c r="A18" s="309" t="s">
        <v>294</v>
      </c>
      <c r="B18" s="299">
        <v>31342</v>
      </c>
      <c r="C18" s="300">
        <v>0</v>
      </c>
      <c r="D18" s="299">
        <v>31342</v>
      </c>
    </row>
    <row r="19" spans="1:4">
      <c r="A19" s="309" t="s">
        <v>295</v>
      </c>
      <c r="B19" s="299">
        <v>44439</v>
      </c>
      <c r="C19" s="300">
        <v>241146</v>
      </c>
      <c r="D19" s="299">
        <v>285585</v>
      </c>
    </row>
    <row r="20" spans="1:4">
      <c r="A20" s="298" t="s">
        <v>296</v>
      </c>
      <c r="B20" s="299">
        <v>396216</v>
      </c>
      <c r="C20" s="300">
        <v>0</v>
      </c>
      <c r="D20" s="299">
        <v>396216</v>
      </c>
    </row>
    <row r="21" spans="1:4">
      <c r="A21" s="305" t="s">
        <v>297</v>
      </c>
      <c r="B21" s="303">
        <v>2298317</v>
      </c>
      <c r="C21" s="304">
        <v>684352</v>
      </c>
      <c r="D21" s="303">
        <v>2982669</v>
      </c>
    </row>
    <row r="23" spans="1:4">
      <c r="A23" s="311" t="s">
        <v>298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A29" sqref="A29"/>
    </sheetView>
  </sheetViews>
  <sheetFormatPr defaultRowHeight="12.75"/>
  <cols>
    <col min="1" max="1" width="69.42578125" style="42" customWidth="1"/>
    <col min="2" max="6" width="12.140625" style="42" customWidth="1"/>
    <col min="7" max="7" width="11.42578125" style="42" customWidth="1"/>
    <col min="8" max="16384" width="9.140625" style="42"/>
  </cols>
  <sheetData>
    <row r="1" spans="1:7">
      <c r="A1" s="55" t="s">
        <v>696</v>
      </c>
      <c r="B1" s="55"/>
      <c r="C1" s="55"/>
      <c r="D1" s="55"/>
      <c r="E1" s="55"/>
      <c r="F1" s="55"/>
    </row>
    <row r="2" spans="1:7">
      <c r="A2" s="153"/>
      <c r="B2" s="312"/>
      <c r="C2" s="313"/>
      <c r="D2" s="293"/>
      <c r="E2" s="294"/>
      <c r="G2" s="294" t="s">
        <v>279</v>
      </c>
    </row>
    <row r="3" spans="1:7" ht="14.25">
      <c r="A3" s="314"/>
      <c r="B3" s="315" t="s">
        <v>111</v>
      </c>
      <c r="C3" s="316" t="s">
        <v>299</v>
      </c>
      <c r="D3" s="316" t="s">
        <v>41</v>
      </c>
      <c r="E3" s="317" t="s">
        <v>42</v>
      </c>
      <c r="F3" s="317" t="s">
        <v>43</v>
      </c>
      <c r="G3" s="317" t="s">
        <v>722</v>
      </c>
    </row>
    <row r="4" spans="1:7">
      <c r="A4" s="295" t="s">
        <v>281</v>
      </c>
      <c r="B4" s="318">
        <v>146930</v>
      </c>
      <c r="C4" s="319">
        <v>90335</v>
      </c>
      <c r="D4" s="319">
        <v>63603.544000000002</v>
      </c>
      <c r="E4" s="319">
        <v>58200</v>
      </c>
      <c r="F4" s="319">
        <v>233340</v>
      </c>
      <c r="G4" s="319">
        <v>362620</v>
      </c>
    </row>
    <row r="5" spans="1:7">
      <c r="A5" s="298" t="s">
        <v>282</v>
      </c>
      <c r="B5" s="320">
        <v>2037385</v>
      </c>
      <c r="C5" s="321">
        <v>1967310</v>
      </c>
      <c r="D5" s="321">
        <v>1948991.9062000001</v>
      </c>
      <c r="E5" s="321">
        <v>2096542</v>
      </c>
      <c r="F5" s="321">
        <v>2357953</v>
      </c>
      <c r="G5" s="321">
        <v>2253850</v>
      </c>
    </row>
    <row r="6" spans="1:7">
      <c r="A6" s="298" t="s">
        <v>283</v>
      </c>
      <c r="B6" s="320">
        <v>197022</v>
      </c>
      <c r="C6" s="321">
        <v>189509</v>
      </c>
      <c r="D6" s="321">
        <v>174443.15400000001</v>
      </c>
      <c r="E6" s="321">
        <v>182501</v>
      </c>
      <c r="F6" s="321">
        <v>193195</v>
      </c>
      <c r="G6" s="321">
        <v>184663</v>
      </c>
    </row>
    <row r="7" spans="1:7">
      <c r="A7" s="301" t="s">
        <v>284</v>
      </c>
      <c r="B7" s="320">
        <v>6638</v>
      </c>
      <c r="C7" s="321">
        <v>13119</v>
      </c>
      <c r="D7" s="321">
        <v>14061.043799999999</v>
      </c>
      <c r="E7" s="321">
        <v>6155</v>
      </c>
      <c r="F7" s="321">
        <v>9798</v>
      </c>
      <c r="G7" s="321">
        <v>4674</v>
      </c>
    </row>
    <row r="8" spans="1:7">
      <c r="A8" s="576" t="s">
        <v>285</v>
      </c>
      <c r="B8" s="322">
        <v>2387975</v>
      </c>
      <c r="C8" s="323">
        <v>2260273</v>
      </c>
      <c r="D8" s="323">
        <v>2201099.648</v>
      </c>
      <c r="E8" s="323">
        <v>2343398</v>
      </c>
      <c r="F8" s="323">
        <v>2794286</v>
      </c>
      <c r="G8" s="323">
        <v>2805807</v>
      </c>
    </row>
    <row r="9" spans="1:7">
      <c r="A9" s="301" t="s">
        <v>286</v>
      </c>
      <c r="B9" s="324">
        <v>161349</v>
      </c>
      <c r="C9" s="321">
        <v>199728</v>
      </c>
      <c r="D9" s="321">
        <v>199001.97638000001</v>
      </c>
      <c r="E9" s="321">
        <v>191817.94</v>
      </c>
      <c r="F9" s="321">
        <v>167605</v>
      </c>
      <c r="G9" s="321">
        <v>176862</v>
      </c>
    </row>
    <row r="10" spans="1:7">
      <c r="A10" s="305" t="s">
        <v>287</v>
      </c>
      <c r="B10" s="325">
        <v>2549324</v>
      </c>
      <c r="C10" s="323">
        <v>2460001</v>
      </c>
      <c r="D10" s="323">
        <v>2400101.6243800004</v>
      </c>
      <c r="E10" s="323">
        <v>2535215.94</v>
      </c>
      <c r="F10" s="323">
        <v>2961891</v>
      </c>
      <c r="G10" s="323">
        <v>2982669</v>
      </c>
    </row>
    <row r="11" spans="1:7">
      <c r="A11" s="306"/>
      <c r="B11" s="326"/>
      <c r="C11" s="327"/>
      <c r="D11" s="327"/>
      <c r="E11" s="327"/>
      <c r="F11" s="327"/>
      <c r="G11" s="327"/>
    </row>
    <row r="12" spans="1:7">
      <c r="A12" s="298" t="s">
        <v>288</v>
      </c>
      <c r="B12" s="324">
        <v>450088</v>
      </c>
      <c r="C12" s="321">
        <v>438163</v>
      </c>
      <c r="D12" s="321">
        <v>680491.17800000007</v>
      </c>
      <c r="E12" s="321">
        <v>694346</v>
      </c>
      <c r="F12" s="321">
        <v>504464</v>
      </c>
      <c r="G12" s="321">
        <v>651836</v>
      </c>
    </row>
    <row r="13" spans="1:7">
      <c r="A13" s="298" t="s">
        <v>289</v>
      </c>
      <c r="B13" s="324">
        <v>217281</v>
      </c>
      <c r="C13" s="321">
        <v>180549</v>
      </c>
      <c r="D13" s="321">
        <v>203444</v>
      </c>
      <c r="E13" s="321">
        <v>201914</v>
      </c>
      <c r="F13" s="321">
        <v>224925</v>
      </c>
      <c r="G13" s="321">
        <v>228483</v>
      </c>
    </row>
    <row r="14" spans="1:7">
      <c r="A14" s="298" t="s">
        <v>290</v>
      </c>
      <c r="B14" s="324">
        <v>141311</v>
      </c>
      <c r="C14" s="321">
        <v>150761</v>
      </c>
      <c r="D14" s="321">
        <v>108609.55900000001</v>
      </c>
      <c r="E14" s="321">
        <v>112017</v>
      </c>
      <c r="F14" s="321">
        <v>117836</v>
      </c>
      <c r="G14" s="321">
        <v>86305</v>
      </c>
    </row>
    <row r="15" spans="1:7">
      <c r="A15" s="298" t="s">
        <v>291</v>
      </c>
      <c r="B15" s="324">
        <v>124311</v>
      </c>
      <c r="C15" s="321">
        <v>142077</v>
      </c>
      <c r="D15" s="321">
        <v>107730.61199999999</v>
      </c>
      <c r="E15" s="321">
        <v>143418</v>
      </c>
      <c r="F15" s="321">
        <v>184761</v>
      </c>
      <c r="G15" s="321">
        <v>186559</v>
      </c>
    </row>
    <row r="16" spans="1:7">
      <c r="A16" s="298" t="s">
        <v>300</v>
      </c>
      <c r="B16" s="324">
        <v>1165387</v>
      </c>
      <c r="C16" s="321">
        <v>1105526</v>
      </c>
      <c r="D16" s="321">
        <v>829700.67837999994</v>
      </c>
      <c r="E16" s="321">
        <v>831326.94</v>
      </c>
      <c r="F16" s="321">
        <v>1178810</v>
      </c>
      <c r="G16" s="321">
        <v>994376</v>
      </c>
    </row>
    <row r="17" spans="1:7">
      <c r="A17" s="298" t="s">
        <v>293</v>
      </c>
      <c r="B17" s="324">
        <v>105937</v>
      </c>
      <c r="C17" s="321">
        <v>92167</v>
      </c>
      <c r="D17" s="321">
        <v>107918.898</v>
      </c>
      <c r="E17" s="321">
        <v>173392</v>
      </c>
      <c r="F17" s="321">
        <v>187159</v>
      </c>
      <c r="G17" s="321">
        <v>121967</v>
      </c>
    </row>
    <row r="18" spans="1:7">
      <c r="A18" s="298" t="s">
        <v>301</v>
      </c>
      <c r="B18" s="324">
        <v>36867</v>
      </c>
      <c r="C18" s="321">
        <v>24798</v>
      </c>
      <c r="D18" s="321">
        <v>34595</v>
      </c>
      <c r="E18" s="321">
        <v>60374</v>
      </c>
      <c r="F18" s="321">
        <v>65282</v>
      </c>
      <c r="G18" s="321">
        <v>31342</v>
      </c>
    </row>
    <row r="19" spans="1:7">
      <c r="A19" s="298" t="s">
        <v>302</v>
      </c>
      <c r="B19" s="324">
        <v>294087</v>
      </c>
      <c r="C19" s="321">
        <v>295335</v>
      </c>
      <c r="D19" s="321">
        <v>284910.69900000002</v>
      </c>
      <c r="E19" s="321">
        <v>296702</v>
      </c>
      <c r="F19" s="321">
        <v>291636</v>
      </c>
      <c r="G19" s="321">
        <v>285585</v>
      </c>
    </row>
    <row r="20" spans="1:7">
      <c r="A20" s="298" t="s">
        <v>296</v>
      </c>
      <c r="B20" s="324">
        <v>14055</v>
      </c>
      <c r="C20" s="321">
        <v>30625</v>
      </c>
      <c r="D20" s="321">
        <v>42701</v>
      </c>
      <c r="E20" s="321">
        <v>21726</v>
      </c>
      <c r="F20" s="321">
        <v>207018</v>
      </c>
      <c r="G20" s="321">
        <v>396216</v>
      </c>
    </row>
    <row r="21" spans="1:7">
      <c r="A21" s="305" t="s">
        <v>297</v>
      </c>
      <c r="B21" s="325">
        <v>2549324</v>
      </c>
      <c r="C21" s="323">
        <v>2460001</v>
      </c>
      <c r="D21" s="323">
        <v>2400101.6243800004</v>
      </c>
      <c r="E21" s="323">
        <v>2535215.94</v>
      </c>
      <c r="F21" s="323">
        <v>2961891</v>
      </c>
      <c r="G21" s="323">
        <v>2982669</v>
      </c>
    </row>
    <row r="23" spans="1:7">
      <c r="A23" s="169" t="s">
        <v>303</v>
      </c>
    </row>
    <row r="24" spans="1:7">
      <c r="A24" s="329" t="s">
        <v>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0"/>
  <sheetViews>
    <sheetView workbookViewId="0">
      <selection activeCell="N6" sqref="N6"/>
    </sheetView>
  </sheetViews>
  <sheetFormatPr defaultRowHeight="12.75"/>
  <cols>
    <col min="1" max="1" width="22.28515625" style="42" customWidth="1"/>
    <col min="2" max="2" width="11.5703125" style="42" customWidth="1"/>
    <col min="3" max="16384" width="9.140625" style="42"/>
  </cols>
  <sheetData>
    <row r="2" spans="1:2">
      <c r="A2" s="52" t="s">
        <v>721</v>
      </c>
    </row>
    <row r="4" spans="1:2" ht="36">
      <c r="A4" s="43" t="s">
        <v>28</v>
      </c>
      <c r="B4" s="44" t="s">
        <v>29</v>
      </c>
    </row>
    <row r="5" spans="1:2">
      <c r="A5" s="45" t="s">
        <v>30</v>
      </c>
      <c r="B5" s="595">
        <v>4.8442670000000003</v>
      </c>
    </row>
    <row r="6" spans="1:2">
      <c r="A6" s="46" t="s">
        <v>31</v>
      </c>
      <c r="B6" s="596">
        <v>3.127157</v>
      </c>
    </row>
    <row r="7" spans="1:2">
      <c r="A7" s="47" t="s">
        <v>32</v>
      </c>
      <c r="B7" s="596">
        <v>0.68843299999999996</v>
      </c>
    </row>
    <row r="8" spans="1:2">
      <c r="A8" s="47" t="s">
        <v>33</v>
      </c>
      <c r="B8" s="596">
        <v>0.56079000000000001</v>
      </c>
    </row>
    <row r="9" spans="1:2">
      <c r="A9" s="47" t="s">
        <v>34</v>
      </c>
      <c r="B9" s="596">
        <v>0.447884</v>
      </c>
    </row>
    <row r="10" spans="1:2">
      <c r="A10" s="47" t="s">
        <v>35</v>
      </c>
      <c r="B10" s="596">
        <v>0.43151200000000001</v>
      </c>
    </row>
    <row r="11" spans="1:2">
      <c r="A11" s="47" t="s">
        <v>21</v>
      </c>
      <c r="B11" s="596">
        <v>0.50122800000000001</v>
      </c>
    </row>
    <row r="12" spans="1:2">
      <c r="A12" s="48"/>
      <c r="B12" s="49"/>
    </row>
    <row r="13" spans="1:2">
      <c r="A13" s="50" t="s">
        <v>3</v>
      </c>
      <c r="B13" s="597">
        <v>10.601271000000001</v>
      </c>
    </row>
    <row r="14" spans="1:2">
      <c r="A14" s="54" t="s">
        <v>37</v>
      </c>
    </row>
    <row r="17" spans="1:1">
      <c r="A17" s="51" t="s">
        <v>680</v>
      </c>
    </row>
    <row r="50" spans="1:1">
      <c r="A50" s="53" t="s">
        <v>37</v>
      </c>
    </row>
  </sheetData>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L5" sqref="L5"/>
    </sheetView>
  </sheetViews>
  <sheetFormatPr defaultRowHeight="12.75"/>
  <cols>
    <col min="1" max="1" width="53.42578125" style="42" customWidth="1"/>
    <col min="2" max="16384" width="9.140625" style="42"/>
  </cols>
  <sheetData>
    <row r="1" spans="1:10">
      <c r="A1" s="52" t="s">
        <v>791</v>
      </c>
    </row>
    <row r="2" spans="1:10">
      <c r="A2" s="330"/>
      <c r="B2" s="675" t="s">
        <v>111</v>
      </c>
      <c r="C2" s="675" t="s">
        <v>117</v>
      </c>
      <c r="D2" s="676" t="s">
        <v>41</v>
      </c>
      <c r="E2" s="676" t="s">
        <v>42</v>
      </c>
      <c r="F2" s="676" t="s">
        <v>43</v>
      </c>
      <c r="G2" s="677" t="s">
        <v>722</v>
      </c>
    </row>
    <row r="3" spans="1:10">
      <c r="A3" s="331" t="s">
        <v>300</v>
      </c>
      <c r="B3" s="332">
        <v>1165387</v>
      </c>
      <c r="C3" s="332">
        <v>1105526</v>
      </c>
      <c r="D3" s="332">
        <v>829700.67837999994</v>
      </c>
      <c r="E3" s="332">
        <v>831326.94</v>
      </c>
      <c r="F3" s="332">
        <v>1178810</v>
      </c>
      <c r="G3" s="333">
        <v>994376</v>
      </c>
    </row>
    <row r="4" spans="1:10">
      <c r="A4" s="337" t="s">
        <v>304</v>
      </c>
      <c r="B4" s="332">
        <v>932991</v>
      </c>
      <c r="C4" s="332">
        <v>911550</v>
      </c>
      <c r="D4" s="332">
        <v>1100275.3490000002</v>
      </c>
      <c r="E4" s="332">
        <v>1151695</v>
      </c>
      <c r="F4" s="332">
        <v>1031986</v>
      </c>
      <c r="G4" s="333">
        <v>1153183</v>
      </c>
    </row>
    <row r="5" spans="1:10">
      <c r="A5" s="331" t="s">
        <v>302</v>
      </c>
      <c r="B5" s="332">
        <v>294087</v>
      </c>
      <c r="C5" s="332">
        <v>295335</v>
      </c>
      <c r="D5" s="332">
        <v>284910.69900000002</v>
      </c>
      <c r="E5" s="332">
        <v>296702</v>
      </c>
      <c r="F5" s="332">
        <v>291636</v>
      </c>
      <c r="G5" s="333">
        <v>285585</v>
      </c>
    </row>
    <row r="6" spans="1:10">
      <c r="A6" s="334" t="s">
        <v>21</v>
      </c>
      <c r="B6" s="335">
        <v>156859</v>
      </c>
      <c r="C6" s="335">
        <v>147590</v>
      </c>
      <c r="D6" s="335">
        <v>185214.89799999999</v>
      </c>
      <c r="E6" s="335">
        <v>255492</v>
      </c>
      <c r="F6" s="335">
        <v>459459</v>
      </c>
      <c r="G6" s="336">
        <v>549525</v>
      </c>
    </row>
    <row r="7" spans="1:10">
      <c r="J7" s="42" t="s">
        <v>0</v>
      </c>
    </row>
    <row r="41" spans="1:1">
      <c r="A41" s="169" t="s">
        <v>305</v>
      </c>
    </row>
    <row r="42" spans="1:1">
      <c r="A42" s="338" t="s">
        <v>298</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2" sqref="A2"/>
    </sheetView>
  </sheetViews>
  <sheetFormatPr defaultRowHeight="12.75"/>
  <cols>
    <col min="1" max="1" width="64.7109375" style="42" customWidth="1"/>
    <col min="2" max="16384" width="9.140625" style="42"/>
  </cols>
  <sheetData>
    <row r="1" spans="1:7">
      <c r="A1" s="55" t="s">
        <v>794</v>
      </c>
      <c r="B1" s="55"/>
      <c r="C1" s="55"/>
      <c r="D1" s="55"/>
      <c r="E1" s="55"/>
      <c r="F1" s="55"/>
    </row>
    <row r="2" spans="1:7">
      <c r="A2" s="153"/>
      <c r="B2" s="154"/>
      <c r="C2" s="154"/>
      <c r="D2" s="313"/>
      <c r="E2" s="339"/>
      <c r="F2" s="313" t="s">
        <v>279</v>
      </c>
    </row>
    <row r="3" spans="1:7">
      <c r="A3" s="314"/>
      <c r="B3" s="340" t="s">
        <v>111</v>
      </c>
      <c r="C3" s="340" t="s">
        <v>40</v>
      </c>
      <c r="D3" s="340" t="s">
        <v>41</v>
      </c>
      <c r="E3" s="340" t="s">
        <v>42</v>
      </c>
      <c r="F3" s="340" t="s">
        <v>43</v>
      </c>
      <c r="G3" s="340" t="s">
        <v>722</v>
      </c>
    </row>
    <row r="4" spans="1:7">
      <c r="A4" s="341" t="s">
        <v>30</v>
      </c>
      <c r="B4" s="319">
        <v>517158</v>
      </c>
      <c r="C4" s="319">
        <v>523776</v>
      </c>
      <c r="D4" s="319">
        <v>559308.72399999993</v>
      </c>
      <c r="E4" s="319">
        <v>652552</v>
      </c>
      <c r="F4" s="319">
        <v>854325.34299999999</v>
      </c>
      <c r="G4" s="319">
        <v>898147</v>
      </c>
    </row>
    <row r="5" spans="1:7">
      <c r="A5" s="301" t="s">
        <v>44</v>
      </c>
      <c r="B5" s="321">
        <v>257040</v>
      </c>
      <c r="C5" s="321">
        <v>148933</v>
      </c>
      <c r="D5" s="321">
        <v>121778.159</v>
      </c>
      <c r="E5" s="321">
        <v>160315</v>
      </c>
      <c r="F5" s="321">
        <v>219849.65700000001</v>
      </c>
      <c r="G5" s="321">
        <v>168605</v>
      </c>
    </row>
    <row r="6" spans="1:7">
      <c r="A6" s="301" t="s">
        <v>31</v>
      </c>
      <c r="B6" s="321">
        <v>73812</v>
      </c>
      <c r="C6" s="321">
        <v>80849</v>
      </c>
      <c r="D6" s="321">
        <v>73690.491999999998</v>
      </c>
      <c r="E6" s="321">
        <v>62553</v>
      </c>
      <c r="F6" s="321">
        <v>64701</v>
      </c>
      <c r="G6" s="321">
        <v>42555</v>
      </c>
    </row>
    <row r="7" spans="1:7">
      <c r="A7" s="301" t="s">
        <v>45</v>
      </c>
      <c r="B7" s="321">
        <v>503480</v>
      </c>
      <c r="C7" s="321">
        <v>458876</v>
      </c>
      <c r="D7" s="321">
        <v>430265.29399999999</v>
      </c>
      <c r="E7" s="321">
        <v>429569</v>
      </c>
      <c r="F7" s="321">
        <v>471361</v>
      </c>
      <c r="G7" s="321">
        <v>402035</v>
      </c>
    </row>
    <row r="8" spans="1:7">
      <c r="A8" s="301" t="s">
        <v>46</v>
      </c>
      <c r="B8" s="321">
        <v>126631</v>
      </c>
      <c r="C8" s="321">
        <v>188525</v>
      </c>
      <c r="D8" s="321">
        <v>138266.56599999999</v>
      </c>
      <c r="E8" s="321">
        <v>128063</v>
      </c>
      <c r="F8" s="321">
        <v>129604</v>
      </c>
      <c r="G8" s="321">
        <v>100435</v>
      </c>
    </row>
    <row r="9" spans="1:7">
      <c r="A9" s="301" t="s">
        <v>47</v>
      </c>
      <c r="B9" s="321">
        <v>118282</v>
      </c>
      <c r="C9" s="321">
        <v>94415</v>
      </c>
      <c r="D9" s="321">
        <v>66487.557000000001</v>
      </c>
      <c r="E9" s="321">
        <v>90416</v>
      </c>
      <c r="F9" s="321">
        <v>200832</v>
      </c>
      <c r="G9" s="321">
        <v>258444</v>
      </c>
    </row>
    <row r="10" spans="1:7">
      <c r="A10" s="301" t="s">
        <v>48</v>
      </c>
      <c r="B10" s="321">
        <v>123740</v>
      </c>
      <c r="C10" s="321">
        <v>175153</v>
      </c>
      <c r="D10" s="321">
        <v>174094.27679999999</v>
      </c>
      <c r="E10" s="321">
        <v>195922</v>
      </c>
      <c r="F10" s="321">
        <v>178082</v>
      </c>
      <c r="G10" s="321">
        <v>258494</v>
      </c>
    </row>
    <row r="11" spans="1:7">
      <c r="A11" s="301" t="s">
        <v>49</v>
      </c>
      <c r="B11" s="321">
        <v>136363</v>
      </c>
      <c r="C11" s="321">
        <v>156699</v>
      </c>
      <c r="D11" s="321">
        <v>165542.91638000001</v>
      </c>
      <c r="E11" s="321">
        <v>166451.94</v>
      </c>
      <c r="F11" s="321">
        <v>162689</v>
      </c>
      <c r="G11" s="321">
        <v>152734</v>
      </c>
    </row>
    <row r="12" spans="1:7">
      <c r="A12" s="301" t="s">
        <v>50</v>
      </c>
      <c r="B12" s="321">
        <v>18419</v>
      </c>
      <c r="C12" s="321">
        <v>14059</v>
      </c>
      <c r="D12" s="321">
        <v>5171</v>
      </c>
      <c r="E12" s="321">
        <v>6720</v>
      </c>
      <c r="F12" s="321">
        <v>3643</v>
      </c>
      <c r="G12" s="321">
        <v>16868</v>
      </c>
    </row>
    <row r="13" spans="1:7">
      <c r="A13" s="160" t="s">
        <v>306</v>
      </c>
      <c r="B13" s="342">
        <v>1874925</v>
      </c>
      <c r="C13" s="342">
        <v>1841285</v>
      </c>
      <c r="D13" s="342">
        <v>1734604.9851800001</v>
      </c>
      <c r="E13" s="342">
        <v>1892561.94</v>
      </c>
      <c r="F13" s="342">
        <v>2285087</v>
      </c>
      <c r="G13" s="342">
        <v>2298317</v>
      </c>
    </row>
    <row r="14" spans="1:7">
      <c r="A14" s="341" t="s">
        <v>2</v>
      </c>
      <c r="B14" s="319">
        <v>607279</v>
      </c>
      <c r="C14" s="319">
        <v>618716</v>
      </c>
      <c r="D14" s="319">
        <v>665496.63919999998</v>
      </c>
      <c r="E14" s="319">
        <v>642654</v>
      </c>
      <c r="F14" s="319">
        <v>676804</v>
      </c>
      <c r="G14" s="319">
        <v>684352</v>
      </c>
    </row>
    <row r="15" spans="1:7">
      <c r="A15" s="576" t="s">
        <v>307</v>
      </c>
      <c r="B15" s="303">
        <v>2482204</v>
      </c>
      <c r="C15" s="323">
        <v>2460001</v>
      </c>
      <c r="D15" s="323">
        <v>2400101.6243799999</v>
      </c>
      <c r="E15" s="323">
        <v>2535215.94</v>
      </c>
      <c r="F15" s="323">
        <v>2961891</v>
      </c>
      <c r="G15" s="323">
        <v>2982669</v>
      </c>
    </row>
    <row r="16" spans="1:7" ht="14.25">
      <c r="A16" s="301" t="s">
        <v>792</v>
      </c>
      <c r="B16" s="321">
        <v>45365</v>
      </c>
      <c r="C16" s="321"/>
      <c r="D16" s="321"/>
      <c r="E16" s="321"/>
      <c r="F16" s="321"/>
      <c r="G16" s="321"/>
    </row>
    <row r="17" spans="1:7" ht="14.25">
      <c r="A17" s="301" t="s">
        <v>793</v>
      </c>
      <c r="B17" s="321">
        <v>21755</v>
      </c>
      <c r="C17" s="321"/>
      <c r="D17" s="321"/>
      <c r="E17" s="321"/>
      <c r="F17" s="321"/>
      <c r="G17" s="321"/>
    </row>
    <row r="18" spans="1:7">
      <c r="A18" s="165" t="s">
        <v>308</v>
      </c>
      <c r="B18" s="323">
        <v>2549324</v>
      </c>
      <c r="C18" s="323">
        <v>2460001</v>
      </c>
      <c r="D18" s="323">
        <v>2400101.6243799999</v>
      </c>
      <c r="E18" s="323">
        <v>2535215.94</v>
      </c>
      <c r="F18" s="323">
        <v>2961891</v>
      </c>
      <c r="G18" s="323">
        <v>2982669</v>
      </c>
    </row>
    <row r="20" spans="1:7">
      <c r="A20" s="311" t="s">
        <v>298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election activeCell="M7" sqref="M7"/>
    </sheetView>
  </sheetViews>
  <sheetFormatPr defaultRowHeight="12.75"/>
  <cols>
    <col min="1" max="1" width="23.140625" style="42" bestFit="1" customWidth="1"/>
    <col min="2" max="7" width="11.28515625" style="42" bestFit="1" customWidth="1"/>
    <col min="8" max="16384" width="9.140625" style="42"/>
  </cols>
  <sheetData>
    <row r="1" spans="1:12" ht="15.75">
      <c r="A1" s="344" t="s">
        <v>795</v>
      </c>
    </row>
    <row r="4" spans="1:12">
      <c r="A4" s="347"/>
      <c r="B4" s="345" t="s">
        <v>111</v>
      </c>
      <c r="C4" s="345" t="s">
        <v>40</v>
      </c>
      <c r="D4" s="345" t="s">
        <v>41</v>
      </c>
      <c r="E4" s="345" t="s">
        <v>42</v>
      </c>
      <c r="F4" s="345" t="s">
        <v>43</v>
      </c>
      <c r="G4" s="345" t="s">
        <v>722</v>
      </c>
    </row>
    <row r="5" spans="1:12">
      <c r="A5" s="348" t="s">
        <v>2</v>
      </c>
      <c r="B5" s="346">
        <v>607279</v>
      </c>
      <c r="C5" s="346">
        <v>618716</v>
      </c>
      <c r="D5" s="346">
        <v>665496.63919999998</v>
      </c>
      <c r="E5" s="346">
        <v>642654</v>
      </c>
      <c r="F5" s="346">
        <v>676804</v>
      </c>
      <c r="G5" s="96">
        <v>684352</v>
      </c>
    </row>
    <row r="6" spans="1:12">
      <c r="A6" s="88" t="s">
        <v>30</v>
      </c>
      <c r="B6" s="96">
        <v>517158</v>
      </c>
      <c r="C6" s="96">
        <v>523776</v>
      </c>
      <c r="D6" s="96">
        <v>559308.72399999993</v>
      </c>
      <c r="E6" s="96">
        <v>652552</v>
      </c>
      <c r="F6" s="96">
        <v>854325.34299999999</v>
      </c>
      <c r="G6" s="96">
        <v>898147</v>
      </c>
    </row>
    <row r="7" spans="1:12">
      <c r="A7" s="88" t="s">
        <v>138</v>
      </c>
      <c r="B7" s="96">
        <v>503480</v>
      </c>
      <c r="C7" s="96">
        <v>458876</v>
      </c>
      <c r="D7" s="96">
        <v>430265.29399999999</v>
      </c>
      <c r="E7" s="96">
        <v>429569</v>
      </c>
      <c r="F7" s="96">
        <v>471361</v>
      </c>
      <c r="G7" s="96">
        <v>402035</v>
      </c>
    </row>
    <row r="8" spans="1:12">
      <c r="A8" s="88" t="s">
        <v>48</v>
      </c>
      <c r="B8" s="96">
        <v>123740</v>
      </c>
      <c r="C8" s="96">
        <v>175153</v>
      </c>
      <c r="D8" s="96">
        <v>174094.27679999999</v>
      </c>
      <c r="E8" s="96">
        <v>195922</v>
      </c>
      <c r="F8" s="96">
        <v>178082</v>
      </c>
      <c r="G8" s="96">
        <v>258494</v>
      </c>
    </row>
    <row r="9" spans="1:12">
      <c r="A9" s="88" t="s">
        <v>21</v>
      </c>
      <c r="B9" s="96">
        <v>540627</v>
      </c>
      <c r="C9" s="96">
        <v>534547</v>
      </c>
      <c r="D9" s="96">
        <v>449158.53137999994</v>
      </c>
      <c r="E9" s="96">
        <v>454203.93999999994</v>
      </c>
      <c r="F9" s="96">
        <v>561469</v>
      </c>
      <c r="G9" s="96">
        <v>571036</v>
      </c>
    </row>
    <row r="10" spans="1:12">
      <c r="L10" s="42" t="s">
        <v>0</v>
      </c>
    </row>
    <row r="47" spans="1:1">
      <c r="A47" s="53" t="s">
        <v>298</v>
      </c>
    </row>
  </sheetData>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F1" sqref="F1"/>
    </sheetView>
  </sheetViews>
  <sheetFormatPr defaultRowHeight="12.75"/>
  <cols>
    <col min="1" max="1" width="18.7109375" style="42" bestFit="1" customWidth="1"/>
    <col min="2" max="2" width="17.140625" style="42" customWidth="1"/>
    <col min="3" max="3" width="12.85546875" style="42" bestFit="1" customWidth="1"/>
    <col min="4" max="4" width="13.28515625" style="42" customWidth="1"/>
    <col min="5" max="16384" width="9.140625" style="42"/>
  </cols>
  <sheetData>
    <row r="1" spans="1:7" ht="60.75" customHeight="1">
      <c r="A1" s="43"/>
      <c r="B1" s="44" t="s">
        <v>311</v>
      </c>
      <c r="C1" s="43" t="s">
        <v>76</v>
      </c>
      <c r="D1" s="43" t="s">
        <v>310</v>
      </c>
      <c r="G1" s="353" t="s">
        <v>796</v>
      </c>
    </row>
    <row r="2" spans="1:7">
      <c r="A2" s="88" t="s">
        <v>98</v>
      </c>
      <c r="B2" s="96">
        <v>59311</v>
      </c>
      <c r="C2" s="96">
        <v>339960</v>
      </c>
      <c r="D2" s="350">
        <v>174.4646428991646</v>
      </c>
    </row>
    <row r="3" spans="1:7">
      <c r="A3" s="88" t="s">
        <v>108</v>
      </c>
      <c r="B3" s="96">
        <v>55815</v>
      </c>
      <c r="C3" s="96">
        <v>318170</v>
      </c>
      <c r="D3" s="350">
        <v>175.42508721752523</v>
      </c>
    </row>
    <row r="4" spans="1:7">
      <c r="A4" s="88" t="s">
        <v>107</v>
      </c>
      <c r="B4" s="96">
        <v>29366</v>
      </c>
      <c r="C4" s="96">
        <v>160130</v>
      </c>
      <c r="D4" s="350">
        <v>183.38849684631236</v>
      </c>
    </row>
    <row r="5" spans="1:7">
      <c r="A5" s="88" t="s">
        <v>92</v>
      </c>
      <c r="B5" s="96">
        <v>17358</v>
      </c>
      <c r="C5" s="96">
        <v>90090</v>
      </c>
      <c r="D5" s="350">
        <v>192.67399267399267</v>
      </c>
    </row>
    <row r="6" spans="1:7">
      <c r="A6" s="88" t="s">
        <v>106</v>
      </c>
      <c r="B6" s="96">
        <v>71888</v>
      </c>
      <c r="C6" s="96">
        <v>371410</v>
      </c>
      <c r="D6" s="350">
        <v>193.55429309927035</v>
      </c>
    </row>
    <row r="7" spans="1:7">
      <c r="A7" s="88" t="s">
        <v>94</v>
      </c>
      <c r="B7" s="96">
        <v>19602</v>
      </c>
      <c r="C7" s="96">
        <v>94000</v>
      </c>
      <c r="D7" s="350">
        <v>208.53191489361703</v>
      </c>
    </row>
    <row r="8" spans="1:7">
      <c r="A8" s="88" t="s">
        <v>97</v>
      </c>
      <c r="B8" s="96">
        <v>12836</v>
      </c>
      <c r="C8" s="96">
        <v>51450</v>
      </c>
      <c r="D8" s="350">
        <v>249.48493683187561</v>
      </c>
    </row>
    <row r="9" spans="1:7">
      <c r="A9" s="88" t="s">
        <v>110</v>
      </c>
      <c r="B9" s="96">
        <v>132865</v>
      </c>
      <c r="C9" s="96">
        <v>513210</v>
      </c>
      <c r="D9" s="350">
        <v>258.89012295161825</v>
      </c>
    </row>
    <row r="10" spans="1:7">
      <c r="A10" s="88" t="s">
        <v>102</v>
      </c>
      <c r="B10" s="96">
        <v>30864</v>
      </c>
      <c r="C10" s="96">
        <v>116280</v>
      </c>
      <c r="D10" s="350">
        <v>265.4282765737874</v>
      </c>
    </row>
    <row r="11" spans="1:7">
      <c r="A11" s="88" t="s">
        <v>105</v>
      </c>
      <c r="B11" s="96">
        <v>49414</v>
      </c>
      <c r="C11" s="96">
        <v>181310</v>
      </c>
      <c r="D11" s="350">
        <v>272.53874579449558</v>
      </c>
    </row>
    <row r="12" spans="1:7">
      <c r="A12" s="88" t="s">
        <v>103</v>
      </c>
      <c r="B12" s="96">
        <v>29749</v>
      </c>
      <c r="C12" s="96">
        <v>104840</v>
      </c>
      <c r="D12" s="350">
        <v>283.7561999236932</v>
      </c>
    </row>
    <row r="13" spans="1:7">
      <c r="A13" s="88" t="s">
        <v>104</v>
      </c>
      <c r="B13" s="96">
        <v>57412</v>
      </c>
      <c r="C13" s="96">
        <v>176830</v>
      </c>
      <c r="D13" s="350">
        <v>324.67341514448907</v>
      </c>
    </row>
    <row r="14" spans="1:7">
      <c r="A14" s="88" t="s">
        <v>91</v>
      </c>
      <c r="B14" s="96">
        <v>38140</v>
      </c>
      <c r="C14" s="96">
        <v>108130</v>
      </c>
      <c r="D14" s="350">
        <v>352.72357347637103</v>
      </c>
    </row>
    <row r="15" spans="1:7">
      <c r="A15" s="88" t="s">
        <v>96</v>
      </c>
      <c r="B15" s="96">
        <v>97935</v>
      </c>
      <c r="C15" s="96">
        <v>261800</v>
      </c>
      <c r="D15" s="350">
        <v>374.08326967150498</v>
      </c>
    </row>
    <row r="16" spans="1:7">
      <c r="A16" s="88" t="s">
        <v>86</v>
      </c>
      <c r="B16" s="96">
        <v>243312</v>
      </c>
      <c r="C16" s="96">
        <v>621020</v>
      </c>
      <c r="D16" s="350">
        <v>391.79414511609934</v>
      </c>
    </row>
    <row r="17" spans="1:4">
      <c r="A17" s="678" t="s">
        <v>82</v>
      </c>
      <c r="B17" s="679">
        <v>30973</v>
      </c>
      <c r="C17" s="679">
        <v>78760</v>
      </c>
      <c r="D17" s="350">
        <v>393.25799898425595</v>
      </c>
    </row>
    <row r="18" spans="1:4">
      <c r="A18" s="88" t="s">
        <v>100</v>
      </c>
      <c r="B18" s="96">
        <v>48860</v>
      </c>
      <c r="C18" s="96">
        <v>121940</v>
      </c>
      <c r="D18" s="350">
        <v>400.68886337543051</v>
      </c>
    </row>
    <row r="19" spans="1:4">
      <c r="A19" s="88" t="s">
        <v>95</v>
      </c>
      <c r="B19" s="96">
        <v>2257091</v>
      </c>
      <c r="C19" s="96">
        <v>5424800</v>
      </c>
      <c r="D19" s="350">
        <v>416.06897950154843</v>
      </c>
    </row>
    <row r="20" spans="1:4">
      <c r="A20" s="93" t="s">
        <v>80</v>
      </c>
      <c r="B20" s="351">
        <v>11231</v>
      </c>
      <c r="C20" s="351">
        <v>26950</v>
      </c>
      <c r="D20" s="352">
        <v>416.73469387755102</v>
      </c>
    </row>
    <row r="21" spans="1:4">
      <c r="A21" s="88" t="s">
        <v>90</v>
      </c>
      <c r="B21" s="96">
        <v>103973</v>
      </c>
      <c r="C21" s="96">
        <v>235180</v>
      </c>
      <c r="D21" s="350">
        <v>442.0996683391445</v>
      </c>
    </row>
    <row r="22" spans="1:4">
      <c r="A22" s="88" t="s">
        <v>93</v>
      </c>
      <c r="B22" s="96">
        <v>50840</v>
      </c>
      <c r="C22" s="96">
        <v>112680</v>
      </c>
      <c r="D22" s="350">
        <v>451.18920837770679</v>
      </c>
    </row>
    <row r="23" spans="1:4">
      <c r="A23" s="88" t="s">
        <v>85</v>
      </c>
      <c r="B23" s="96">
        <v>48087</v>
      </c>
      <c r="C23" s="96">
        <v>94760</v>
      </c>
      <c r="D23" s="350">
        <v>507.46095398902492</v>
      </c>
    </row>
    <row r="24" spans="1:4">
      <c r="A24" s="88" t="s">
        <v>84</v>
      </c>
      <c r="B24" s="96">
        <v>59235</v>
      </c>
      <c r="C24" s="96">
        <v>115020</v>
      </c>
      <c r="D24" s="350">
        <v>514.99739175795514</v>
      </c>
    </row>
    <row r="25" spans="1:4">
      <c r="A25" s="88" t="s">
        <v>101</v>
      </c>
      <c r="B25" s="96">
        <v>51423</v>
      </c>
      <c r="C25" s="96">
        <v>95780</v>
      </c>
      <c r="D25" s="350">
        <v>536.88661515974115</v>
      </c>
    </row>
    <row r="26" spans="1:4">
      <c r="A26" s="88" t="s">
        <v>88</v>
      </c>
      <c r="B26" s="96">
        <v>79313</v>
      </c>
      <c r="C26" s="96">
        <v>135790</v>
      </c>
      <c r="D26" s="350">
        <v>584.08572059798212</v>
      </c>
    </row>
    <row r="27" spans="1:4">
      <c r="A27" s="88" t="s">
        <v>99</v>
      </c>
      <c r="B27" s="96">
        <v>93327</v>
      </c>
      <c r="C27" s="96">
        <v>151100</v>
      </c>
      <c r="D27" s="350">
        <v>617.65056254136334</v>
      </c>
    </row>
    <row r="28" spans="1:4">
      <c r="A28" s="88" t="s">
        <v>79</v>
      </c>
      <c r="B28" s="96">
        <v>14635</v>
      </c>
      <c r="C28" s="96">
        <v>22000</v>
      </c>
      <c r="D28" s="350">
        <v>665.22727272727275</v>
      </c>
    </row>
    <row r="29" spans="1:4">
      <c r="A29" s="88" t="s">
        <v>83</v>
      </c>
      <c r="B29" s="96">
        <v>105334</v>
      </c>
      <c r="C29" s="96">
        <v>149200</v>
      </c>
      <c r="D29" s="350">
        <v>705.99195710455763</v>
      </c>
    </row>
    <row r="30" spans="1:4">
      <c r="A30" s="88" t="s">
        <v>87</v>
      </c>
      <c r="B30" s="96">
        <v>69915</v>
      </c>
      <c r="C30" s="96">
        <v>89610</v>
      </c>
      <c r="D30" s="350">
        <v>780.21426180113826</v>
      </c>
    </row>
    <row r="31" spans="1:4">
      <c r="A31" s="88" t="s">
        <v>89</v>
      </c>
      <c r="B31" s="96">
        <v>135183</v>
      </c>
      <c r="C31" s="96">
        <v>148710</v>
      </c>
      <c r="D31" s="350">
        <v>909.03772443009893</v>
      </c>
    </row>
    <row r="32" spans="1:4">
      <c r="A32" s="88" t="s">
        <v>81</v>
      </c>
      <c r="B32" s="96">
        <v>92678</v>
      </c>
      <c r="C32" s="96">
        <v>86810</v>
      </c>
      <c r="D32" s="350">
        <v>1067.5958990899665</v>
      </c>
    </row>
    <row r="33" spans="1:7">
      <c r="A33" s="88" t="s">
        <v>109</v>
      </c>
      <c r="B33" s="96">
        <v>245435</v>
      </c>
      <c r="C33" s="96">
        <v>228800</v>
      </c>
      <c r="D33" s="350">
        <v>1072.7054195804196</v>
      </c>
    </row>
    <row r="34" spans="1:7">
      <c r="A34" s="88" t="s">
        <v>78</v>
      </c>
      <c r="B34" s="96">
        <v>70782</v>
      </c>
      <c r="C34" s="96">
        <v>23080</v>
      </c>
      <c r="D34" s="350">
        <v>3066.8110918544194</v>
      </c>
    </row>
    <row r="48" spans="1:7">
      <c r="G48" s="53" t="s">
        <v>850</v>
      </c>
    </row>
  </sheetData>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F24" sqref="F24"/>
    </sheetView>
  </sheetViews>
  <sheetFormatPr defaultRowHeight="12.75"/>
  <cols>
    <col min="1" max="1" width="29.7109375" style="42" customWidth="1"/>
    <col min="2" max="6" width="12.85546875" style="42" customWidth="1"/>
    <col min="7" max="7" width="11.42578125" style="42" customWidth="1"/>
    <col min="8" max="16384" width="9.140625" style="42"/>
  </cols>
  <sheetData>
    <row r="1" spans="1:7">
      <c r="A1" s="52" t="s">
        <v>700</v>
      </c>
      <c r="B1" s="55"/>
      <c r="C1" s="55"/>
      <c r="D1" s="55"/>
      <c r="E1" s="55"/>
      <c r="F1" s="55"/>
    </row>
    <row r="2" spans="1:7" ht="15.75">
      <c r="A2" s="354"/>
      <c r="B2" s="355"/>
      <c r="C2" s="355"/>
      <c r="D2" s="356"/>
      <c r="E2" s="355"/>
      <c r="G2" s="313" t="s">
        <v>312</v>
      </c>
    </row>
    <row r="3" spans="1:7">
      <c r="A3" s="357"/>
      <c r="B3" s="358" t="s">
        <v>111</v>
      </c>
      <c r="C3" s="358" t="s">
        <v>40</v>
      </c>
      <c r="D3" s="359" t="s">
        <v>41</v>
      </c>
      <c r="E3" s="359" t="s">
        <v>42</v>
      </c>
      <c r="F3" s="359" t="s">
        <v>43</v>
      </c>
      <c r="G3" s="680" t="s">
        <v>722</v>
      </c>
    </row>
    <row r="4" spans="1:7">
      <c r="A4" s="341" t="s">
        <v>30</v>
      </c>
      <c r="B4" s="360">
        <v>5623</v>
      </c>
      <c r="C4" s="360">
        <v>13798</v>
      </c>
      <c r="D4" s="360">
        <v>15498.434000000001</v>
      </c>
      <c r="E4" s="360">
        <v>16324</v>
      </c>
      <c r="F4" s="360">
        <v>12572</v>
      </c>
      <c r="G4" s="360">
        <v>11879</v>
      </c>
    </row>
    <row r="5" spans="1:7">
      <c r="A5" s="301" t="s">
        <v>313</v>
      </c>
      <c r="B5" s="361">
        <v>3574</v>
      </c>
      <c r="C5" s="361">
        <v>3574</v>
      </c>
      <c r="D5" s="361">
        <v>1526.27</v>
      </c>
      <c r="E5" s="361">
        <v>2696</v>
      </c>
      <c r="F5" s="361">
        <v>13464</v>
      </c>
      <c r="G5" s="361">
        <v>1409</v>
      </c>
    </row>
    <row r="6" spans="1:7">
      <c r="A6" s="301" t="s">
        <v>31</v>
      </c>
      <c r="B6" s="361">
        <v>3155</v>
      </c>
      <c r="C6" s="361">
        <v>2632</v>
      </c>
      <c r="D6" s="361">
        <v>5574.2790000000005</v>
      </c>
      <c r="E6" s="361">
        <v>1306</v>
      </c>
      <c r="F6" s="361">
        <v>4311</v>
      </c>
      <c r="G6" s="361">
        <v>2823</v>
      </c>
    </row>
    <row r="7" spans="1:7">
      <c r="A7" s="301" t="s">
        <v>138</v>
      </c>
      <c r="B7" s="361">
        <v>2778</v>
      </c>
      <c r="C7" s="361">
        <v>1742</v>
      </c>
      <c r="D7" s="361">
        <v>21398</v>
      </c>
      <c r="E7" s="361">
        <v>2086</v>
      </c>
      <c r="F7" s="361">
        <v>2968</v>
      </c>
      <c r="G7" s="361">
        <v>3903</v>
      </c>
    </row>
    <row r="8" spans="1:7">
      <c r="A8" s="301" t="s">
        <v>46</v>
      </c>
      <c r="B8" s="361">
        <v>507</v>
      </c>
      <c r="C8" s="361">
        <v>1378</v>
      </c>
      <c r="D8" s="361">
        <v>1537.9159999999999</v>
      </c>
      <c r="E8" s="361">
        <v>1669</v>
      </c>
      <c r="F8" s="361">
        <v>1744</v>
      </c>
      <c r="G8" s="361">
        <v>10485</v>
      </c>
    </row>
    <row r="9" spans="1:7">
      <c r="A9" s="301" t="s">
        <v>47</v>
      </c>
      <c r="B9" s="361">
        <v>15011</v>
      </c>
      <c r="C9" s="361">
        <v>58276</v>
      </c>
      <c r="D9" s="361">
        <v>22162.85</v>
      </c>
      <c r="E9" s="361">
        <v>117742</v>
      </c>
      <c r="F9" s="361">
        <v>12989</v>
      </c>
      <c r="G9" s="361">
        <v>11639</v>
      </c>
    </row>
    <row r="10" spans="1:7">
      <c r="A10" s="301" t="s">
        <v>48</v>
      </c>
      <c r="B10" s="361">
        <v>23925</v>
      </c>
      <c r="C10" s="361">
        <v>28128</v>
      </c>
      <c r="D10" s="361">
        <v>25930.364000000001</v>
      </c>
      <c r="E10" s="361">
        <v>18781</v>
      </c>
      <c r="F10" s="361">
        <v>21128</v>
      </c>
      <c r="G10" s="361">
        <v>22110</v>
      </c>
    </row>
    <row r="11" spans="1:7">
      <c r="A11" s="301" t="s">
        <v>49</v>
      </c>
      <c r="B11" s="361">
        <v>81</v>
      </c>
      <c r="C11" s="361">
        <v>198</v>
      </c>
      <c r="D11" s="361">
        <v>666</v>
      </c>
      <c r="E11" s="361">
        <v>138</v>
      </c>
      <c r="F11" s="361">
        <v>59</v>
      </c>
      <c r="G11" s="361">
        <v>687</v>
      </c>
    </row>
    <row r="12" spans="1:7">
      <c r="A12" s="301" t="s">
        <v>50</v>
      </c>
      <c r="B12" s="361">
        <v>35</v>
      </c>
      <c r="C12" s="361">
        <v>6</v>
      </c>
      <c r="D12" s="361">
        <v>8</v>
      </c>
      <c r="E12" s="361">
        <v>7552</v>
      </c>
      <c r="F12" s="361">
        <v>10</v>
      </c>
      <c r="G12" s="361">
        <v>188</v>
      </c>
    </row>
    <row r="13" spans="1:7">
      <c r="A13" s="160" t="s">
        <v>314</v>
      </c>
      <c r="B13" s="362">
        <v>54689</v>
      </c>
      <c r="C13" s="362">
        <v>109732</v>
      </c>
      <c r="D13" s="362">
        <v>94302.112999999998</v>
      </c>
      <c r="E13" s="362">
        <v>168294</v>
      </c>
      <c r="F13" s="362">
        <v>69245</v>
      </c>
      <c r="G13" s="362">
        <v>65123</v>
      </c>
    </row>
    <row r="14" spans="1:7">
      <c r="A14" s="341" t="s">
        <v>2</v>
      </c>
      <c r="B14" s="360">
        <v>42369</v>
      </c>
      <c r="C14" s="360">
        <v>53529</v>
      </c>
      <c r="D14" s="360">
        <v>70593.766000000003</v>
      </c>
      <c r="E14" s="360">
        <v>81385</v>
      </c>
      <c r="F14" s="360">
        <v>138414</v>
      </c>
      <c r="G14" s="360">
        <v>71828</v>
      </c>
    </row>
    <row r="15" spans="1:7">
      <c r="A15" s="165" t="s">
        <v>315</v>
      </c>
      <c r="B15" s="363">
        <v>97058</v>
      </c>
      <c r="C15" s="363">
        <v>163261</v>
      </c>
      <c r="D15" s="363">
        <v>164895.87900000002</v>
      </c>
      <c r="E15" s="363">
        <v>249679</v>
      </c>
      <c r="F15" s="363">
        <v>207659</v>
      </c>
      <c r="G15" s="363">
        <v>136951</v>
      </c>
    </row>
    <row r="16" spans="1:7" ht="14.25">
      <c r="A16" s="138" t="s">
        <v>316</v>
      </c>
      <c r="B16" s="361">
        <v>7206</v>
      </c>
      <c r="C16" s="361"/>
      <c r="D16" s="361"/>
      <c r="E16" s="361"/>
      <c r="F16" s="361"/>
      <c r="G16" s="361"/>
    </row>
    <row r="17" spans="1:7">
      <c r="A17" s="364" t="s">
        <v>315</v>
      </c>
      <c r="B17" s="363">
        <v>104264</v>
      </c>
      <c r="C17" s="363">
        <v>163261</v>
      </c>
      <c r="D17" s="363">
        <v>164895.87900000002</v>
      </c>
      <c r="E17" s="363">
        <v>249679</v>
      </c>
      <c r="F17" s="363">
        <v>207659</v>
      </c>
      <c r="G17" s="363">
        <v>136951</v>
      </c>
    </row>
    <row r="19" spans="1:7">
      <c r="A19" s="169" t="s">
        <v>317</v>
      </c>
    </row>
    <row r="20" spans="1:7">
      <c r="A20" s="169" t="s">
        <v>298</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8" sqref="C18"/>
    </sheetView>
  </sheetViews>
  <sheetFormatPr defaultRowHeight="12.75"/>
  <cols>
    <col min="1" max="1" width="74" style="42" customWidth="1"/>
    <col min="2" max="4" width="11.85546875" style="42" customWidth="1"/>
    <col min="5" max="16384" width="9.140625" style="42"/>
  </cols>
  <sheetData>
    <row r="1" spans="1:4">
      <c r="A1" s="55" t="s">
        <v>701</v>
      </c>
      <c r="B1" s="55"/>
      <c r="C1" s="55"/>
      <c r="D1" s="55"/>
    </row>
    <row r="2" spans="1:4">
      <c r="A2" s="365"/>
      <c r="B2" s="293"/>
      <c r="C2"/>
      <c r="D2" s="313" t="s">
        <v>279</v>
      </c>
    </row>
    <row r="3" spans="1:4" ht="38.25">
      <c r="A3" s="314"/>
      <c r="B3" s="581" t="s">
        <v>1</v>
      </c>
      <c r="C3" s="316" t="s">
        <v>2</v>
      </c>
      <c r="D3" s="316" t="s">
        <v>3</v>
      </c>
    </row>
    <row r="4" spans="1:4">
      <c r="A4" s="343" t="s">
        <v>797</v>
      </c>
      <c r="B4" s="367">
        <v>82908</v>
      </c>
      <c r="C4" s="368">
        <v>9782</v>
      </c>
      <c r="D4" s="369">
        <v>92690</v>
      </c>
    </row>
    <row r="5" spans="1:4">
      <c r="A5" s="301" t="s">
        <v>318</v>
      </c>
      <c r="B5" s="370">
        <v>65123</v>
      </c>
      <c r="C5" s="371">
        <v>71828</v>
      </c>
      <c r="D5" s="372">
        <v>136951</v>
      </c>
    </row>
    <row r="6" spans="1:4">
      <c r="A6" s="364" t="s">
        <v>319</v>
      </c>
      <c r="B6" s="373">
        <v>148031</v>
      </c>
      <c r="C6" s="372">
        <v>81610</v>
      </c>
      <c r="D6" s="372">
        <v>229641</v>
      </c>
    </row>
    <row r="7" spans="1:4">
      <c r="A7" s="301" t="s">
        <v>293</v>
      </c>
      <c r="B7" s="370">
        <v>49625</v>
      </c>
      <c r="C7" s="371">
        <v>72342</v>
      </c>
      <c r="D7" s="372">
        <v>121967</v>
      </c>
    </row>
    <row r="8" spans="1:4">
      <c r="A8" s="301" t="s">
        <v>320</v>
      </c>
      <c r="B8" s="370">
        <v>1600</v>
      </c>
      <c r="C8" s="371">
        <v>2160</v>
      </c>
      <c r="D8" s="372">
        <v>3760</v>
      </c>
    </row>
    <row r="9" spans="1:4">
      <c r="A9" s="301" t="s">
        <v>321</v>
      </c>
      <c r="B9" s="370">
        <v>2110</v>
      </c>
      <c r="C9" s="371">
        <v>0</v>
      </c>
      <c r="D9" s="372">
        <v>2110</v>
      </c>
    </row>
    <row r="10" spans="1:4">
      <c r="A10" s="301" t="s">
        <v>322</v>
      </c>
      <c r="B10" s="374">
        <v>-10</v>
      </c>
      <c r="C10" s="371">
        <v>0</v>
      </c>
      <c r="D10" s="375">
        <v>-10</v>
      </c>
    </row>
    <row r="11" spans="1:4">
      <c r="A11" s="364" t="s">
        <v>798</v>
      </c>
      <c r="B11" s="373">
        <v>94706</v>
      </c>
      <c r="C11" s="372">
        <v>7108</v>
      </c>
      <c r="D11" s="372">
        <v>101814</v>
      </c>
    </row>
    <row r="12" spans="1:4">
      <c r="A12" s="376"/>
      <c r="B12" s="377"/>
      <c r="C12" s="377"/>
      <c r="D12" s="377"/>
    </row>
    <row r="13" spans="1:4">
      <c r="A13" s="378" t="s">
        <v>309</v>
      </c>
      <c r="B13" s="190"/>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1" sqref="D21"/>
    </sheetView>
  </sheetViews>
  <sheetFormatPr defaultRowHeight="12.75"/>
  <cols>
    <col min="1" max="1" width="41.5703125" style="42" customWidth="1"/>
    <col min="2" max="6" width="13.42578125" style="42" customWidth="1"/>
    <col min="7" max="7" width="12.140625" style="42" customWidth="1"/>
    <col min="8" max="16384" width="9.140625" style="42"/>
  </cols>
  <sheetData>
    <row r="1" spans="1:7">
      <c r="A1" s="52" t="s">
        <v>328</v>
      </c>
    </row>
    <row r="2" spans="1:7">
      <c r="A2" s="379"/>
      <c r="B2" s="190"/>
      <c r="C2" s="190"/>
      <c r="D2" s="380"/>
      <c r="E2" s="381"/>
      <c r="G2" s="380" t="s">
        <v>279</v>
      </c>
    </row>
    <row r="3" spans="1:7">
      <c r="A3" s="357"/>
      <c r="B3" s="382" t="s">
        <v>111</v>
      </c>
      <c r="C3" s="340" t="s">
        <v>40</v>
      </c>
      <c r="D3" s="340" t="s">
        <v>41</v>
      </c>
      <c r="E3" s="340" t="s">
        <v>42</v>
      </c>
      <c r="F3" s="340" t="s">
        <v>43</v>
      </c>
      <c r="G3" s="340" t="s">
        <v>722</v>
      </c>
    </row>
    <row r="4" spans="1:7">
      <c r="A4" s="575" t="s">
        <v>1</v>
      </c>
      <c r="B4" s="383">
        <v>852238</v>
      </c>
      <c r="C4" s="384">
        <v>788568</v>
      </c>
      <c r="D4" s="384">
        <v>518296.33237999998</v>
      </c>
      <c r="E4" s="384">
        <v>558668.93999999994</v>
      </c>
      <c r="F4" s="384">
        <v>954113</v>
      </c>
      <c r="G4" s="384">
        <v>739018</v>
      </c>
    </row>
    <row r="5" spans="1:7">
      <c r="A5" s="385" t="s">
        <v>323</v>
      </c>
      <c r="B5" s="386">
        <v>846269</v>
      </c>
      <c r="C5" s="387">
        <v>751634</v>
      </c>
      <c r="D5" s="387">
        <v>489774.35599999997</v>
      </c>
      <c r="E5" s="387">
        <v>536044</v>
      </c>
      <c r="F5" s="387">
        <v>941400</v>
      </c>
      <c r="G5" s="387">
        <v>728269</v>
      </c>
    </row>
    <row r="6" spans="1:7">
      <c r="A6" s="388" t="s">
        <v>324</v>
      </c>
      <c r="B6" s="389">
        <v>5969</v>
      </c>
      <c r="C6" s="390">
        <v>36934</v>
      </c>
      <c r="D6" s="390">
        <v>28521.976379999996</v>
      </c>
      <c r="E6" s="390">
        <v>22624.940000000002</v>
      </c>
      <c r="F6" s="390">
        <v>12713</v>
      </c>
      <c r="G6" s="390">
        <v>10749</v>
      </c>
    </row>
    <row r="7" spans="1:7">
      <c r="A7" s="575" t="s">
        <v>2</v>
      </c>
      <c r="B7" s="383">
        <v>313149</v>
      </c>
      <c r="C7" s="384">
        <v>316958</v>
      </c>
      <c r="D7" s="384">
        <v>311404.34600000002</v>
      </c>
      <c r="E7" s="384">
        <v>272658</v>
      </c>
      <c r="F7" s="384">
        <v>224697</v>
      </c>
      <c r="G7" s="384">
        <v>254849</v>
      </c>
    </row>
    <row r="8" spans="1:7">
      <c r="A8" s="385" t="s">
        <v>323</v>
      </c>
      <c r="B8" s="386">
        <v>313053</v>
      </c>
      <c r="C8" s="387">
        <v>316815</v>
      </c>
      <c r="D8" s="387">
        <v>311404.34600000002</v>
      </c>
      <c r="E8" s="387">
        <v>272658</v>
      </c>
      <c r="F8" s="387">
        <v>224697</v>
      </c>
      <c r="G8" s="387">
        <v>254849</v>
      </c>
    </row>
    <row r="9" spans="1:7">
      <c r="A9" s="388" t="s">
        <v>324</v>
      </c>
      <c r="B9" s="389">
        <v>96</v>
      </c>
      <c r="C9" s="390">
        <v>143</v>
      </c>
      <c r="D9" s="390">
        <v>0</v>
      </c>
      <c r="E9" s="390">
        <v>0</v>
      </c>
      <c r="F9" s="390">
        <v>0</v>
      </c>
      <c r="G9" s="390">
        <v>0</v>
      </c>
    </row>
    <row r="10" spans="1:7">
      <c r="A10" s="575" t="s">
        <v>325</v>
      </c>
      <c r="B10" s="383">
        <v>1165387</v>
      </c>
      <c r="C10" s="384">
        <v>1105526</v>
      </c>
      <c r="D10" s="384">
        <v>829700.67837999994</v>
      </c>
      <c r="E10" s="384">
        <v>831326.94</v>
      </c>
      <c r="F10" s="384">
        <v>1178810</v>
      </c>
      <c r="G10" s="384">
        <v>993867</v>
      </c>
    </row>
    <row r="11" spans="1:7">
      <c r="A11" s="681"/>
      <c r="B11" s="85"/>
    </row>
    <row r="12" spans="1:7">
      <c r="A12" s="575" t="s">
        <v>326</v>
      </c>
      <c r="B12" s="383">
        <v>14055</v>
      </c>
      <c r="C12" s="384">
        <v>30625</v>
      </c>
      <c r="D12" s="384">
        <v>42701</v>
      </c>
      <c r="E12" s="384">
        <v>21726</v>
      </c>
      <c r="F12" s="384">
        <v>207018</v>
      </c>
      <c r="G12" s="384">
        <v>396216</v>
      </c>
    </row>
    <row r="13" spans="1:7">
      <c r="A13" s="681"/>
      <c r="B13" s="85"/>
    </row>
    <row r="14" spans="1:7">
      <c r="A14" s="575" t="s">
        <v>327</v>
      </c>
      <c r="B14" s="383">
        <v>1179442</v>
      </c>
      <c r="C14" s="384">
        <v>1136151</v>
      </c>
      <c r="D14" s="384">
        <v>872401.67837999994</v>
      </c>
      <c r="E14" s="384">
        <v>853052.94</v>
      </c>
      <c r="F14" s="384">
        <v>1385828</v>
      </c>
      <c r="G14" s="384">
        <v>1390083</v>
      </c>
    </row>
    <row r="16" spans="1:7">
      <c r="A16" s="329" t="s">
        <v>298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G11" sqref="G11"/>
    </sheetView>
  </sheetViews>
  <sheetFormatPr defaultRowHeight="12.75"/>
  <cols>
    <col min="1" max="1" width="79.42578125" style="42" customWidth="1"/>
    <col min="2" max="6" width="10.7109375" style="42" customWidth="1"/>
    <col min="7" max="7" width="11.5703125" style="42" customWidth="1"/>
    <col min="8" max="16384" width="9.140625" style="42"/>
  </cols>
  <sheetData>
    <row r="1" spans="1:7">
      <c r="A1" s="52" t="s">
        <v>703</v>
      </c>
      <c r="B1" s="55"/>
      <c r="C1" s="55"/>
      <c r="D1" s="55"/>
      <c r="E1" s="55"/>
      <c r="F1" s="55"/>
    </row>
    <row r="2" spans="1:7">
      <c r="A2" s="391"/>
      <c r="B2" s="59"/>
      <c r="C2" s="107"/>
      <c r="D2" s="392"/>
      <c r="E2" s="339"/>
      <c r="G2" s="392" t="s">
        <v>0</v>
      </c>
    </row>
    <row r="3" spans="1:7">
      <c r="A3" s="393"/>
      <c r="B3" s="394" t="s">
        <v>111</v>
      </c>
      <c r="C3" s="394" t="s">
        <v>40</v>
      </c>
      <c r="D3" s="394" t="s">
        <v>41</v>
      </c>
      <c r="E3" s="394" t="s">
        <v>42</v>
      </c>
      <c r="F3" s="394" t="s">
        <v>43</v>
      </c>
      <c r="G3" s="394" t="s">
        <v>722</v>
      </c>
    </row>
    <row r="4" spans="1:7">
      <c r="A4" s="111" t="s">
        <v>1</v>
      </c>
      <c r="B4" s="395"/>
      <c r="C4" s="395"/>
      <c r="D4" s="395"/>
      <c r="E4" s="395"/>
      <c r="F4" s="395"/>
      <c r="G4" s="395"/>
    </row>
    <row r="5" spans="1:7">
      <c r="A5" s="298" t="s">
        <v>329</v>
      </c>
      <c r="B5" s="121">
        <v>9608327</v>
      </c>
      <c r="C5" s="121">
        <v>9650825</v>
      </c>
      <c r="D5" s="121">
        <v>9932872.3389999997</v>
      </c>
      <c r="E5" s="121">
        <v>9954276.1943800002</v>
      </c>
      <c r="F5" s="121">
        <v>10067864.560000001</v>
      </c>
      <c r="G5" s="121">
        <v>10582876</v>
      </c>
    </row>
    <row r="6" spans="1:7">
      <c r="A6" s="305" t="s">
        <v>330</v>
      </c>
      <c r="B6" s="167">
        <v>852238</v>
      </c>
      <c r="C6" s="167">
        <v>788568</v>
      </c>
      <c r="D6" s="167">
        <v>518296.33237999998</v>
      </c>
      <c r="E6" s="167">
        <v>558668.93999999994</v>
      </c>
      <c r="F6" s="167">
        <v>954113</v>
      </c>
      <c r="G6" s="167">
        <v>739527</v>
      </c>
    </row>
    <row r="7" spans="1:7">
      <c r="A7" s="309" t="s">
        <v>331</v>
      </c>
      <c r="B7" s="121">
        <v>475952</v>
      </c>
      <c r="C7" s="121">
        <v>469823</v>
      </c>
      <c r="D7" s="121">
        <v>462945.47700000001</v>
      </c>
      <c r="E7" s="121">
        <v>456449</v>
      </c>
      <c r="F7" s="121">
        <v>434452</v>
      </c>
      <c r="G7" s="121">
        <v>428901</v>
      </c>
    </row>
    <row r="8" spans="1:7">
      <c r="A8" s="298" t="s">
        <v>332</v>
      </c>
      <c r="B8" s="121">
        <v>45299</v>
      </c>
      <c r="C8" s="121">
        <v>34546</v>
      </c>
      <c r="D8" s="121">
        <v>27437</v>
      </c>
      <c r="E8" s="121">
        <v>8889</v>
      </c>
      <c r="F8" s="121">
        <v>3584</v>
      </c>
      <c r="G8" s="121">
        <v>13461</v>
      </c>
    </row>
    <row r="9" spans="1:7">
      <c r="A9" s="309" t="s">
        <v>333</v>
      </c>
      <c r="B9" s="121">
        <v>-292</v>
      </c>
      <c r="C9" s="121">
        <v>-1411</v>
      </c>
      <c r="D9" s="121">
        <v>-1773</v>
      </c>
      <c r="E9" s="121">
        <v>-65</v>
      </c>
      <c r="F9" s="121">
        <v>-3552</v>
      </c>
      <c r="G9" s="121">
        <v>-449</v>
      </c>
    </row>
    <row r="10" spans="1:7">
      <c r="A10" s="165" t="s">
        <v>334</v>
      </c>
      <c r="B10" s="167">
        <v>9939022</v>
      </c>
      <c r="C10" s="167">
        <v>9933613</v>
      </c>
      <c r="D10" s="167">
        <v>9959013.1943800002</v>
      </c>
      <c r="E10" s="167">
        <v>10047542.13438</v>
      </c>
      <c r="F10" s="167">
        <v>10580389.560000001</v>
      </c>
      <c r="G10" s="167">
        <v>10879592</v>
      </c>
    </row>
    <row r="11" spans="1:7">
      <c r="A11" s="396" t="s">
        <v>335</v>
      </c>
      <c r="B11" s="121">
        <v>1870.4874284853959</v>
      </c>
      <c r="C11" s="121">
        <v>1864.5218386921185</v>
      </c>
      <c r="D11" s="121">
        <v>1862.333232549181</v>
      </c>
      <c r="E11" s="121">
        <v>1870.0059807146845</v>
      </c>
      <c r="F11" s="121">
        <v>1957.6275389938387</v>
      </c>
      <c r="G11" s="121">
        <v>2005.5286830850907</v>
      </c>
    </row>
    <row r="12" spans="1:7">
      <c r="A12" s="295"/>
      <c r="B12" s="164"/>
      <c r="C12" s="164"/>
      <c r="D12" s="164"/>
      <c r="E12" s="164"/>
      <c r="F12" s="164"/>
      <c r="G12" s="164"/>
    </row>
    <row r="13" spans="1:7">
      <c r="A13" s="305" t="s">
        <v>2</v>
      </c>
      <c r="B13" s="60"/>
      <c r="C13" s="60"/>
      <c r="D13" s="60"/>
      <c r="E13" s="60"/>
      <c r="F13" s="60"/>
      <c r="G13" s="60"/>
    </row>
    <row r="14" spans="1:7">
      <c r="A14" s="298" t="s">
        <v>329</v>
      </c>
      <c r="B14" s="121">
        <v>2619354</v>
      </c>
      <c r="C14" s="121">
        <v>2835741</v>
      </c>
      <c r="D14" s="121">
        <v>3024509.4709999999</v>
      </c>
      <c r="E14" s="121">
        <v>3219673.463</v>
      </c>
      <c r="F14" s="121">
        <v>3360105</v>
      </c>
      <c r="G14" s="121">
        <v>3454161</v>
      </c>
    </row>
    <row r="15" spans="1:7">
      <c r="A15" s="305" t="s">
        <v>330</v>
      </c>
      <c r="B15" s="167">
        <v>313149</v>
      </c>
      <c r="C15" s="167">
        <v>316958</v>
      </c>
      <c r="D15" s="167">
        <v>311404.34600000002</v>
      </c>
      <c r="E15" s="167">
        <v>272658</v>
      </c>
      <c r="F15" s="167">
        <v>224697</v>
      </c>
      <c r="G15" s="167">
        <v>254849</v>
      </c>
    </row>
    <row r="16" spans="1:7">
      <c r="A16" s="309" t="s">
        <v>331</v>
      </c>
      <c r="B16" s="121">
        <v>96475</v>
      </c>
      <c r="C16" s="121">
        <v>127585</v>
      </c>
      <c r="D16" s="121">
        <v>105602.375</v>
      </c>
      <c r="E16" s="121">
        <v>112504</v>
      </c>
      <c r="F16" s="121">
        <v>116884</v>
      </c>
      <c r="G16" s="121">
        <v>123707</v>
      </c>
    </row>
    <row r="17" spans="1:7">
      <c r="A17" s="298" t="s">
        <v>332</v>
      </c>
      <c r="B17" s="121">
        <v>2920</v>
      </c>
      <c r="C17" s="121">
        <v>9956</v>
      </c>
      <c r="D17" s="121">
        <v>12410.978999999999</v>
      </c>
      <c r="E17" s="121">
        <v>16931</v>
      </c>
      <c r="F17" s="121">
        <v>20987</v>
      </c>
      <c r="G17" s="121">
        <v>11287</v>
      </c>
    </row>
    <row r="18" spans="1:7">
      <c r="A18" s="309" t="s">
        <v>333</v>
      </c>
      <c r="B18" s="121">
        <v>292</v>
      </c>
      <c r="C18" s="121">
        <v>1411</v>
      </c>
      <c r="D18" s="121">
        <v>1773</v>
      </c>
      <c r="E18" s="121">
        <v>65</v>
      </c>
      <c r="F18" s="121">
        <v>3552</v>
      </c>
      <c r="G18" s="121">
        <v>449</v>
      </c>
    </row>
    <row r="19" spans="1:7">
      <c r="A19" s="165" t="s">
        <v>334</v>
      </c>
      <c r="B19" s="167">
        <v>2833400</v>
      </c>
      <c r="C19" s="167">
        <v>3016569</v>
      </c>
      <c r="D19" s="167">
        <v>3219673.463</v>
      </c>
      <c r="E19" s="167">
        <v>3362961.463</v>
      </c>
      <c r="F19" s="167">
        <v>3450483</v>
      </c>
      <c r="G19" s="167">
        <v>3574465</v>
      </c>
    </row>
    <row r="20" spans="1:7">
      <c r="A20" s="396" t="s">
        <v>336</v>
      </c>
      <c r="B20" s="121">
        <v>8990.3541058509963</v>
      </c>
      <c r="C20" s="121">
        <v>9559.3241286209086</v>
      </c>
      <c r="D20" s="121">
        <v>10227.09458480773</v>
      </c>
      <c r="E20" s="121">
        <v>10722.122204261479</v>
      </c>
      <c r="F20" s="121">
        <v>11056.688841036685</v>
      </c>
      <c r="G20" s="121">
        <v>11525.141466088442</v>
      </c>
    </row>
    <row r="21" spans="1:7">
      <c r="A21" s="295"/>
      <c r="B21" s="164"/>
      <c r="C21" s="164"/>
      <c r="D21" s="164"/>
      <c r="E21" s="164"/>
      <c r="F21" s="164"/>
      <c r="G21" s="164"/>
    </row>
    <row r="22" spans="1:7">
      <c r="A22" s="165" t="s">
        <v>337</v>
      </c>
      <c r="B22" s="167">
        <v>12772422</v>
      </c>
      <c r="C22" s="167">
        <v>12950182</v>
      </c>
      <c r="D22" s="167">
        <v>13178686.657380002</v>
      </c>
      <c r="E22" s="167">
        <v>13410503.597379999</v>
      </c>
      <c r="F22" s="167">
        <v>14041713.560000001</v>
      </c>
      <c r="G22" s="167">
        <v>14454057</v>
      </c>
    </row>
    <row r="24" spans="1:7">
      <c r="A24" s="169" t="s">
        <v>305</v>
      </c>
    </row>
    <row r="25" spans="1:7">
      <c r="A25" s="169" t="s">
        <v>338</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J8" sqref="J8"/>
    </sheetView>
  </sheetViews>
  <sheetFormatPr defaultRowHeight="12.75"/>
  <cols>
    <col min="1" max="1" width="51.7109375" style="42" customWidth="1"/>
    <col min="2" max="6" width="11.5703125" style="42" customWidth="1"/>
    <col min="7" max="7" width="11.140625" style="42" customWidth="1"/>
    <col min="8" max="16384" width="9.140625" style="42"/>
  </cols>
  <sheetData>
    <row r="1" spans="1:7">
      <c r="A1" s="52" t="s">
        <v>704</v>
      </c>
      <c r="B1" s="55"/>
      <c r="C1" s="55"/>
      <c r="D1" s="55"/>
      <c r="E1" s="55"/>
      <c r="F1" s="55"/>
    </row>
    <row r="2" spans="1:7" ht="15">
      <c r="A2" s="398"/>
      <c r="B2" s="59"/>
      <c r="C2" s="59"/>
      <c r="D2" s="392"/>
      <c r="E2" s="339"/>
      <c r="F2" s="313" t="s">
        <v>0</v>
      </c>
    </row>
    <row r="3" spans="1:7">
      <c r="A3" s="393"/>
      <c r="B3" s="394" t="s">
        <v>111</v>
      </c>
      <c r="C3" s="394" t="s">
        <v>40</v>
      </c>
      <c r="D3" s="394" t="s">
        <v>41</v>
      </c>
      <c r="E3" s="394" t="s">
        <v>42</v>
      </c>
      <c r="F3" s="394" t="s">
        <v>43</v>
      </c>
      <c r="G3" s="394" t="s">
        <v>722</v>
      </c>
    </row>
    <row r="4" spans="1:7">
      <c r="A4" s="111" t="s">
        <v>1</v>
      </c>
      <c r="B4" s="395"/>
      <c r="C4" s="395"/>
      <c r="D4" s="395"/>
      <c r="E4" s="395"/>
      <c r="F4" s="395"/>
      <c r="G4" s="395"/>
    </row>
    <row r="5" spans="1:7">
      <c r="A5" s="309" t="s">
        <v>339</v>
      </c>
      <c r="B5" s="121">
        <v>2865124</v>
      </c>
      <c r="C5" s="121">
        <v>2845843</v>
      </c>
      <c r="D5" s="121">
        <v>2800192.753</v>
      </c>
      <c r="E5" s="121">
        <v>2750909.8820000002</v>
      </c>
      <c r="F5" s="121">
        <v>2675714</v>
      </c>
      <c r="G5" s="121">
        <v>2792467</v>
      </c>
    </row>
    <row r="6" spans="1:7">
      <c r="A6" s="305" t="s">
        <v>340</v>
      </c>
      <c r="B6" s="167">
        <v>14055</v>
      </c>
      <c r="C6" s="167">
        <v>30625</v>
      </c>
      <c r="D6" s="167">
        <v>42701</v>
      </c>
      <c r="E6" s="167">
        <v>21726</v>
      </c>
      <c r="F6" s="167">
        <v>207018</v>
      </c>
      <c r="G6" s="167">
        <v>396216</v>
      </c>
    </row>
    <row r="7" spans="1:7">
      <c r="A7" s="309" t="s">
        <v>341</v>
      </c>
      <c r="B7" s="121">
        <v>84955</v>
      </c>
      <c r="C7" s="121">
        <v>90802</v>
      </c>
      <c r="D7" s="121">
        <v>92894.870999999999</v>
      </c>
      <c r="E7" s="121">
        <v>87933</v>
      </c>
      <c r="F7" s="121">
        <v>90265</v>
      </c>
      <c r="G7" s="121">
        <v>92470</v>
      </c>
    </row>
    <row r="8" spans="1:7">
      <c r="A8" s="305" t="s">
        <v>342</v>
      </c>
      <c r="B8" s="167">
        <v>2794224</v>
      </c>
      <c r="C8" s="167">
        <v>2785666</v>
      </c>
      <c r="D8" s="167">
        <v>2749998.8820000002</v>
      </c>
      <c r="E8" s="167">
        <v>2684702.8820000002</v>
      </c>
      <c r="F8" s="167">
        <v>2792467</v>
      </c>
      <c r="G8" s="167">
        <v>3096213</v>
      </c>
    </row>
    <row r="9" spans="1:7">
      <c r="A9" s="396" t="s">
        <v>335</v>
      </c>
      <c r="B9" s="121">
        <v>525.86269196025296</v>
      </c>
      <c r="C9" s="121">
        <v>522.86465078739423</v>
      </c>
      <c r="D9" s="121">
        <v>514.24917383499144</v>
      </c>
      <c r="E9" s="121">
        <v>499.66552801042246</v>
      </c>
      <c r="F9" s="121">
        <v>516.67382093363187</v>
      </c>
      <c r="G9" s="121">
        <v>570.75154844418228</v>
      </c>
    </row>
    <row r="10" spans="1:7">
      <c r="A10" s="295"/>
      <c r="B10" s="164"/>
      <c r="C10" s="164"/>
      <c r="D10" s="164"/>
      <c r="E10" s="164"/>
      <c r="F10" s="164"/>
      <c r="G10" s="164"/>
    </row>
    <row r="11" spans="1:7">
      <c r="A11" s="305" t="s">
        <v>2</v>
      </c>
      <c r="B11" s="60"/>
      <c r="C11" s="60"/>
      <c r="D11" s="60"/>
      <c r="E11" s="60"/>
      <c r="F11" s="60"/>
      <c r="G11" s="60"/>
    </row>
    <row r="12" spans="1:7">
      <c r="A12" s="309" t="s">
        <v>339</v>
      </c>
      <c r="B12" s="121">
        <v>10508</v>
      </c>
      <c r="C12" s="121">
        <v>7132</v>
      </c>
      <c r="D12" s="121">
        <v>4965</v>
      </c>
      <c r="E12" s="121">
        <v>3469</v>
      </c>
      <c r="F12" s="121">
        <v>2679</v>
      </c>
      <c r="G12" s="121">
        <v>2543</v>
      </c>
    </row>
    <row r="13" spans="1:7">
      <c r="A13" s="305" t="s">
        <v>340</v>
      </c>
      <c r="B13" s="167">
        <v>0</v>
      </c>
      <c r="C13" s="167">
        <v>0</v>
      </c>
      <c r="D13" s="167">
        <v>0</v>
      </c>
      <c r="E13" s="167">
        <v>0</v>
      </c>
      <c r="F13" s="167">
        <v>0</v>
      </c>
      <c r="G13" s="167">
        <v>0</v>
      </c>
    </row>
    <row r="14" spans="1:7">
      <c r="A14" s="309" t="s">
        <v>341</v>
      </c>
      <c r="B14" s="121">
        <v>3380</v>
      </c>
      <c r="C14" s="121">
        <v>2167</v>
      </c>
      <c r="D14" s="121">
        <v>1496</v>
      </c>
      <c r="E14" s="121">
        <v>790</v>
      </c>
      <c r="F14" s="121">
        <v>136</v>
      </c>
      <c r="G14" s="121">
        <v>145</v>
      </c>
    </row>
    <row r="15" spans="1:7">
      <c r="A15" s="305" t="s">
        <v>342</v>
      </c>
      <c r="B15" s="167">
        <v>7128</v>
      </c>
      <c r="C15" s="167">
        <v>4965</v>
      </c>
      <c r="D15" s="167">
        <v>3469</v>
      </c>
      <c r="E15" s="167">
        <v>2679</v>
      </c>
      <c r="F15" s="167">
        <v>2543</v>
      </c>
      <c r="G15" s="167">
        <v>2398</v>
      </c>
    </row>
    <row r="16" spans="1:7">
      <c r="A16" s="397" t="s">
        <v>343</v>
      </c>
      <c r="B16" s="121">
        <v>22.617083386216525</v>
      </c>
      <c r="C16" s="121">
        <v>15.733783745242629</v>
      </c>
      <c r="D16" s="121">
        <v>11.019064983577813</v>
      </c>
      <c r="E16" s="121">
        <v>8.5414494638877461</v>
      </c>
      <c r="F16" s="121">
        <v>8.1487605424389251</v>
      </c>
      <c r="G16" s="121">
        <v>7.7318673523674413</v>
      </c>
    </row>
    <row r="17" spans="1:7">
      <c r="A17" s="295"/>
      <c r="B17" s="164"/>
      <c r="C17" s="164"/>
      <c r="D17" s="164"/>
      <c r="E17" s="164"/>
      <c r="F17" s="164"/>
      <c r="G17" s="164"/>
    </row>
    <row r="18" spans="1:7">
      <c r="A18" s="165" t="s">
        <v>344</v>
      </c>
      <c r="B18" s="167">
        <v>2801352</v>
      </c>
      <c r="C18" s="167">
        <v>2790631</v>
      </c>
      <c r="D18" s="167">
        <v>2753467.8820000002</v>
      </c>
      <c r="E18" s="167">
        <v>2687381.8820000002</v>
      </c>
      <c r="F18" s="167">
        <v>2795010</v>
      </c>
      <c r="G18" s="167">
        <v>3098611</v>
      </c>
    </row>
    <row r="20" spans="1:7">
      <c r="A20" s="328" t="s">
        <v>298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defaultRowHeight="12.75"/>
  <cols>
    <col min="1" max="1" width="62.5703125" style="42" customWidth="1"/>
    <col min="2" max="6" width="14.140625" style="42" customWidth="1"/>
    <col min="7" max="7" width="13.7109375" style="42" customWidth="1"/>
    <col min="8" max="16384" width="9.140625" style="42"/>
  </cols>
  <sheetData>
    <row r="1" spans="1:7">
      <c r="A1" s="52" t="s">
        <v>800</v>
      </c>
      <c r="B1" s="55"/>
      <c r="C1" s="55"/>
      <c r="D1" s="55"/>
      <c r="E1" s="55"/>
      <c r="F1" s="55"/>
    </row>
    <row r="2" spans="1:7" ht="15">
      <c r="A2" s="398"/>
      <c r="B2" s="59"/>
      <c r="C2" s="59"/>
      <c r="D2" s="392"/>
      <c r="E2" s="339"/>
      <c r="G2" s="313" t="s">
        <v>0</v>
      </c>
    </row>
    <row r="3" spans="1:7" ht="25.5">
      <c r="A3" s="393"/>
      <c r="B3" s="399" t="s">
        <v>345</v>
      </c>
      <c r="C3" s="399" t="s">
        <v>346</v>
      </c>
      <c r="D3" s="399" t="s">
        <v>347</v>
      </c>
      <c r="E3" s="399" t="s">
        <v>348</v>
      </c>
      <c r="F3" s="399" t="s">
        <v>349</v>
      </c>
      <c r="G3" s="399" t="s">
        <v>799</v>
      </c>
    </row>
    <row r="4" spans="1:7">
      <c r="A4" s="111" t="s">
        <v>1</v>
      </c>
      <c r="B4" s="395"/>
      <c r="C4" s="395"/>
      <c r="D4" s="395"/>
      <c r="E4" s="395"/>
      <c r="F4" s="395"/>
      <c r="G4" s="395"/>
    </row>
    <row r="5" spans="1:7">
      <c r="A5" s="309" t="s">
        <v>350</v>
      </c>
      <c r="B5" s="121">
        <v>9939022</v>
      </c>
      <c r="C5" s="121">
        <v>9933613</v>
      </c>
      <c r="D5" s="121">
        <v>9959013.1943800002</v>
      </c>
      <c r="E5" s="121">
        <v>10047542.13438</v>
      </c>
      <c r="F5" s="121">
        <v>10580389.560000001</v>
      </c>
      <c r="G5" s="121">
        <v>10879592</v>
      </c>
    </row>
    <row r="6" spans="1:7">
      <c r="A6" s="298" t="s">
        <v>326</v>
      </c>
      <c r="B6" s="121">
        <v>2794224</v>
      </c>
      <c r="C6" s="121">
        <v>2785666</v>
      </c>
      <c r="D6" s="121">
        <v>2749998.8820000002</v>
      </c>
      <c r="E6" s="121">
        <v>2684702.8820000002</v>
      </c>
      <c r="F6" s="121">
        <v>2792467</v>
      </c>
      <c r="G6" s="121">
        <v>3096213</v>
      </c>
    </row>
    <row r="7" spans="1:7">
      <c r="A7" s="165" t="s">
        <v>351</v>
      </c>
      <c r="B7" s="167">
        <v>12733246</v>
      </c>
      <c r="C7" s="167">
        <v>12719279</v>
      </c>
      <c r="D7" s="167">
        <v>12709012.07638</v>
      </c>
      <c r="E7" s="167">
        <v>12732245.016380001</v>
      </c>
      <c r="F7" s="167">
        <v>13372856.560000001</v>
      </c>
      <c r="G7" s="167">
        <v>13975805</v>
      </c>
    </row>
    <row r="8" spans="1:7">
      <c r="A8" s="396" t="s">
        <v>335</v>
      </c>
      <c r="B8" s="121">
        <v>2423.1647255842277</v>
      </c>
      <c r="C8" s="121">
        <v>2393.7215823547126</v>
      </c>
      <c r="D8" s="121">
        <v>2385.4594058186458</v>
      </c>
      <c r="E8" s="121">
        <v>2380.9269609507069</v>
      </c>
      <c r="F8" s="121">
        <v>2474.3013599274705</v>
      </c>
      <c r="G8" s="121">
        <v>2576.2802315292729</v>
      </c>
    </row>
    <row r="9" spans="1:7">
      <c r="A9" s="295"/>
      <c r="B9" s="164"/>
      <c r="C9" s="164"/>
      <c r="D9" s="164"/>
      <c r="E9" s="164"/>
      <c r="F9" s="164"/>
      <c r="G9" s="164"/>
    </row>
    <row r="10" spans="1:7">
      <c r="A10" s="305" t="s">
        <v>2</v>
      </c>
      <c r="B10" s="60"/>
      <c r="C10" s="60"/>
      <c r="D10" s="60"/>
      <c r="E10" s="60"/>
      <c r="F10" s="60"/>
      <c r="G10" s="60"/>
    </row>
    <row r="11" spans="1:7">
      <c r="A11" s="309" t="s">
        <v>350</v>
      </c>
      <c r="B11" s="121">
        <v>2833400</v>
      </c>
      <c r="C11" s="121">
        <v>3016569</v>
      </c>
      <c r="D11" s="121">
        <v>3219673.463</v>
      </c>
      <c r="E11" s="121">
        <v>3362961.463</v>
      </c>
      <c r="F11" s="121">
        <v>3450483</v>
      </c>
      <c r="G11" s="121">
        <v>3574465</v>
      </c>
    </row>
    <row r="12" spans="1:7">
      <c r="A12" s="298" t="s">
        <v>326</v>
      </c>
      <c r="B12" s="121">
        <v>7128</v>
      </c>
      <c r="C12" s="121">
        <v>4965</v>
      </c>
      <c r="D12" s="121">
        <v>3469</v>
      </c>
      <c r="E12" s="121">
        <v>2679</v>
      </c>
      <c r="F12" s="121">
        <v>2543</v>
      </c>
      <c r="G12" s="121">
        <v>2398</v>
      </c>
    </row>
    <row r="13" spans="1:7">
      <c r="A13" s="165" t="s">
        <v>352</v>
      </c>
      <c r="B13" s="167">
        <v>2840528</v>
      </c>
      <c r="C13" s="167">
        <v>3021534</v>
      </c>
      <c r="D13" s="167">
        <v>3223142.463</v>
      </c>
      <c r="E13" s="167">
        <v>3365640.463</v>
      </c>
      <c r="F13" s="167">
        <v>3453026</v>
      </c>
      <c r="G13" s="167">
        <v>3576863</v>
      </c>
    </row>
    <row r="14" spans="1:7">
      <c r="A14" s="397" t="s">
        <v>343</v>
      </c>
      <c r="B14" s="121">
        <v>8977.109465613632</v>
      </c>
      <c r="C14" s="121">
        <v>9568.3568515187599</v>
      </c>
      <c r="D14" s="121">
        <v>10186.05385444352</v>
      </c>
      <c r="E14" s="121">
        <v>10598.03906830577</v>
      </c>
      <c r="F14" s="121">
        <v>11064.837601579124</v>
      </c>
      <c r="G14" s="121">
        <v>11532.87333344081</v>
      </c>
    </row>
    <row r="15" spans="1:7">
      <c r="A15" s="295"/>
      <c r="B15" s="164"/>
      <c r="C15" s="164"/>
      <c r="D15" s="164"/>
      <c r="E15" s="164"/>
      <c r="F15" s="164"/>
      <c r="G15" s="164"/>
    </row>
    <row r="16" spans="1:7">
      <c r="A16" s="165" t="s">
        <v>353</v>
      </c>
      <c r="B16" s="167">
        <v>15573774</v>
      </c>
      <c r="C16" s="167">
        <v>15740813</v>
      </c>
      <c r="D16" s="167">
        <v>15932154.539379999</v>
      </c>
      <c r="E16" s="167">
        <v>16097885.47938</v>
      </c>
      <c r="F16" s="167">
        <v>16825882.560000002</v>
      </c>
      <c r="G16" s="167">
        <v>17552668</v>
      </c>
    </row>
    <row r="17" spans="1:6">
      <c r="A17" s="378"/>
      <c r="B17" s="59"/>
      <c r="C17" s="59"/>
      <c r="D17" s="59"/>
      <c r="E17" s="59"/>
      <c r="F17" s="59"/>
    </row>
    <row r="18" spans="1:6">
      <c r="A18" s="311" t="s">
        <v>309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8" sqref="C8"/>
    </sheetView>
  </sheetViews>
  <sheetFormatPr defaultRowHeight="12.75"/>
  <cols>
    <col min="1" max="1" width="58.28515625" style="42" customWidth="1"/>
    <col min="2" max="16384" width="9.140625" style="42"/>
  </cols>
  <sheetData>
    <row r="1" spans="1:8">
      <c r="A1" s="55" t="s">
        <v>681</v>
      </c>
      <c r="B1" s="55"/>
      <c r="C1" s="55"/>
      <c r="D1" s="55"/>
      <c r="E1" s="55"/>
      <c r="F1" s="55"/>
    </row>
    <row r="2" spans="1:8">
      <c r="A2" s="56"/>
      <c r="B2" s="57"/>
      <c r="C2" s="58"/>
      <c r="D2" s="59"/>
      <c r="E2" s="60"/>
      <c r="F2" s="60" t="s">
        <v>38</v>
      </c>
    </row>
    <row r="3" spans="1:8" ht="14.25">
      <c r="A3" s="61"/>
      <c r="B3" s="62" t="s">
        <v>39</v>
      </c>
      <c r="C3" s="63" t="s">
        <v>40</v>
      </c>
      <c r="D3" s="62" t="s">
        <v>41</v>
      </c>
      <c r="E3" s="63" t="s">
        <v>42</v>
      </c>
      <c r="F3" s="63" t="s">
        <v>43</v>
      </c>
      <c r="G3" s="63" t="s">
        <v>722</v>
      </c>
    </row>
    <row r="4" spans="1:8">
      <c r="A4" s="64" t="s">
        <v>30</v>
      </c>
      <c r="B4" s="65">
        <v>4571.451</v>
      </c>
      <c r="C4" s="66">
        <v>4578.5829999999996</v>
      </c>
      <c r="D4" s="65">
        <v>4611.8980000000001</v>
      </c>
      <c r="E4" s="66">
        <v>4735.7879999999996</v>
      </c>
      <c r="F4" s="66">
        <v>4829.9530000000004</v>
      </c>
      <c r="G4" s="66">
        <v>4844.2669999999998</v>
      </c>
    </row>
    <row r="5" spans="1:8">
      <c r="A5" s="64" t="s">
        <v>44</v>
      </c>
      <c r="B5" s="65">
        <v>609.35400000000004</v>
      </c>
      <c r="C5" s="66">
        <v>613.54700000000003</v>
      </c>
      <c r="D5" s="65">
        <v>643.44200000000001</v>
      </c>
      <c r="E5" s="66">
        <v>597.67100000000005</v>
      </c>
      <c r="F5" s="66">
        <v>576.096</v>
      </c>
      <c r="G5" s="66">
        <v>560.79</v>
      </c>
    </row>
    <row r="6" spans="1:8">
      <c r="A6" s="64" t="s">
        <v>31</v>
      </c>
      <c r="B6" s="65">
        <v>2959.203</v>
      </c>
      <c r="C6" s="66">
        <v>3031.06</v>
      </c>
      <c r="D6" s="65">
        <v>3109.7489999999998</v>
      </c>
      <c r="E6" s="66">
        <v>3169.3449999999998</v>
      </c>
      <c r="F6" s="66">
        <v>3135.7559999999999</v>
      </c>
      <c r="G6" s="66">
        <v>3127.1570000000002</v>
      </c>
    </row>
    <row r="7" spans="1:8">
      <c r="A7" s="64" t="s">
        <v>45</v>
      </c>
      <c r="B7" s="65">
        <v>457.02</v>
      </c>
      <c r="C7" s="66">
        <v>435.82</v>
      </c>
      <c r="D7" s="65">
        <v>419.59500000000003</v>
      </c>
      <c r="E7" s="66">
        <v>418.3</v>
      </c>
      <c r="F7" s="66">
        <v>399.44099999999997</v>
      </c>
      <c r="G7" s="66">
        <v>431.512</v>
      </c>
    </row>
    <row r="8" spans="1:8">
      <c r="A8" s="64" t="s">
        <v>46</v>
      </c>
      <c r="B8" s="65">
        <v>644.41499999999996</v>
      </c>
      <c r="C8" s="66">
        <v>658.505</v>
      </c>
      <c r="D8" s="65">
        <v>665.649</v>
      </c>
      <c r="E8" s="66">
        <v>684.13499999999999</v>
      </c>
      <c r="F8" s="66">
        <v>679.94399999999996</v>
      </c>
      <c r="G8" s="66">
        <v>688.43299999999999</v>
      </c>
    </row>
    <row r="9" spans="1:8">
      <c r="A9" s="64" t="s">
        <v>47</v>
      </c>
      <c r="B9" s="65">
        <v>278.53899999999999</v>
      </c>
      <c r="C9" s="66">
        <v>279.29399999999998</v>
      </c>
      <c r="D9" s="65">
        <v>278.21600000000001</v>
      </c>
      <c r="E9" s="66">
        <v>242.65600000000001</v>
      </c>
      <c r="F9" s="66">
        <v>234.8</v>
      </c>
      <c r="G9" s="66">
        <v>212.94900000000001</v>
      </c>
    </row>
    <row r="10" spans="1:8">
      <c r="A10" s="67" t="s">
        <v>48</v>
      </c>
      <c r="B10" s="65">
        <v>386.08</v>
      </c>
      <c r="C10" s="66">
        <v>483.95499999999998</v>
      </c>
      <c r="D10" s="65">
        <v>438.9</v>
      </c>
      <c r="E10" s="66">
        <v>464.84800000000001</v>
      </c>
      <c r="F10" s="66">
        <v>390.41699999999997</v>
      </c>
      <c r="G10" s="66">
        <v>447.88400000000001</v>
      </c>
    </row>
    <row r="11" spans="1:8">
      <c r="A11" s="64" t="s">
        <v>49</v>
      </c>
      <c r="B11" s="65">
        <v>306.209</v>
      </c>
      <c r="C11" s="66">
        <v>321.49700000000001</v>
      </c>
      <c r="D11" s="65">
        <v>342.00099999999998</v>
      </c>
      <c r="E11" s="66">
        <v>294.22899999999998</v>
      </c>
      <c r="F11" s="66">
        <v>291.93099999999998</v>
      </c>
      <c r="G11" s="66">
        <v>318.68700000000001</v>
      </c>
    </row>
    <row r="12" spans="1:8">
      <c r="A12" s="64" t="s">
        <v>50</v>
      </c>
      <c r="B12" s="65">
        <v>-3.98</v>
      </c>
      <c r="C12" s="66">
        <v>-1.847</v>
      </c>
      <c r="D12" s="65">
        <v>-5.3970000000000002</v>
      </c>
      <c r="E12" s="66">
        <v>-16.53</v>
      </c>
      <c r="F12" s="66">
        <v>-26.913</v>
      </c>
      <c r="G12" s="66">
        <v>-30.408000000000001</v>
      </c>
    </row>
    <row r="13" spans="1:8">
      <c r="A13" s="68" t="s">
        <v>51</v>
      </c>
      <c r="B13" s="69">
        <v>10208.290999999999</v>
      </c>
      <c r="C13" s="70">
        <v>10400.414000000001</v>
      </c>
      <c r="D13" s="69">
        <v>10504.053</v>
      </c>
      <c r="E13" s="70">
        <v>10590.441999999999</v>
      </c>
      <c r="F13" s="70">
        <v>10511.424999999999</v>
      </c>
      <c r="G13" s="70">
        <v>10601.271000000001</v>
      </c>
      <c r="H13" s="522"/>
    </row>
    <row r="14" spans="1:8">
      <c r="A14" s="64" t="s">
        <v>2</v>
      </c>
      <c r="B14" s="65">
        <v>-425.28800000000001</v>
      </c>
      <c r="C14" s="66">
        <v>-438.988</v>
      </c>
      <c r="D14" s="65">
        <v>-464.928</v>
      </c>
      <c r="E14" s="66">
        <v>-489.82799999999997</v>
      </c>
      <c r="F14" s="66">
        <v>-498.92599999999999</v>
      </c>
      <c r="G14" s="66">
        <v>-511.13600000000002</v>
      </c>
      <c r="H14" s="522"/>
    </row>
    <row r="15" spans="1:8">
      <c r="A15" s="71" t="s">
        <v>52</v>
      </c>
      <c r="B15" s="72">
        <v>9783.0030000000006</v>
      </c>
      <c r="C15" s="73">
        <v>9961.4259999999995</v>
      </c>
      <c r="D15" s="72">
        <v>10039.125</v>
      </c>
      <c r="E15" s="73">
        <v>10100.614</v>
      </c>
      <c r="F15" s="73">
        <v>10012.499</v>
      </c>
      <c r="G15" s="73">
        <v>10090.135</v>
      </c>
      <c r="H15" s="522"/>
    </row>
    <row r="17" spans="1:1">
      <c r="A17" s="75" t="s">
        <v>53</v>
      </c>
    </row>
    <row r="18" spans="1:1">
      <c r="A18" s="76" t="s">
        <v>37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L27" sqref="L27"/>
    </sheetView>
  </sheetViews>
  <sheetFormatPr defaultRowHeight="12.75"/>
  <cols>
    <col min="1" max="1" width="74.5703125" style="42" customWidth="1"/>
    <col min="2" max="6" width="12" style="42" customWidth="1"/>
    <col min="7" max="7" width="12.5703125" style="42" customWidth="1"/>
    <col min="8" max="16384" width="9.140625" style="42"/>
  </cols>
  <sheetData>
    <row r="1" spans="1:7">
      <c r="A1" s="52" t="s">
        <v>801</v>
      </c>
      <c r="B1" s="59"/>
      <c r="C1" s="59"/>
      <c r="D1" s="59"/>
      <c r="E1" s="59"/>
      <c r="F1" s="59"/>
    </row>
    <row r="2" spans="1:7">
      <c r="A2" s="52"/>
      <c r="B2" s="59"/>
      <c r="C2" s="59"/>
      <c r="D2" s="59"/>
      <c r="E2" s="410"/>
      <c r="G2" s="410" t="s">
        <v>0</v>
      </c>
    </row>
    <row r="3" spans="1:7">
      <c r="A3" s="314"/>
      <c r="B3" s="316" t="s">
        <v>111</v>
      </c>
      <c r="C3" s="316" t="s">
        <v>40</v>
      </c>
      <c r="D3" s="317" t="s">
        <v>41</v>
      </c>
      <c r="E3" s="317" t="s">
        <v>42</v>
      </c>
      <c r="F3" s="317" t="s">
        <v>43</v>
      </c>
      <c r="G3" s="317" t="s">
        <v>722</v>
      </c>
    </row>
    <row r="4" spans="1:7">
      <c r="A4" s="341"/>
      <c r="B4" s="402"/>
      <c r="C4" s="402"/>
      <c r="D4" s="401"/>
      <c r="E4" s="401"/>
      <c r="F4" s="401"/>
      <c r="G4" s="401"/>
    </row>
    <row r="5" spans="1:7">
      <c r="A5" s="305" t="s">
        <v>354</v>
      </c>
      <c r="B5" s="403">
        <v>14674452</v>
      </c>
      <c r="C5" s="403">
        <v>14893146</v>
      </c>
      <c r="D5" s="403">
        <v>15863207</v>
      </c>
      <c r="E5" s="403">
        <v>16020230.976380002</v>
      </c>
      <c r="F5" s="403">
        <v>16197880</v>
      </c>
      <c r="G5" s="403">
        <v>16913113</v>
      </c>
    </row>
    <row r="6" spans="1:7">
      <c r="A6" s="404" t="s">
        <v>355</v>
      </c>
      <c r="B6" s="405">
        <v>1179442</v>
      </c>
      <c r="C6" s="405">
        <v>1136151</v>
      </c>
      <c r="D6" s="405">
        <v>872401.67838000006</v>
      </c>
      <c r="E6" s="405">
        <v>853052.94</v>
      </c>
      <c r="F6" s="405">
        <v>1385828</v>
      </c>
      <c r="G6" s="405">
        <v>1390592</v>
      </c>
    </row>
    <row r="7" spans="1:7">
      <c r="A7" s="406" t="s">
        <v>356</v>
      </c>
      <c r="B7" s="405">
        <v>1105526</v>
      </c>
      <c r="C7" s="405">
        <v>829700.67837999994</v>
      </c>
      <c r="D7" s="405">
        <v>829700.67837999994</v>
      </c>
      <c r="E7" s="405">
        <v>831326.94</v>
      </c>
      <c r="F7" s="405">
        <v>1178810</v>
      </c>
      <c r="G7" s="405">
        <v>994376</v>
      </c>
    </row>
    <row r="8" spans="1:7">
      <c r="A8" s="406" t="s">
        <v>357</v>
      </c>
      <c r="B8" s="405">
        <v>14055</v>
      </c>
      <c r="C8" s="405">
        <v>30625</v>
      </c>
      <c r="D8" s="405">
        <v>42701</v>
      </c>
      <c r="E8" s="405">
        <v>21726</v>
      </c>
      <c r="F8" s="405">
        <v>207018</v>
      </c>
      <c r="G8" s="405">
        <v>396216</v>
      </c>
    </row>
    <row r="9" spans="1:7">
      <c r="A9" s="404" t="s">
        <v>358</v>
      </c>
      <c r="B9" s="405">
        <v>572427</v>
      </c>
      <c r="C9" s="405">
        <v>597408</v>
      </c>
      <c r="D9" s="405">
        <v>568547.85199999996</v>
      </c>
      <c r="E9" s="405">
        <v>568953</v>
      </c>
      <c r="F9" s="405">
        <v>558595</v>
      </c>
      <c r="G9" s="405">
        <v>552608</v>
      </c>
    </row>
    <row r="10" spans="1:7">
      <c r="A10" s="404" t="s">
        <v>359</v>
      </c>
      <c r="B10" s="405">
        <v>88335</v>
      </c>
      <c r="C10" s="405">
        <v>92969</v>
      </c>
      <c r="D10" s="405">
        <v>94390.870999999999</v>
      </c>
      <c r="E10" s="405">
        <v>88723</v>
      </c>
      <c r="F10" s="405">
        <v>90401</v>
      </c>
      <c r="G10" s="405">
        <v>92615</v>
      </c>
    </row>
    <row r="11" spans="1:7">
      <c r="A11" s="404" t="s">
        <v>360</v>
      </c>
      <c r="B11" s="405">
        <v>48219</v>
      </c>
      <c r="C11" s="405">
        <v>44502</v>
      </c>
      <c r="D11" s="405">
        <v>39847.978999999999</v>
      </c>
      <c r="E11" s="405">
        <v>25865</v>
      </c>
      <c r="F11" s="405">
        <v>26359</v>
      </c>
      <c r="G11" s="405">
        <v>24748</v>
      </c>
    </row>
    <row r="12" spans="1:7">
      <c r="A12" s="404" t="s">
        <v>361</v>
      </c>
      <c r="B12" s="405">
        <v>470461</v>
      </c>
      <c r="C12" s="405">
        <v>401272</v>
      </c>
      <c r="D12" s="405">
        <v>169614.97638000001</v>
      </c>
      <c r="E12" s="405">
        <v>169511.93999999994</v>
      </c>
      <c r="F12" s="405">
        <v>710473</v>
      </c>
      <c r="G12" s="405">
        <v>720621</v>
      </c>
    </row>
    <row r="13" spans="1:7">
      <c r="A13" s="306" t="s">
        <v>362</v>
      </c>
      <c r="B13" s="403">
        <v>15144913</v>
      </c>
      <c r="C13" s="403">
        <v>15294418</v>
      </c>
      <c r="D13" s="403">
        <v>16032821.976380002</v>
      </c>
      <c r="E13" s="403">
        <v>16189742.916380001</v>
      </c>
      <c r="F13" s="403">
        <v>16908353</v>
      </c>
      <c r="G13" s="403">
        <v>17633734</v>
      </c>
    </row>
    <row r="14" spans="1:7">
      <c r="A14" s="111"/>
      <c r="B14" s="407"/>
      <c r="C14" s="407"/>
      <c r="D14" s="407"/>
      <c r="E14" s="407"/>
      <c r="F14" s="407"/>
      <c r="G14" s="407"/>
    </row>
    <row r="15" spans="1:7">
      <c r="A15" s="404" t="s">
        <v>363</v>
      </c>
      <c r="B15" s="405">
        <v>11290176</v>
      </c>
      <c r="C15" s="405">
        <v>11558504</v>
      </c>
      <c r="D15" s="405">
        <v>11897475</v>
      </c>
      <c r="E15" s="405">
        <v>12378022.005039999</v>
      </c>
      <c r="F15" s="405">
        <v>12465897</v>
      </c>
      <c r="G15" s="405">
        <v>13159196.48972</v>
      </c>
    </row>
    <row r="16" spans="1:7">
      <c r="A16" s="404" t="s">
        <v>364</v>
      </c>
      <c r="B16" s="405">
        <v>2875632</v>
      </c>
      <c r="C16" s="405">
        <v>2852975</v>
      </c>
      <c r="D16" s="405">
        <v>2690905</v>
      </c>
      <c r="E16" s="405">
        <v>2648120.4644692731</v>
      </c>
      <c r="F16" s="405">
        <v>2674322.2530800002</v>
      </c>
      <c r="G16" s="405">
        <v>2782627.7038000003</v>
      </c>
    </row>
    <row r="17" spans="1:7">
      <c r="A17" s="305" t="s">
        <v>365</v>
      </c>
      <c r="B17" s="403">
        <v>14165808</v>
      </c>
      <c r="C17" s="403">
        <v>14411479</v>
      </c>
      <c r="D17" s="403">
        <v>14588380</v>
      </c>
      <c r="E17" s="403">
        <v>15026142.469509272</v>
      </c>
      <c r="F17" s="403">
        <v>15140219.253079999</v>
      </c>
      <c r="G17" s="403">
        <v>15941824.19352</v>
      </c>
    </row>
    <row r="18" spans="1:7">
      <c r="A18" s="404" t="s">
        <v>366</v>
      </c>
      <c r="B18" s="405">
        <v>11706550</v>
      </c>
      <c r="C18" s="405">
        <v>11816384</v>
      </c>
      <c r="D18" s="405">
        <v>12332169.005039999</v>
      </c>
      <c r="E18" s="405">
        <v>12465804</v>
      </c>
      <c r="F18" s="405">
        <v>13159196.48972</v>
      </c>
      <c r="G18" s="405">
        <v>13332573</v>
      </c>
    </row>
    <row r="19" spans="1:7">
      <c r="A19" s="404" t="s">
        <v>367</v>
      </c>
      <c r="B19" s="405">
        <v>2801352</v>
      </c>
      <c r="C19" s="405">
        <v>2790631</v>
      </c>
      <c r="D19" s="405">
        <v>2645977.4644692731</v>
      </c>
      <c r="E19" s="405">
        <v>2680311.2530800002</v>
      </c>
      <c r="F19" s="405">
        <v>2782627.7038000003</v>
      </c>
      <c r="G19" s="405">
        <v>3079982</v>
      </c>
    </row>
    <row r="20" spans="1:7">
      <c r="A20" s="306" t="s">
        <v>368</v>
      </c>
      <c r="B20" s="403">
        <v>14507902</v>
      </c>
      <c r="C20" s="403">
        <v>14607015</v>
      </c>
      <c r="D20" s="403">
        <v>14978146.469509274</v>
      </c>
      <c r="E20" s="403">
        <v>15146115.253079999</v>
      </c>
      <c r="F20" s="403">
        <v>15941824.19352</v>
      </c>
      <c r="G20" s="403">
        <v>16412555</v>
      </c>
    </row>
    <row r="21" spans="1:7">
      <c r="A21" s="295"/>
      <c r="B21" s="408"/>
      <c r="C21" s="408"/>
      <c r="D21" s="408"/>
      <c r="E21" s="408"/>
      <c r="F21" s="408"/>
      <c r="G21" s="408"/>
    </row>
    <row r="22" spans="1:7">
      <c r="A22" s="298" t="s">
        <v>369</v>
      </c>
      <c r="B22" s="405">
        <v>16571358</v>
      </c>
      <c r="C22" s="405">
        <v>16684872</v>
      </c>
      <c r="D22" s="405">
        <v>16779417.971360728</v>
      </c>
      <c r="E22" s="405">
        <v>16982303.393575527</v>
      </c>
      <c r="F22" s="405">
        <v>17519099</v>
      </c>
      <c r="G22" s="405">
        <v>18415583.742630001</v>
      </c>
    </row>
    <row r="23" spans="1:7">
      <c r="A23" s="298" t="s">
        <v>370</v>
      </c>
      <c r="B23" s="405">
        <v>17553906</v>
      </c>
      <c r="C23" s="405">
        <v>17749541</v>
      </c>
      <c r="D23" s="405">
        <v>17787296.307080667</v>
      </c>
      <c r="E23" s="405">
        <v>17733442.393575527</v>
      </c>
      <c r="F23" s="405">
        <v>19083076</v>
      </c>
      <c r="G23" s="405">
        <v>20064031.742630001</v>
      </c>
    </row>
    <row r="24" spans="1:7" ht="28.5" customHeight="1">
      <c r="A24" s="309" t="s">
        <v>371</v>
      </c>
      <c r="B24" s="409">
        <v>0.95793894623230913</v>
      </c>
      <c r="C24" s="409">
        <v>0.9550553018754947</v>
      </c>
      <c r="D24" s="409">
        <v>0.93421772483817855</v>
      </c>
      <c r="E24" s="409">
        <v>0.93553772479956365</v>
      </c>
      <c r="F24" s="409">
        <v>0.94283719966811674</v>
      </c>
      <c r="G24" s="409">
        <v>0.93074756600048525</v>
      </c>
    </row>
    <row r="26" spans="1:7">
      <c r="A26" s="329" t="s">
        <v>298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J21" sqref="J21"/>
    </sheetView>
  </sheetViews>
  <sheetFormatPr defaultRowHeight="12.75"/>
  <cols>
    <col min="1" max="1" width="38.42578125" style="42" customWidth="1"/>
    <col min="2" max="6" width="16" style="42" customWidth="1"/>
    <col min="7" max="7" width="16.85546875" style="42" customWidth="1"/>
    <col min="8" max="16384" width="9.140625" style="42"/>
  </cols>
  <sheetData>
    <row r="1" spans="1:7">
      <c r="A1" s="52" t="s">
        <v>847</v>
      </c>
      <c r="B1" s="55"/>
      <c r="C1" s="55"/>
      <c r="D1" s="55"/>
      <c r="E1" s="55"/>
      <c r="F1" s="55"/>
    </row>
    <row r="2" spans="1:7">
      <c r="A2" s="312"/>
      <c r="B2" s="413"/>
      <c r="D2" s="392"/>
      <c r="E2" s="414"/>
      <c r="G2" s="392" t="s">
        <v>279</v>
      </c>
    </row>
    <row r="3" spans="1:7" ht="38.25">
      <c r="A3" s="314"/>
      <c r="B3" s="317" t="s">
        <v>373</v>
      </c>
      <c r="C3" s="316" t="s">
        <v>802</v>
      </c>
      <c r="D3" s="317" t="s">
        <v>374</v>
      </c>
      <c r="E3" s="316" t="s">
        <v>375</v>
      </c>
      <c r="F3" s="316" t="s">
        <v>376</v>
      </c>
      <c r="G3" s="316" t="s">
        <v>803</v>
      </c>
    </row>
    <row r="4" spans="1:7">
      <c r="A4" s="575" t="s">
        <v>377</v>
      </c>
      <c r="B4" s="574"/>
      <c r="C4" s="415"/>
      <c r="D4" s="415"/>
      <c r="E4" s="415"/>
      <c r="F4" s="415"/>
      <c r="G4" s="415"/>
    </row>
    <row r="5" spans="1:7">
      <c r="A5" s="385" t="s">
        <v>378</v>
      </c>
      <c r="B5" s="371">
        <v>10450805</v>
      </c>
      <c r="C5" s="371">
        <v>10839706</v>
      </c>
      <c r="D5" s="371">
        <v>10535999</v>
      </c>
      <c r="E5" s="371">
        <v>11281473</v>
      </c>
      <c r="F5" s="371">
        <v>11189874</v>
      </c>
      <c r="G5" s="371">
        <v>11460363</v>
      </c>
    </row>
    <row r="6" spans="1:7">
      <c r="A6" s="385" t="s">
        <v>379</v>
      </c>
      <c r="B6" s="371">
        <v>18978739</v>
      </c>
      <c r="C6" s="371">
        <v>18276923</v>
      </c>
      <c r="D6" s="371">
        <v>18866921</v>
      </c>
      <c r="E6" s="371">
        <v>18995354</v>
      </c>
      <c r="F6" s="371">
        <v>20177171</v>
      </c>
      <c r="G6" s="371">
        <v>20714141</v>
      </c>
    </row>
    <row r="7" spans="1:7">
      <c r="A7" s="385" t="s">
        <v>380</v>
      </c>
      <c r="B7" s="371">
        <v>1022046</v>
      </c>
      <c r="C7" s="371">
        <v>1003162</v>
      </c>
      <c r="D7" s="371">
        <v>1178814</v>
      </c>
      <c r="E7" s="371">
        <v>1197642</v>
      </c>
      <c r="F7" s="371">
        <v>1145829</v>
      </c>
      <c r="G7" s="371">
        <v>1063300</v>
      </c>
    </row>
    <row r="8" spans="1:7">
      <c r="A8" s="385" t="s">
        <v>381</v>
      </c>
      <c r="B8" s="371">
        <v>4751596</v>
      </c>
      <c r="C8" s="371">
        <v>4987041</v>
      </c>
      <c r="D8" s="371">
        <v>5361011</v>
      </c>
      <c r="E8" s="371">
        <v>5608853</v>
      </c>
      <c r="F8" s="371">
        <v>5710060</v>
      </c>
      <c r="G8" s="371">
        <v>5845085</v>
      </c>
    </row>
    <row r="9" spans="1:7">
      <c r="A9" s="385" t="s">
        <v>382</v>
      </c>
      <c r="B9" s="371">
        <v>168819</v>
      </c>
      <c r="C9" s="371">
        <v>161728</v>
      </c>
      <c r="D9" s="371">
        <v>169971</v>
      </c>
      <c r="E9" s="371">
        <v>184156</v>
      </c>
      <c r="F9" s="371">
        <v>177537</v>
      </c>
      <c r="G9" s="371">
        <v>183634</v>
      </c>
    </row>
    <row r="10" spans="1:7">
      <c r="A10" s="119" t="s">
        <v>383</v>
      </c>
      <c r="B10" s="371">
        <v>1804230</v>
      </c>
      <c r="C10" s="371">
        <v>1803074</v>
      </c>
      <c r="D10" s="371">
        <v>1840245</v>
      </c>
      <c r="E10" s="371">
        <v>1848685</v>
      </c>
      <c r="F10" s="371">
        <v>1857999</v>
      </c>
      <c r="G10" s="371">
        <v>1878315</v>
      </c>
    </row>
    <row r="11" spans="1:7">
      <c r="A11" s="416" t="s">
        <v>384</v>
      </c>
      <c r="B11" s="372">
        <v>37176235</v>
      </c>
      <c r="C11" s="372">
        <v>37071634</v>
      </c>
      <c r="D11" s="372">
        <v>37952961</v>
      </c>
      <c r="E11" s="372">
        <v>39116163</v>
      </c>
      <c r="F11" s="372">
        <v>40258470</v>
      </c>
      <c r="G11" s="372">
        <v>41144838</v>
      </c>
    </row>
    <row r="12" spans="1:7">
      <c r="A12" s="575" t="s">
        <v>385</v>
      </c>
      <c r="B12" s="368"/>
      <c r="C12" s="368"/>
      <c r="D12" s="368"/>
      <c r="E12" s="368"/>
      <c r="F12" s="368"/>
      <c r="G12" s="368"/>
    </row>
    <row r="13" spans="1:7">
      <c r="A13" s="385" t="s">
        <v>386</v>
      </c>
      <c r="B13" s="371">
        <v>1271111</v>
      </c>
      <c r="C13" s="371">
        <v>1200830</v>
      </c>
      <c r="D13" s="371">
        <v>845627</v>
      </c>
      <c r="E13" s="371">
        <v>1011066</v>
      </c>
      <c r="F13" s="371">
        <v>1316259</v>
      </c>
      <c r="G13" s="371">
        <v>1260055</v>
      </c>
    </row>
    <row r="14" spans="1:7">
      <c r="A14" s="385" t="s">
        <v>387</v>
      </c>
      <c r="B14" s="371">
        <v>377632</v>
      </c>
      <c r="C14" s="371">
        <v>365120</v>
      </c>
      <c r="D14" s="371">
        <v>336021</v>
      </c>
      <c r="E14" s="371">
        <v>314377</v>
      </c>
      <c r="F14" s="371">
        <v>301251</v>
      </c>
      <c r="G14" s="371">
        <v>267138</v>
      </c>
    </row>
    <row r="15" spans="1:7">
      <c r="A15" s="385" t="s">
        <v>388</v>
      </c>
      <c r="B15" s="371">
        <v>205220</v>
      </c>
      <c r="C15" s="371">
        <v>197445</v>
      </c>
      <c r="D15" s="371">
        <v>207027</v>
      </c>
      <c r="E15" s="371">
        <v>197382</v>
      </c>
      <c r="F15" s="371">
        <v>192725</v>
      </c>
      <c r="G15" s="371">
        <v>241393</v>
      </c>
    </row>
    <row r="16" spans="1:7">
      <c r="A16" s="416" t="s">
        <v>389</v>
      </c>
      <c r="B16" s="372">
        <v>1853963</v>
      </c>
      <c r="C16" s="372">
        <v>1763395</v>
      </c>
      <c r="D16" s="372">
        <v>1388675</v>
      </c>
      <c r="E16" s="372">
        <v>1522825</v>
      </c>
      <c r="F16" s="372">
        <v>1810235</v>
      </c>
      <c r="G16" s="372">
        <v>1768586</v>
      </c>
    </row>
    <row r="17" spans="1:7">
      <c r="A17" s="417" t="s">
        <v>390</v>
      </c>
      <c r="B17" s="682">
        <v>19747</v>
      </c>
      <c r="C17" s="682">
        <v>23913</v>
      </c>
      <c r="D17" s="682">
        <v>52306</v>
      </c>
      <c r="E17" s="682">
        <v>48437</v>
      </c>
      <c r="F17" s="682">
        <v>51435</v>
      </c>
      <c r="G17" s="682">
        <v>55078</v>
      </c>
    </row>
    <row r="18" spans="1:7">
      <c r="A18" s="418" t="s">
        <v>391</v>
      </c>
      <c r="B18" s="683">
        <v>38214124</v>
      </c>
      <c r="C18" s="683">
        <v>38858942</v>
      </c>
      <c r="D18" s="683">
        <v>39393942</v>
      </c>
      <c r="E18" s="683">
        <v>40687425</v>
      </c>
      <c r="F18" s="683">
        <v>42120140</v>
      </c>
      <c r="G18" s="683">
        <v>42968502</v>
      </c>
    </row>
    <row r="19" spans="1:7">
      <c r="A19" s="576" t="s">
        <v>392</v>
      </c>
      <c r="B19" s="372">
        <v>39049945</v>
      </c>
      <c r="C19" s="372">
        <v>38858942</v>
      </c>
      <c r="D19" s="372">
        <v>39393942</v>
      </c>
      <c r="E19" s="372">
        <v>40687425</v>
      </c>
      <c r="F19" s="372">
        <v>42120140</v>
      </c>
      <c r="G19" s="372">
        <v>42968502</v>
      </c>
    </row>
    <row r="21" spans="1:7">
      <c r="A21" s="311" t="s">
        <v>298</v>
      </c>
    </row>
    <row r="22" spans="1:7">
      <c r="A22" s="217"/>
    </row>
    <row r="23" spans="1:7">
      <c r="A23" s="21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G4" sqref="G4"/>
    </sheetView>
  </sheetViews>
  <sheetFormatPr defaultRowHeight="12.75"/>
  <cols>
    <col min="1" max="1" width="51.42578125" style="42" customWidth="1"/>
    <col min="2" max="6" width="11.28515625" style="42" customWidth="1"/>
    <col min="7" max="7" width="10.85546875" style="42" customWidth="1"/>
    <col min="8" max="16384" width="9.140625" style="42"/>
  </cols>
  <sheetData>
    <row r="1" spans="1:7">
      <c r="A1" s="314"/>
      <c r="B1" s="317">
        <v>2013</v>
      </c>
      <c r="C1" s="317">
        <v>2014</v>
      </c>
      <c r="D1" s="317">
        <v>2015</v>
      </c>
      <c r="E1" s="317">
        <v>2016</v>
      </c>
      <c r="F1" s="317">
        <v>2017</v>
      </c>
      <c r="G1" s="317">
        <v>2018</v>
      </c>
    </row>
    <row r="2" spans="1:7">
      <c r="A2" s="411" t="s">
        <v>369</v>
      </c>
      <c r="B2" s="190">
        <v>16571358</v>
      </c>
      <c r="C2" s="190">
        <v>16684872</v>
      </c>
      <c r="D2" s="190">
        <v>16779417.971360728</v>
      </c>
      <c r="E2" s="190">
        <v>16982303.393575527</v>
      </c>
      <c r="F2" s="190">
        <v>17519099</v>
      </c>
      <c r="G2" s="190">
        <v>18415583.742630001</v>
      </c>
    </row>
    <row r="3" spans="1:7">
      <c r="A3" s="411" t="s">
        <v>362</v>
      </c>
      <c r="B3" s="190">
        <v>15144913</v>
      </c>
      <c r="C3" s="190">
        <v>15294418</v>
      </c>
      <c r="D3" s="190">
        <v>16032821.976380002</v>
      </c>
      <c r="E3" s="190">
        <v>16189742.916380001</v>
      </c>
      <c r="F3" s="190">
        <v>16908353</v>
      </c>
      <c r="G3" s="190">
        <v>17633734</v>
      </c>
    </row>
    <row r="4" spans="1:7">
      <c r="A4" s="411" t="s">
        <v>368</v>
      </c>
      <c r="B4" s="190">
        <v>14507902</v>
      </c>
      <c r="C4" s="190">
        <v>14607015</v>
      </c>
      <c r="D4" s="190">
        <v>14978146.469509274</v>
      </c>
      <c r="E4" s="190">
        <v>15146115.253079999</v>
      </c>
      <c r="F4" s="190">
        <v>15941824.19352</v>
      </c>
      <c r="G4" s="190">
        <v>16412555</v>
      </c>
    </row>
    <row r="8" spans="1:7" ht="18.75">
      <c r="A8" s="412" t="s">
        <v>372</v>
      </c>
    </row>
    <row r="9" spans="1:7">
      <c r="D9" s="42" t="s">
        <v>0</v>
      </c>
    </row>
    <row r="48" spans="1:1">
      <c r="A48" s="310" t="s">
        <v>298</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G22" sqref="G22"/>
    </sheetView>
  </sheetViews>
  <sheetFormatPr defaultRowHeight="12.75"/>
  <cols>
    <col min="1" max="1" width="10.85546875" style="42" customWidth="1"/>
    <col min="2" max="2" width="25.7109375" style="42" customWidth="1"/>
    <col min="3" max="7" width="17.28515625" style="42" customWidth="1"/>
    <col min="8" max="16384" width="9.140625" style="42"/>
  </cols>
  <sheetData>
    <row r="1" spans="1:7">
      <c r="A1" s="52" t="s">
        <v>804</v>
      </c>
      <c r="G1" s="289" t="s">
        <v>0</v>
      </c>
    </row>
    <row r="2" spans="1:7">
      <c r="C2" s="420" t="s">
        <v>393</v>
      </c>
      <c r="D2" s="420" t="s">
        <v>394</v>
      </c>
      <c r="E2" s="420" t="s">
        <v>395</v>
      </c>
      <c r="F2" s="420" t="s">
        <v>396</v>
      </c>
      <c r="G2" s="420" t="s">
        <v>397</v>
      </c>
    </row>
    <row r="3" spans="1:7" ht="51">
      <c r="A3" s="317"/>
      <c r="B3" s="421"/>
      <c r="C3" s="400" t="s">
        <v>805</v>
      </c>
      <c r="D3" s="400" t="s">
        <v>398</v>
      </c>
      <c r="E3" s="317" t="s">
        <v>399</v>
      </c>
      <c r="F3" s="421" t="s">
        <v>400</v>
      </c>
      <c r="G3" s="400" t="s">
        <v>806</v>
      </c>
    </row>
    <row r="4" spans="1:7">
      <c r="C4" s="422"/>
      <c r="D4" s="420"/>
      <c r="E4" s="420"/>
      <c r="F4" s="420"/>
      <c r="G4" s="423"/>
    </row>
    <row r="5" spans="1:7">
      <c r="A5" s="715" t="s">
        <v>401</v>
      </c>
      <c r="B5" s="42" t="s">
        <v>1</v>
      </c>
      <c r="C5" s="424" t="e">
        <f>#REF!</f>
        <v>#REF!</v>
      </c>
      <c r="D5" s="425" t="e">
        <f>#REF!</f>
        <v>#REF!</v>
      </c>
      <c r="E5" s="425" t="e">
        <f>#REF!</f>
        <v>#REF!</v>
      </c>
      <c r="F5" s="425" t="e">
        <f>#REF!</f>
        <v>#REF!</v>
      </c>
      <c r="G5" s="426" t="e">
        <f>#REF!</f>
        <v>#REF!</v>
      </c>
    </row>
    <row r="6" spans="1:7">
      <c r="A6" s="715"/>
      <c r="B6" s="42" t="s">
        <v>2</v>
      </c>
      <c r="C6" s="424" t="e">
        <f>#REF!</f>
        <v>#REF!</v>
      </c>
      <c r="D6" s="425" t="e">
        <f>#REF!</f>
        <v>#REF!</v>
      </c>
      <c r="E6" s="425" t="e">
        <f>#REF!</f>
        <v>#REF!</v>
      </c>
      <c r="F6" s="425" t="e">
        <f>#REF!</f>
        <v>#REF!</v>
      </c>
      <c r="G6" s="426" t="e">
        <f>#REF!</f>
        <v>#REF!</v>
      </c>
    </row>
    <row r="7" spans="1:7">
      <c r="A7" s="715"/>
      <c r="B7" s="42" t="s">
        <v>402</v>
      </c>
      <c r="C7" s="424" t="e">
        <f>#REF!</f>
        <v>#REF!</v>
      </c>
      <c r="D7" s="425" t="e">
        <f>#REF!</f>
        <v>#REF!</v>
      </c>
      <c r="E7" s="425" t="e">
        <f>#REF!</f>
        <v>#REF!</v>
      </c>
      <c r="F7" s="425" t="e">
        <f>#REF!</f>
        <v>#REF!</v>
      </c>
      <c r="G7" s="426" t="e">
        <f>#REF!</f>
        <v>#REF!</v>
      </c>
    </row>
    <row r="8" spans="1:7">
      <c r="A8" s="715"/>
      <c r="B8" s="42" t="s">
        <v>403</v>
      </c>
      <c r="C8" s="424" t="e">
        <f>#REF!</f>
        <v>#REF!</v>
      </c>
      <c r="D8" s="425" t="e">
        <f>#REF!</f>
        <v>#REF!</v>
      </c>
      <c r="E8" s="425" t="e">
        <f>#REF!</f>
        <v>#REF!</v>
      </c>
      <c r="F8" s="425" t="e">
        <f>#REF!</f>
        <v>#REF!</v>
      </c>
      <c r="G8" s="426" t="e">
        <f>#REF!</f>
        <v>#REF!</v>
      </c>
    </row>
    <row r="9" spans="1:7">
      <c r="A9" s="715"/>
      <c r="B9" s="42" t="s">
        <v>404</v>
      </c>
      <c r="C9" s="424" t="e">
        <f>#REF!</f>
        <v>#REF!</v>
      </c>
      <c r="D9" s="425" t="e">
        <f>#REF!</f>
        <v>#REF!</v>
      </c>
      <c r="E9" s="425" t="e">
        <f>#REF!</f>
        <v>#REF!</v>
      </c>
      <c r="F9" s="425" t="e">
        <f>#REF!</f>
        <v>#REF!</v>
      </c>
      <c r="G9" s="426" t="e">
        <f>#REF!</f>
        <v>#REF!</v>
      </c>
    </row>
    <row r="10" spans="1:7">
      <c r="A10" s="715"/>
      <c r="B10" s="42" t="s">
        <v>405</v>
      </c>
      <c r="C10" s="424" t="e">
        <f>#REF!</f>
        <v>#REF!</v>
      </c>
      <c r="D10" s="425" t="e">
        <f>#REF!</f>
        <v>#REF!</v>
      </c>
      <c r="E10" s="425" t="e">
        <f>#REF!</f>
        <v>#REF!</v>
      </c>
      <c r="F10" s="425" t="e">
        <f>#REF!</f>
        <v>#REF!</v>
      </c>
      <c r="G10" s="426" t="e">
        <f>#REF!</f>
        <v>#REF!</v>
      </c>
    </row>
    <row r="11" spans="1:7" ht="24.75" customHeight="1">
      <c r="A11" s="715"/>
      <c r="B11" s="77" t="s">
        <v>406</v>
      </c>
      <c r="C11" s="424" t="e">
        <f>#REF!</f>
        <v>#REF!</v>
      </c>
      <c r="D11" s="427" t="e">
        <f>#REF!</f>
        <v>#REF!</v>
      </c>
      <c r="E11" s="427" t="e">
        <f>#REF!</f>
        <v>#REF!</v>
      </c>
      <c r="F11" s="427" t="e">
        <f>#REF!</f>
        <v>#REF!</v>
      </c>
      <c r="G11" s="426" t="e">
        <f>#REF!</f>
        <v>#REF!</v>
      </c>
    </row>
    <row r="12" spans="1:7">
      <c r="A12" s="716" t="s">
        <v>407</v>
      </c>
      <c r="B12" s="81" t="s">
        <v>408</v>
      </c>
      <c r="C12" s="428" t="e">
        <f>#REF!</f>
        <v>#REF!</v>
      </c>
      <c r="D12" s="429" t="e">
        <f>#REF!</f>
        <v>#REF!</v>
      </c>
      <c r="E12" s="429" t="e">
        <f>#REF!</f>
        <v>#REF!</v>
      </c>
      <c r="F12" s="429" t="e">
        <f>#REF!</f>
        <v>#REF!</v>
      </c>
      <c r="G12" s="430" t="e">
        <f>#REF!</f>
        <v>#REF!</v>
      </c>
    </row>
    <row r="13" spans="1:7">
      <c r="A13" s="717"/>
      <c r="B13" s="168" t="s">
        <v>409</v>
      </c>
      <c r="C13" s="424" t="e">
        <f>#REF!</f>
        <v>#REF!</v>
      </c>
      <c r="D13" s="425" t="e">
        <f>#REF!</f>
        <v>#REF!</v>
      </c>
      <c r="E13" s="425" t="e">
        <f>#REF!</f>
        <v>#REF!</v>
      </c>
      <c r="F13" s="425" t="e">
        <f>#REF!</f>
        <v>#REF!</v>
      </c>
      <c r="G13" s="426" t="e">
        <f>#REF!</f>
        <v>#REF!</v>
      </c>
    </row>
    <row r="14" spans="1:7">
      <c r="A14" s="717"/>
      <c r="B14" s="168" t="s">
        <v>410</v>
      </c>
      <c r="C14" s="424" t="e">
        <f>#REF!</f>
        <v>#REF!</v>
      </c>
      <c r="D14" s="425" t="e">
        <f>#REF!</f>
        <v>#REF!</v>
      </c>
      <c r="E14" s="425" t="e">
        <f>#REF!</f>
        <v>#REF!</v>
      </c>
      <c r="F14" s="425" t="e">
        <f>#REF!</f>
        <v>#REF!</v>
      </c>
      <c r="G14" s="426" t="e">
        <f>#REF!</f>
        <v>#REF!</v>
      </c>
    </row>
    <row r="15" spans="1:7" ht="25.5" customHeight="1">
      <c r="A15" s="718"/>
      <c r="B15" s="431" t="s">
        <v>411</v>
      </c>
      <c r="C15" s="432" t="e">
        <f>#REF!</f>
        <v>#REF!</v>
      </c>
      <c r="D15" s="433" t="e">
        <f>#REF!</f>
        <v>#REF!</v>
      </c>
      <c r="E15" s="433" t="e">
        <f>#REF!</f>
        <v>#REF!</v>
      </c>
      <c r="F15" s="433" t="e">
        <f>#REF!</f>
        <v>#REF!</v>
      </c>
      <c r="G15" s="434" t="e">
        <f>#REF!</f>
        <v>#REF!</v>
      </c>
    </row>
    <row r="16" spans="1:7" ht="24.75" customHeight="1">
      <c r="A16" s="719" t="s">
        <v>412</v>
      </c>
      <c r="B16" s="720"/>
      <c r="C16" s="424" t="e">
        <f>#REF!</f>
        <v>#REF!</v>
      </c>
      <c r="D16" s="427" t="e">
        <f>#REF!</f>
        <v>#REF!</v>
      </c>
      <c r="E16" s="427" t="e">
        <f>#REF!</f>
        <v>#REF!</v>
      </c>
      <c r="F16" s="427" t="e">
        <f>#REF!</f>
        <v>#REF!</v>
      </c>
      <c r="G16" s="426" t="e">
        <f>#REF!</f>
        <v>#REF!</v>
      </c>
    </row>
    <row r="18" spans="1:1">
      <c r="A18" s="435" t="s">
        <v>413</v>
      </c>
    </row>
  </sheetData>
  <mergeCells count="3">
    <mergeCell ref="A5:A11"/>
    <mergeCell ref="A12:A15"/>
    <mergeCell ref="A16:B16"/>
  </mergeCell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A41" sqref="A41"/>
    </sheetView>
  </sheetViews>
  <sheetFormatPr defaultRowHeight="12.75"/>
  <cols>
    <col min="1" max="1" width="55.42578125" style="42" customWidth="1"/>
    <col min="2" max="11" width="12.7109375" style="42" customWidth="1"/>
    <col min="12" max="12" width="11.140625" style="42" customWidth="1"/>
    <col min="13" max="16384" width="9.140625" style="42"/>
  </cols>
  <sheetData>
    <row r="1" spans="1:12">
      <c r="A1" s="436" t="s">
        <v>854</v>
      </c>
      <c r="B1" s="437"/>
      <c r="C1" s="437"/>
      <c r="D1" s="437"/>
      <c r="E1" s="437"/>
      <c r="F1" s="437"/>
      <c r="G1" s="437"/>
      <c r="H1" s="437"/>
      <c r="I1" s="437"/>
      <c r="J1" s="437"/>
      <c r="K1" s="437"/>
    </row>
    <row r="2" spans="1:12">
      <c r="A2" s="437"/>
      <c r="B2" s="437"/>
      <c r="C2" s="437"/>
      <c r="D2" s="437"/>
      <c r="E2" s="437"/>
      <c r="F2" s="437"/>
      <c r="G2" s="437"/>
      <c r="H2" s="437"/>
      <c r="I2" s="438"/>
      <c r="J2" s="437"/>
      <c r="L2" s="438" t="s">
        <v>279</v>
      </c>
    </row>
    <row r="3" spans="1:12">
      <c r="A3" s="421"/>
      <c r="B3" s="400" t="s">
        <v>414</v>
      </c>
      <c r="C3" s="317" t="s">
        <v>253</v>
      </c>
      <c r="D3" s="317" t="s">
        <v>234</v>
      </c>
      <c r="E3" s="317" t="s">
        <v>254</v>
      </c>
      <c r="F3" s="317" t="s">
        <v>157</v>
      </c>
      <c r="G3" s="317" t="s">
        <v>111</v>
      </c>
      <c r="H3" s="317" t="s">
        <v>40</v>
      </c>
      <c r="I3" s="317" t="s">
        <v>41</v>
      </c>
      <c r="J3" s="317" t="s">
        <v>42</v>
      </c>
      <c r="K3" s="317" t="s">
        <v>43</v>
      </c>
      <c r="L3" s="317" t="s">
        <v>722</v>
      </c>
    </row>
    <row r="4" spans="1:12" ht="25.5">
      <c r="A4" s="439" t="s">
        <v>415</v>
      </c>
      <c r="B4" s="440">
        <v>675000</v>
      </c>
      <c r="C4" s="440">
        <v>737328</v>
      </c>
      <c r="D4" s="440">
        <v>841026</v>
      </c>
      <c r="E4" s="440">
        <v>969723.02775000024</v>
      </c>
      <c r="F4" s="440">
        <v>1021141.89222</v>
      </c>
      <c r="G4" s="440">
        <v>1025525</v>
      </c>
      <c r="H4" s="440">
        <v>1069643</v>
      </c>
      <c r="I4" s="440">
        <v>1116099.8172200001</v>
      </c>
      <c r="J4" s="440">
        <v>1176592</v>
      </c>
      <c r="K4" s="440">
        <v>1248556</v>
      </c>
      <c r="L4" s="440">
        <v>1283394</v>
      </c>
    </row>
    <row r="5" spans="1:12" ht="14.25">
      <c r="A5" s="441" t="s">
        <v>421</v>
      </c>
      <c r="B5" s="442">
        <v>410955</v>
      </c>
      <c r="C5" s="442">
        <v>429290</v>
      </c>
      <c r="D5" s="442">
        <v>544814</v>
      </c>
      <c r="E5" s="442">
        <v>574928.84600000014</v>
      </c>
      <c r="F5" s="442">
        <v>651084.83171000006</v>
      </c>
      <c r="G5" s="442">
        <v>601299</v>
      </c>
      <c r="H5" s="442">
        <v>642755</v>
      </c>
      <c r="I5" s="442">
        <v>671634.24100000004</v>
      </c>
      <c r="J5" s="442">
        <v>676667</v>
      </c>
      <c r="K5" s="442">
        <v>721251</v>
      </c>
      <c r="L5" s="442">
        <v>755389</v>
      </c>
    </row>
    <row r="6" spans="1:12" ht="14.25">
      <c r="A6" s="441" t="s">
        <v>422</v>
      </c>
      <c r="B6" s="442">
        <v>145942</v>
      </c>
      <c r="C6" s="442">
        <v>174095</v>
      </c>
      <c r="D6" s="442">
        <v>230477</v>
      </c>
      <c r="E6" s="442">
        <v>330251.18175000011</v>
      </c>
      <c r="F6" s="442">
        <v>300705.06051000004</v>
      </c>
      <c r="G6" s="442">
        <v>242232</v>
      </c>
      <c r="H6" s="442">
        <v>235963</v>
      </c>
      <c r="I6" s="442">
        <v>238777.26721999998</v>
      </c>
      <c r="J6" s="442">
        <v>269346</v>
      </c>
      <c r="K6" s="442">
        <v>301442</v>
      </c>
      <c r="L6" s="442">
        <v>297375</v>
      </c>
    </row>
    <row r="7" spans="1:12" ht="14.25">
      <c r="A7" s="441" t="s">
        <v>423</v>
      </c>
      <c r="B7" s="442">
        <v>2067</v>
      </c>
      <c r="C7" s="442">
        <v>2302</v>
      </c>
      <c r="D7" s="442">
        <v>2700</v>
      </c>
      <c r="E7" s="442">
        <v>3006</v>
      </c>
      <c r="F7" s="442">
        <v>2883</v>
      </c>
      <c r="G7" s="442">
        <v>2838</v>
      </c>
      <c r="H7" s="442">
        <v>0</v>
      </c>
      <c r="I7" s="442">
        <v>0</v>
      </c>
      <c r="J7" s="442">
        <v>9305</v>
      </c>
      <c r="K7" s="442">
        <v>0</v>
      </c>
      <c r="L7" s="442">
        <v>0</v>
      </c>
    </row>
    <row r="8" spans="1:12" ht="14.25">
      <c r="A8" s="448" t="s">
        <v>424</v>
      </c>
      <c r="B8" s="443">
        <v>116036</v>
      </c>
      <c r="C8" s="443">
        <v>131641</v>
      </c>
      <c r="D8" s="443">
        <v>63035</v>
      </c>
      <c r="E8" s="444">
        <v>61537</v>
      </c>
      <c r="F8" s="444">
        <v>66469</v>
      </c>
      <c r="G8" s="444">
        <v>179156</v>
      </c>
      <c r="H8" s="444">
        <v>190925</v>
      </c>
      <c r="I8" s="444">
        <v>205688.30900000001</v>
      </c>
      <c r="J8" s="444">
        <v>221274</v>
      </c>
      <c r="K8" s="444">
        <v>225863</v>
      </c>
      <c r="L8" s="444">
        <v>230630</v>
      </c>
    </row>
    <row r="9" spans="1:12" ht="14.25">
      <c r="A9" s="449" t="s">
        <v>425</v>
      </c>
      <c r="B9" s="442">
        <v>48119</v>
      </c>
      <c r="C9" s="442">
        <v>41942</v>
      </c>
      <c r="D9" s="442">
        <v>69848</v>
      </c>
      <c r="E9" s="442">
        <v>46243.964769999999</v>
      </c>
      <c r="F9" s="442">
        <v>33839.08438</v>
      </c>
      <c r="G9" s="442">
        <v>41701</v>
      </c>
      <c r="H9" s="442">
        <v>42061</v>
      </c>
      <c r="I9" s="442">
        <v>44295.028559999999</v>
      </c>
      <c r="J9" s="442">
        <v>39289</v>
      </c>
      <c r="K9" s="442">
        <v>50296</v>
      </c>
      <c r="L9" s="442">
        <v>62396</v>
      </c>
    </row>
    <row r="10" spans="1:12" ht="14.25">
      <c r="A10" s="449" t="s">
        <v>426</v>
      </c>
      <c r="B10" s="442">
        <v>68732</v>
      </c>
      <c r="C10" s="442">
        <v>67522</v>
      </c>
      <c r="D10" s="442">
        <v>61854</v>
      </c>
      <c r="E10" s="442">
        <v>64608.872379999957</v>
      </c>
      <c r="F10" s="442">
        <v>69224.690330000012</v>
      </c>
      <c r="G10" s="442">
        <v>72343</v>
      </c>
      <c r="H10" s="442">
        <v>16282</v>
      </c>
      <c r="I10" s="442">
        <v>20820.4624</v>
      </c>
      <c r="J10" s="442">
        <v>19411</v>
      </c>
      <c r="K10" s="442">
        <v>17305</v>
      </c>
      <c r="L10" s="442">
        <v>19045</v>
      </c>
    </row>
    <row r="11" spans="1:12">
      <c r="A11" s="446" t="s">
        <v>416</v>
      </c>
      <c r="B11" s="447">
        <v>791851</v>
      </c>
      <c r="C11" s="447">
        <v>846792</v>
      </c>
      <c r="D11" s="447">
        <v>972728</v>
      </c>
      <c r="E11" s="447">
        <v>1080575.8649000002</v>
      </c>
      <c r="F11" s="447">
        <v>1124205.6669299998</v>
      </c>
      <c r="G11" s="447">
        <v>1139569</v>
      </c>
      <c r="H11" s="447">
        <v>1127986</v>
      </c>
      <c r="I11" s="447">
        <v>1181215.3081800002</v>
      </c>
      <c r="J11" s="447">
        <v>1235292</v>
      </c>
      <c r="K11" s="447">
        <v>1316157</v>
      </c>
      <c r="L11" s="447">
        <v>1364835</v>
      </c>
    </row>
    <row r="13" spans="1:12">
      <c r="A13" s="169" t="s">
        <v>417</v>
      </c>
    </row>
    <row r="14" spans="1:12">
      <c r="A14" s="169" t="s">
        <v>418</v>
      </c>
    </row>
    <row r="15" spans="1:12">
      <c r="A15" s="169" t="s">
        <v>419</v>
      </c>
    </row>
    <row r="16" spans="1:12">
      <c r="A16" s="169" t="s">
        <v>420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election activeCell="D32" sqref="D32"/>
    </sheetView>
  </sheetViews>
  <sheetFormatPr defaultRowHeight="12.75"/>
  <cols>
    <col min="1" max="1" width="31" style="42" customWidth="1"/>
    <col min="2" max="2" width="12" style="42" customWidth="1"/>
    <col min="3" max="12" width="13.5703125" style="42" customWidth="1"/>
    <col min="13" max="13" width="14" style="42" customWidth="1"/>
    <col min="14" max="16384" width="9.140625" style="42"/>
  </cols>
  <sheetData>
    <row r="1" spans="1:13">
      <c r="A1" s="450" t="s">
        <v>855</v>
      </c>
      <c r="B1" s="451"/>
      <c r="C1" s="451"/>
      <c r="D1" s="451"/>
      <c r="E1" s="451"/>
      <c r="F1" s="451"/>
      <c r="G1" s="452"/>
      <c r="H1" s="452"/>
      <c r="I1" s="452"/>
      <c r="J1" s="452"/>
      <c r="K1" s="452"/>
      <c r="L1" s="437"/>
    </row>
    <row r="2" spans="1:13">
      <c r="A2" s="453"/>
      <c r="B2" s="454"/>
      <c r="C2" s="437"/>
      <c r="D2" s="455"/>
      <c r="E2" s="455"/>
      <c r="F2" s="455"/>
      <c r="G2" s="455"/>
      <c r="H2" s="455"/>
      <c r="I2" s="437"/>
      <c r="J2" s="455"/>
      <c r="K2" s="437"/>
      <c r="M2" s="463" t="s">
        <v>427</v>
      </c>
    </row>
    <row r="3" spans="1:13">
      <c r="A3" s="317"/>
      <c r="B3" s="421"/>
      <c r="C3" s="400" t="s">
        <v>414</v>
      </c>
      <c r="D3" s="317" t="s">
        <v>253</v>
      </c>
      <c r="E3" s="317" t="s">
        <v>234</v>
      </c>
      <c r="F3" s="317" t="s">
        <v>254</v>
      </c>
      <c r="G3" s="317" t="s">
        <v>157</v>
      </c>
      <c r="H3" s="317" t="s">
        <v>111</v>
      </c>
      <c r="I3" s="317" t="s">
        <v>40</v>
      </c>
      <c r="J3" s="317" t="s">
        <v>41</v>
      </c>
      <c r="K3" s="317" t="s">
        <v>42</v>
      </c>
      <c r="L3" s="317" t="s">
        <v>43</v>
      </c>
      <c r="M3" s="317"/>
    </row>
    <row r="4" spans="1:13">
      <c r="A4" s="460" t="s">
        <v>428</v>
      </c>
      <c r="B4" s="461"/>
      <c r="C4" s="456">
        <v>932948</v>
      </c>
      <c r="D4" s="457">
        <v>1006237</v>
      </c>
      <c r="E4" s="457">
        <v>1140065</v>
      </c>
      <c r="F4" s="457">
        <v>1234224.3244400001</v>
      </c>
      <c r="G4" s="457">
        <v>1206508.9715600004</v>
      </c>
      <c r="H4" s="457">
        <v>1135927</v>
      </c>
      <c r="I4" s="457">
        <v>1157698</v>
      </c>
      <c r="J4" s="457">
        <v>1179595</v>
      </c>
      <c r="K4" s="457">
        <v>1235364</v>
      </c>
      <c r="L4" s="457">
        <v>1257820</v>
      </c>
      <c r="M4" s="457">
        <v>1286217</v>
      </c>
    </row>
    <row r="5" spans="1:13">
      <c r="A5" s="721" t="s">
        <v>429</v>
      </c>
      <c r="B5" s="445" t="s">
        <v>430</v>
      </c>
      <c r="C5" s="457">
        <v>236844</v>
      </c>
      <c r="D5" s="457">
        <v>247052</v>
      </c>
      <c r="E5" s="442">
        <v>273280</v>
      </c>
      <c r="F5" s="442">
        <v>276179.47944000002</v>
      </c>
      <c r="G5" s="442">
        <v>262811.43378000002</v>
      </c>
      <c r="H5" s="442">
        <v>258219</v>
      </c>
      <c r="I5" s="442">
        <v>266780</v>
      </c>
      <c r="J5" s="442">
        <v>271320</v>
      </c>
      <c r="K5" s="442">
        <v>277008</v>
      </c>
      <c r="L5" s="442">
        <v>284282</v>
      </c>
      <c r="M5" s="442">
        <v>290531</v>
      </c>
    </row>
    <row r="6" spans="1:13">
      <c r="A6" s="721"/>
      <c r="B6" s="445" t="s">
        <v>431</v>
      </c>
      <c r="C6" s="457">
        <v>696104</v>
      </c>
      <c r="D6" s="457">
        <v>759185</v>
      </c>
      <c r="E6" s="442">
        <v>866785</v>
      </c>
      <c r="F6" s="442">
        <v>958044.84499999997</v>
      </c>
      <c r="G6" s="442">
        <v>943697.53778000036</v>
      </c>
      <c r="H6" s="442">
        <v>877708</v>
      </c>
      <c r="I6" s="442">
        <v>890918</v>
      </c>
      <c r="J6" s="442">
        <v>908275</v>
      </c>
      <c r="K6" s="442">
        <v>958356</v>
      </c>
      <c r="L6" s="442">
        <v>973538</v>
      </c>
      <c r="M6" s="442">
        <v>995686</v>
      </c>
    </row>
    <row r="7" spans="1:13">
      <c r="A7" s="458" t="s">
        <v>434</v>
      </c>
      <c r="B7" s="445"/>
      <c r="C7" s="456">
        <v>1341760</v>
      </c>
      <c r="D7" s="457">
        <v>-1031663</v>
      </c>
      <c r="E7" s="457">
        <v>3882044</v>
      </c>
      <c r="F7" s="457">
        <v>1538331.45517</v>
      </c>
      <c r="G7" s="457">
        <v>516366.90635999996</v>
      </c>
      <c r="H7" s="457">
        <v>3040095</v>
      </c>
      <c r="I7" s="457">
        <v>2063964</v>
      </c>
      <c r="J7" s="457">
        <v>4215940.4791000001</v>
      </c>
      <c r="K7" s="457">
        <v>700626</v>
      </c>
      <c r="L7" s="457">
        <v>7748872</v>
      </c>
      <c r="M7" s="457">
        <v>2192605</v>
      </c>
    </row>
    <row r="8" spans="1:13" ht="14.25">
      <c r="A8" s="459" t="s">
        <v>432</v>
      </c>
      <c r="B8" s="462"/>
      <c r="C8" s="456">
        <v>2274708</v>
      </c>
      <c r="D8" s="457">
        <v>-25426</v>
      </c>
      <c r="E8" s="442">
        <v>5022109</v>
      </c>
      <c r="F8" s="442">
        <v>2772555.7796100001</v>
      </c>
      <c r="G8" s="442">
        <v>1722875.8779200003</v>
      </c>
      <c r="H8" s="442">
        <v>4176022</v>
      </c>
      <c r="I8" s="442">
        <v>3221662</v>
      </c>
      <c r="J8" s="442">
        <v>5395535.4791000001</v>
      </c>
      <c r="K8" s="442">
        <v>1935990</v>
      </c>
      <c r="L8" s="442">
        <v>9006692</v>
      </c>
      <c r="M8" s="442">
        <v>3478822</v>
      </c>
    </row>
    <row r="10" spans="1:13">
      <c r="A10" s="328" t="s">
        <v>433</v>
      </c>
    </row>
  </sheetData>
  <mergeCells count="1">
    <mergeCell ref="A5:A6"/>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E7" sqref="E7"/>
    </sheetView>
  </sheetViews>
  <sheetFormatPr defaultRowHeight="12.75"/>
  <cols>
    <col min="1" max="1" width="43" style="42" customWidth="1"/>
    <col min="2" max="2" width="29.28515625" style="42" customWidth="1"/>
    <col min="3" max="3" width="33.42578125" style="42" customWidth="1"/>
    <col min="4" max="16384" width="9.140625" style="42"/>
  </cols>
  <sheetData>
    <row r="1" spans="1:3">
      <c r="A1" s="52" t="s">
        <v>435</v>
      </c>
    </row>
    <row r="2" spans="1:3">
      <c r="A2" s="59"/>
      <c r="B2" s="59"/>
      <c r="C2" s="59"/>
    </row>
    <row r="3" spans="1:3" ht="25.5">
      <c r="A3" s="317" t="s">
        <v>74</v>
      </c>
      <c r="B3" s="317" t="s">
        <v>436</v>
      </c>
      <c r="C3" s="317" t="s">
        <v>437</v>
      </c>
    </row>
    <row r="4" spans="1:3">
      <c r="A4" s="465" t="s">
        <v>109</v>
      </c>
      <c r="B4" s="465" t="s">
        <v>438</v>
      </c>
      <c r="C4" s="465" t="s">
        <v>439</v>
      </c>
    </row>
    <row r="5" spans="1:3">
      <c r="A5" s="465" t="s">
        <v>96</v>
      </c>
      <c r="B5" s="465" t="s">
        <v>438</v>
      </c>
      <c r="C5" s="465" t="s">
        <v>439</v>
      </c>
    </row>
    <row r="6" spans="1:3">
      <c r="A6" s="465" t="s">
        <v>102</v>
      </c>
      <c r="B6" s="465" t="s">
        <v>440</v>
      </c>
      <c r="C6" s="465" t="s">
        <v>441</v>
      </c>
    </row>
    <row r="7" spans="1:3" ht="14.25">
      <c r="A7" s="465" t="s">
        <v>442</v>
      </c>
      <c r="B7" s="465" t="s">
        <v>443</v>
      </c>
      <c r="C7" s="465" t="s">
        <v>444</v>
      </c>
    </row>
    <row r="8" spans="1:3">
      <c r="A8" s="465" t="s">
        <v>97</v>
      </c>
      <c r="B8" s="465" t="s">
        <v>445</v>
      </c>
      <c r="C8" s="465" t="s">
        <v>34</v>
      </c>
    </row>
    <row r="9" spans="1:3">
      <c r="A9" s="465" t="s">
        <v>83</v>
      </c>
      <c r="B9" s="465" t="s">
        <v>446</v>
      </c>
      <c r="C9" s="465" t="s">
        <v>83</v>
      </c>
    </row>
    <row r="10" spans="1:3">
      <c r="A10" s="465" t="s">
        <v>89</v>
      </c>
      <c r="B10" s="465" t="s">
        <v>440</v>
      </c>
      <c r="C10" s="465" t="s">
        <v>441</v>
      </c>
    </row>
    <row r="11" spans="1:3">
      <c r="A11" s="465" t="s">
        <v>100</v>
      </c>
      <c r="B11" s="465" t="s">
        <v>447</v>
      </c>
      <c r="C11" s="465" t="s">
        <v>448</v>
      </c>
    </row>
    <row r="12" spans="1:3">
      <c r="A12" s="465" t="s">
        <v>91</v>
      </c>
      <c r="B12" s="465" t="s">
        <v>447</v>
      </c>
      <c r="C12" s="465" t="s">
        <v>444</v>
      </c>
    </row>
    <row r="13" spans="1:3">
      <c r="A13" s="465" t="s">
        <v>103</v>
      </c>
      <c r="B13" s="465" t="s">
        <v>445</v>
      </c>
      <c r="C13" s="465" t="s">
        <v>449</v>
      </c>
    </row>
    <row r="14" spans="1:3">
      <c r="A14" s="465" t="s">
        <v>85</v>
      </c>
      <c r="B14" s="465" t="s">
        <v>447</v>
      </c>
      <c r="C14" s="465" t="s">
        <v>104</v>
      </c>
    </row>
    <row r="15" spans="1:3">
      <c r="A15" s="465" t="s">
        <v>110</v>
      </c>
      <c r="B15" s="465" t="s">
        <v>445</v>
      </c>
      <c r="C15" s="465" t="s">
        <v>449</v>
      </c>
    </row>
    <row r="16" spans="1:3">
      <c r="A16" s="465" t="s">
        <v>80</v>
      </c>
      <c r="B16" s="465" t="s">
        <v>450</v>
      </c>
      <c r="C16" s="465" t="s">
        <v>451</v>
      </c>
    </row>
    <row r="17" spans="1:3">
      <c r="A17" s="465" t="s">
        <v>107</v>
      </c>
      <c r="B17" s="465" t="s">
        <v>445</v>
      </c>
      <c r="C17" s="465" t="s">
        <v>34</v>
      </c>
    </row>
    <row r="18" spans="1:3">
      <c r="A18" s="465" t="s">
        <v>106</v>
      </c>
      <c r="B18" s="465" t="s">
        <v>445</v>
      </c>
      <c r="C18" s="465" t="s">
        <v>106</v>
      </c>
    </row>
    <row r="19" spans="1:3">
      <c r="A19" s="465" t="s">
        <v>86</v>
      </c>
      <c r="B19" s="465" t="s">
        <v>447</v>
      </c>
      <c r="C19" s="465" t="s">
        <v>452</v>
      </c>
    </row>
    <row r="20" spans="1:3">
      <c r="A20" s="465" t="s">
        <v>90</v>
      </c>
      <c r="B20" s="465" t="s">
        <v>450</v>
      </c>
      <c r="C20" s="465" t="s">
        <v>451</v>
      </c>
    </row>
    <row r="21" spans="1:3">
      <c r="A21" s="465" t="s">
        <v>82</v>
      </c>
      <c r="B21" s="465" t="s">
        <v>447</v>
      </c>
      <c r="C21" s="465" t="s">
        <v>104</v>
      </c>
    </row>
    <row r="22" spans="1:3">
      <c r="A22" s="465" t="s">
        <v>92</v>
      </c>
      <c r="B22" s="465" t="s">
        <v>445</v>
      </c>
      <c r="C22" s="465" t="s">
        <v>449</v>
      </c>
    </row>
    <row r="23" spans="1:3">
      <c r="A23" s="465" t="s">
        <v>101</v>
      </c>
      <c r="B23" s="465" t="s">
        <v>450</v>
      </c>
      <c r="C23" s="465" t="s">
        <v>439</v>
      </c>
    </row>
    <row r="24" spans="1:3">
      <c r="A24" s="465" t="s">
        <v>88</v>
      </c>
      <c r="B24" s="465" t="s">
        <v>447</v>
      </c>
      <c r="C24" s="465" t="s">
        <v>448</v>
      </c>
    </row>
    <row r="25" spans="1:3">
      <c r="A25" s="465" t="s">
        <v>98</v>
      </c>
      <c r="B25" s="465" t="s">
        <v>447</v>
      </c>
      <c r="C25" s="465" t="s">
        <v>453</v>
      </c>
    </row>
    <row r="26" spans="1:3">
      <c r="A26" s="465" t="s">
        <v>79</v>
      </c>
      <c r="B26" s="465" t="s">
        <v>450</v>
      </c>
      <c r="C26" s="465" t="s">
        <v>454</v>
      </c>
    </row>
    <row r="27" spans="1:3">
      <c r="A27" s="465" t="s">
        <v>99</v>
      </c>
      <c r="B27" s="465" t="s">
        <v>440</v>
      </c>
      <c r="C27" s="465" t="s">
        <v>441</v>
      </c>
    </row>
    <row r="28" spans="1:3">
      <c r="A28" s="465" t="s">
        <v>104</v>
      </c>
      <c r="B28" s="465" t="s">
        <v>447</v>
      </c>
      <c r="C28" s="465" t="s">
        <v>104</v>
      </c>
    </row>
    <row r="29" spans="1:3">
      <c r="A29" s="465" t="s">
        <v>84</v>
      </c>
      <c r="B29" s="465" t="s">
        <v>445</v>
      </c>
      <c r="C29" s="465" t="s">
        <v>455</v>
      </c>
    </row>
    <row r="30" spans="1:3">
      <c r="A30" s="465" t="s">
        <v>78</v>
      </c>
      <c r="B30" s="465" t="s">
        <v>456</v>
      </c>
      <c r="C30" s="465" t="s">
        <v>454</v>
      </c>
    </row>
    <row r="31" spans="1:3">
      <c r="A31" s="465" t="s">
        <v>93</v>
      </c>
      <c r="B31" s="465" t="s">
        <v>447</v>
      </c>
      <c r="C31" s="465" t="s">
        <v>448</v>
      </c>
    </row>
    <row r="32" spans="1:3">
      <c r="A32" s="465" t="s">
        <v>108</v>
      </c>
      <c r="B32" s="465" t="s">
        <v>447</v>
      </c>
      <c r="C32" s="465" t="s">
        <v>453</v>
      </c>
    </row>
    <row r="33" spans="1:3">
      <c r="A33" s="465" t="s">
        <v>94</v>
      </c>
      <c r="B33" s="465" t="s">
        <v>440</v>
      </c>
      <c r="C33" s="465" t="s">
        <v>34</v>
      </c>
    </row>
    <row r="34" spans="1:3">
      <c r="A34" s="465" t="s">
        <v>87</v>
      </c>
      <c r="B34" s="465" t="s">
        <v>447</v>
      </c>
      <c r="C34" s="465" t="s">
        <v>444</v>
      </c>
    </row>
    <row r="35" spans="1:3">
      <c r="A35" s="465" t="s">
        <v>105</v>
      </c>
      <c r="B35" s="465" t="s">
        <v>445</v>
      </c>
      <c r="C35" s="465" t="s">
        <v>449</v>
      </c>
    </row>
    <row r="37" spans="1:3">
      <c r="A37" s="217" t="s">
        <v>457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5" sqref="N25"/>
    </sheetView>
  </sheetViews>
  <sheetFormatPr defaultRowHeight="12.75"/>
  <cols>
    <col min="1" max="16384" width="9.140625" style="42"/>
  </cols>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F94" sqref="F94"/>
    </sheetView>
  </sheetViews>
  <sheetFormatPr defaultRowHeight="12.75"/>
  <cols>
    <col min="1" max="1" width="54.140625" style="42" customWidth="1"/>
    <col min="2" max="4" width="18.140625" style="42" customWidth="1"/>
    <col min="5" max="16384" width="9.140625" style="42"/>
  </cols>
  <sheetData>
    <row r="1" spans="1:4">
      <c r="A1" s="77" t="s">
        <v>807</v>
      </c>
      <c r="B1" s="466"/>
      <c r="C1" s="466"/>
      <c r="D1" s="466"/>
    </row>
    <row r="2" spans="1:4">
      <c r="A2" s="466"/>
      <c r="B2" s="466"/>
      <c r="C2" s="466"/>
      <c r="D2" s="410" t="s">
        <v>279</v>
      </c>
    </row>
    <row r="3" spans="1:4" ht="25.5">
      <c r="A3" s="467"/>
      <c r="B3" s="468" t="s">
        <v>458</v>
      </c>
      <c r="C3" s="469" t="s">
        <v>71</v>
      </c>
      <c r="D3" s="468" t="s">
        <v>72</v>
      </c>
    </row>
    <row r="4" spans="1:4">
      <c r="A4" s="111" t="s">
        <v>30</v>
      </c>
      <c r="B4" s="470">
        <v>5224170</v>
      </c>
      <c r="C4" s="471">
        <v>-379903</v>
      </c>
      <c r="D4" s="470">
        <v>4844267</v>
      </c>
    </row>
    <row r="5" spans="1:4">
      <c r="A5" s="298" t="s">
        <v>459</v>
      </c>
      <c r="B5" s="472">
        <v>441012</v>
      </c>
      <c r="C5" s="473">
        <v>-40146</v>
      </c>
      <c r="D5" s="472">
        <v>400866</v>
      </c>
    </row>
    <row r="6" spans="1:4">
      <c r="A6" s="298" t="s">
        <v>460</v>
      </c>
      <c r="B6" s="472">
        <v>2066996</v>
      </c>
      <c r="C6" s="473">
        <v>-162462</v>
      </c>
      <c r="D6" s="472">
        <v>1904534</v>
      </c>
    </row>
    <row r="7" spans="1:4">
      <c r="A7" s="298" t="s">
        <v>461</v>
      </c>
      <c r="B7" s="472">
        <v>2005589</v>
      </c>
      <c r="C7" s="473">
        <v>-136914</v>
      </c>
      <c r="D7" s="472">
        <v>1868675</v>
      </c>
    </row>
    <row r="8" spans="1:4">
      <c r="A8" s="298" t="s">
        <v>462</v>
      </c>
      <c r="B8" s="472">
        <v>565215</v>
      </c>
      <c r="C8" s="473">
        <v>-14779</v>
      </c>
      <c r="D8" s="472">
        <v>550436</v>
      </c>
    </row>
    <row r="9" spans="1:4">
      <c r="A9" s="298" t="s">
        <v>463</v>
      </c>
      <c r="B9" s="472">
        <v>118800</v>
      </c>
      <c r="C9" s="473">
        <v>-19184</v>
      </c>
      <c r="D9" s="472">
        <v>99616</v>
      </c>
    </row>
    <row r="10" spans="1:4">
      <c r="A10" s="298" t="s">
        <v>464</v>
      </c>
      <c r="B10" s="472">
        <v>26558</v>
      </c>
      <c r="C10" s="473">
        <v>-6418</v>
      </c>
      <c r="D10" s="472">
        <v>20140</v>
      </c>
    </row>
    <row r="11" spans="1:4">
      <c r="A11" s="298"/>
      <c r="B11" s="474"/>
      <c r="C11" s="475"/>
      <c r="D11" s="474"/>
    </row>
    <row r="12" spans="1:4">
      <c r="A12" s="305" t="s">
        <v>465</v>
      </c>
      <c r="B12" s="476">
        <v>674381</v>
      </c>
      <c r="C12" s="477">
        <v>-113591</v>
      </c>
      <c r="D12" s="476">
        <v>560790</v>
      </c>
    </row>
    <row r="13" spans="1:4">
      <c r="A13" s="298" t="s">
        <v>466</v>
      </c>
      <c r="B13" s="472">
        <v>45484</v>
      </c>
      <c r="C13" s="473">
        <v>-3803</v>
      </c>
      <c r="D13" s="472">
        <v>41681</v>
      </c>
    </row>
    <row r="14" spans="1:4">
      <c r="A14" s="298" t="s">
        <v>467</v>
      </c>
      <c r="B14" s="472">
        <v>68293</v>
      </c>
      <c r="C14" s="473">
        <v>-13309</v>
      </c>
      <c r="D14" s="472">
        <v>54984</v>
      </c>
    </row>
    <row r="15" spans="1:4">
      <c r="A15" s="298" t="s">
        <v>468</v>
      </c>
      <c r="B15" s="472">
        <v>100154</v>
      </c>
      <c r="C15" s="473">
        <v>-2222</v>
      </c>
      <c r="D15" s="472">
        <v>97932</v>
      </c>
    </row>
    <row r="16" spans="1:4">
      <c r="A16" s="298" t="s">
        <v>469</v>
      </c>
      <c r="B16" s="472">
        <v>12313</v>
      </c>
      <c r="C16" s="473">
        <v>-1276</v>
      </c>
      <c r="D16" s="472">
        <v>11037</v>
      </c>
    </row>
    <row r="17" spans="1:4">
      <c r="A17" s="298" t="s">
        <v>470</v>
      </c>
      <c r="B17" s="472">
        <v>12487</v>
      </c>
      <c r="C17" s="473">
        <v>-1450</v>
      </c>
      <c r="D17" s="472">
        <v>11037</v>
      </c>
    </row>
    <row r="18" spans="1:4">
      <c r="A18" s="298" t="s">
        <v>471</v>
      </c>
      <c r="B18" s="472">
        <v>29075</v>
      </c>
      <c r="C18" s="473">
        <v>-6900</v>
      </c>
      <c r="D18" s="472">
        <v>22175</v>
      </c>
    </row>
    <row r="19" spans="1:4">
      <c r="A19" s="298" t="s">
        <v>472</v>
      </c>
      <c r="B19" s="472">
        <v>184660</v>
      </c>
      <c r="C19" s="473">
        <v>-32090</v>
      </c>
      <c r="D19" s="472">
        <v>152570</v>
      </c>
    </row>
    <row r="20" spans="1:4">
      <c r="A20" s="298" t="s">
        <v>473</v>
      </c>
      <c r="B20" s="472">
        <v>138985</v>
      </c>
      <c r="C20" s="473">
        <v>-23246</v>
      </c>
      <c r="D20" s="472">
        <v>115739</v>
      </c>
    </row>
    <row r="21" spans="1:4">
      <c r="A21" s="298" t="s">
        <v>474</v>
      </c>
      <c r="B21" s="472">
        <v>82930</v>
      </c>
      <c r="C21" s="473">
        <v>-29295</v>
      </c>
      <c r="D21" s="472">
        <v>53635</v>
      </c>
    </row>
    <row r="22" spans="1:4">
      <c r="A22" s="298"/>
      <c r="B22" s="474"/>
      <c r="C22" s="475"/>
      <c r="D22" s="474"/>
    </row>
    <row r="23" spans="1:4">
      <c r="A23" s="305" t="s">
        <v>475</v>
      </c>
      <c r="B23" s="476">
        <v>4329263</v>
      </c>
      <c r="C23" s="477">
        <v>-1202106</v>
      </c>
      <c r="D23" s="476">
        <v>3127157</v>
      </c>
    </row>
    <row r="24" spans="1:4">
      <c r="A24" s="298" t="s">
        <v>476</v>
      </c>
      <c r="B24" s="472">
        <v>48182</v>
      </c>
      <c r="C24" s="473">
        <v>-39817</v>
      </c>
      <c r="D24" s="472">
        <v>8365</v>
      </c>
    </row>
    <row r="25" spans="1:4">
      <c r="A25" s="298" t="s">
        <v>477</v>
      </c>
      <c r="B25" s="472">
        <v>756</v>
      </c>
      <c r="C25" s="473">
        <v>-189</v>
      </c>
      <c r="D25" s="472">
        <v>567</v>
      </c>
    </row>
    <row r="26" spans="1:4">
      <c r="A26" s="298" t="s">
        <v>478</v>
      </c>
      <c r="B26" s="472">
        <v>954808</v>
      </c>
      <c r="C26" s="473">
        <v>-37419</v>
      </c>
      <c r="D26" s="472">
        <v>917389</v>
      </c>
    </row>
    <row r="27" spans="1:4">
      <c r="A27" s="478" t="s">
        <v>479</v>
      </c>
      <c r="B27" s="472">
        <v>1910055</v>
      </c>
      <c r="C27" s="473">
        <v>-579349</v>
      </c>
      <c r="D27" s="472">
        <v>1330706</v>
      </c>
    </row>
    <row r="28" spans="1:4">
      <c r="A28" s="478" t="s">
        <v>480</v>
      </c>
      <c r="B28" s="472">
        <v>255667</v>
      </c>
      <c r="C28" s="473">
        <v>-51932</v>
      </c>
      <c r="D28" s="472">
        <v>203735</v>
      </c>
    </row>
    <row r="29" spans="1:4">
      <c r="A29" s="298" t="s">
        <v>481</v>
      </c>
      <c r="B29" s="472">
        <v>795494</v>
      </c>
      <c r="C29" s="473">
        <v>-273989</v>
      </c>
      <c r="D29" s="472">
        <v>521505</v>
      </c>
    </row>
    <row r="30" spans="1:4">
      <c r="A30" s="298" t="s">
        <v>482</v>
      </c>
      <c r="B30" s="472">
        <v>177972</v>
      </c>
      <c r="C30" s="473">
        <v>-84349</v>
      </c>
      <c r="D30" s="472">
        <v>93623</v>
      </c>
    </row>
    <row r="31" spans="1:4">
      <c r="A31" s="298" t="s">
        <v>483</v>
      </c>
      <c r="B31" s="472">
        <v>73715</v>
      </c>
      <c r="C31" s="473">
        <v>-30527</v>
      </c>
      <c r="D31" s="472">
        <v>43188</v>
      </c>
    </row>
    <row r="32" spans="1:4">
      <c r="A32" s="298" t="s">
        <v>484</v>
      </c>
      <c r="B32" s="472">
        <v>112614</v>
      </c>
      <c r="C32" s="473">
        <v>-104535</v>
      </c>
      <c r="D32" s="472">
        <v>8079</v>
      </c>
    </row>
    <row r="33" spans="1:4">
      <c r="A33" s="298"/>
      <c r="B33" s="474"/>
      <c r="C33" s="475"/>
      <c r="D33" s="474"/>
    </row>
    <row r="34" spans="1:4">
      <c r="A34" s="165" t="s">
        <v>538</v>
      </c>
      <c r="B34" s="476">
        <v>643195</v>
      </c>
      <c r="C34" s="477">
        <v>-211683</v>
      </c>
      <c r="D34" s="476">
        <v>431512</v>
      </c>
    </row>
    <row r="35" spans="1:4">
      <c r="A35" s="298" t="s">
        <v>485</v>
      </c>
      <c r="B35" s="472">
        <v>2449</v>
      </c>
      <c r="C35" s="473">
        <v>913</v>
      </c>
      <c r="D35" s="472">
        <v>3362</v>
      </c>
    </row>
    <row r="36" spans="1:4">
      <c r="A36" s="298" t="s">
        <v>486</v>
      </c>
      <c r="B36" s="472">
        <v>88241</v>
      </c>
      <c r="C36" s="473">
        <v>-6759</v>
      </c>
      <c r="D36" s="472">
        <v>81482</v>
      </c>
    </row>
    <row r="37" spans="1:4">
      <c r="A37" s="298" t="s">
        <v>487</v>
      </c>
      <c r="B37" s="472">
        <v>192910</v>
      </c>
      <c r="C37" s="473">
        <v>-53036</v>
      </c>
      <c r="D37" s="472">
        <v>139874</v>
      </c>
    </row>
    <row r="38" spans="1:4">
      <c r="A38" s="298" t="s">
        <v>488</v>
      </c>
      <c r="B38" s="472">
        <v>69791</v>
      </c>
      <c r="C38" s="473">
        <v>-6360</v>
      </c>
      <c r="D38" s="472">
        <v>63431</v>
      </c>
    </row>
    <row r="39" spans="1:4">
      <c r="A39" s="298" t="s">
        <v>489</v>
      </c>
      <c r="B39" s="472">
        <v>13154</v>
      </c>
      <c r="C39" s="473">
        <v>-16</v>
      </c>
      <c r="D39" s="472">
        <v>13138</v>
      </c>
    </row>
    <row r="40" spans="1:4">
      <c r="A40" s="298" t="s">
        <v>490</v>
      </c>
      <c r="B40" s="472">
        <v>45104</v>
      </c>
      <c r="C40" s="473">
        <v>-14343</v>
      </c>
      <c r="D40" s="472">
        <v>30761</v>
      </c>
    </row>
    <row r="41" spans="1:4">
      <c r="A41" s="298" t="s">
        <v>491</v>
      </c>
      <c r="B41" s="472">
        <v>38573</v>
      </c>
      <c r="C41" s="473">
        <v>-79818</v>
      </c>
      <c r="D41" s="472">
        <v>-41245</v>
      </c>
    </row>
    <row r="42" spans="1:4">
      <c r="A42" s="298" t="s">
        <v>492</v>
      </c>
      <c r="B42" s="472">
        <v>8116</v>
      </c>
      <c r="C42" s="473">
        <v>-1307</v>
      </c>
      <c r="D42" s="472">
        <v>6809</v>
      </c>
    </row>
    <row r="43" spans="1:4">
      <c r="A43" s="298" t="s">
        <v>493</v>
      </c>
      <c r="B43" s="472">
        <v>90410</v>
      </c>
      <c r="C43" s="473">
        <v>-4251</v>
      </c>
      <c r="D43" s="472">
        <v>86159</v>
      </c>
    </row>
    <row r="44" spans="1:4">
      <c r="A44" s="298" t="s">
        <v>494</v>
      </c>
      <c r="B44" s="472">
        <v>62687</v>
      </c>
      <c r="C44" s="473">
        <v>-40188</v>
      </c>
      <c r="D44" s="472">
        <v>22499</v>
      </c>
    </row>
    <row r="45" spans="1:4">
      <c r="A45" s="298" t="s">
        <v>495</v>
      </c>
      <c r="B45" s="472">
        <v>30039</v>
      </c>
      <c r="C45" s="473">
        <v>-6518</v>
      </c>
      <c r="D45" s="472">
        <v>23521</v>
      </c>
    </row>
    <row r="46" spans="1:4">
      <c r="A46" s="479" t="s">
        <v>496</v>
      </c>
      <c r="B46" s="472">
        <v>1721</v>
      </c>
      <c r="C46" s="473">
        <v>0</v>
      </c>
      <c r="D46" s="472">
        <v>1721</v>
      </c>
    </row>
    <row r="47" spans="1:4">
      <c r="A47" s="479"/>
      <c r="B47" s="474"/>
      <c r="C47" s="475"/>
      <c r="D47" s="474"/>
    </row>
    <row r="48" spans="1:4">
      <c r="A48" s="305" t="s">
        <v>497</v>
      </c>
      <c r="B48" s="476">
        <v>818476</v>
      </c>
      <c r="C48" s="477">
        <v>-130043</v>
      </c>
      <c r="D48" s="476">
        <v>688433</v>
      </c>
    </row>
    <row r="49" spans="1:4">
      <c r="A49" s="298" t="s">
        <v>498</v>
      </c>
      <c r="B49" s="472">
        <v>37255</v>
      </c>
      <c r="C49" s="473">
        <v>-40343</v>
      </c>
      <c r="D49" s="472">
        <v>-3088</v>
      </c>
    </row>
    <row r="50" spans="1:4">
      <c r="A50" s="298" t="s">
        <v>499</v>
      </c>
      <c r="B50" s="472">
        <v>1017</v>
      </c>
      <c r="C50" s="473">
        <v>-12</v>
      </c>
      <c r="D50" s="472">
        <v>1005</v>
      </c>
    </row>
    <row r="51" spans="1:4">
      <c r="A51" s="298" t="s">
        <v>500</v>
      </c>
      <c r="B51" s="472">
        <v>9472</v>
      </c>
      <c r="C51" s="473">
        <v>-1283</v>
      </c>
      <c r="D51" s="472">
        <v>8189</v>
      </c>
    </row>
    <row r="52" spans="1:4">
      <c r="A52" s="298" t="s">
        <v>501</v>
      </c>
      <c r="B52" s="472">
        <v>94464</v>
      </c>
      <c r="C52" s="473">
        <v>-17568</v>
      </c>
      <c r="D52" s="472">
        <v>76896</v>
      </c>
    </row>
    <row r="53" spans="1:4">
      <c r="A53" s="298" t="s">
        <v>502</v>
      </c>
      <c r="B53" s="472">
        <v>34758</v>
      </c>
      <c r="C53" s="473">
        <v>-3044</v>
      </c>
      <c r="D53" s="472">
        <v>31714</v>
      </c>
    </row>
    <row r="54" spans="1:4">
      <c r="A54" s="298" t="s">
        <v>503</v>
      </c>
      <c r="B54" s="472">
        <v>230985</v>
      </c>
      <c r="C54" s="473">
        <v>-41834</v>
      </c>
      <c r="D54" s="472">
        <v>189151</v>
      </c>
    </row>
    <row r="55" spans="1:4">
      <c r="A55" s="298" t="s">
        <v>504</v>
      </c>
      <c r="B55" s="472">
        <v>303164</v>
      </c>
      <c r="C55" s="473">
        <v>-23341</v>
      </c>
      <c r="D55" s="472">
        <v>279823</v>
      </c>
    </row>
    <row r="56" spans="1:4">
      <c r="A56" s="298" t="s">
        <v>505</v>
      </c>
      <c r="B56" s="472">
        <v>107361</v>
      </c>
      <c r="C56" s="473">
        <v>-2618</v>
      </c>
      <c r="D56" s="472">
        <v>104743</v>
      </c>
    </row>
    <row r="57" spans="1:4">
      <c r="A57" s="298" t="s">
        <v>277</v>
      </c>
      <c r="B57" s="480"/>
      <c r="C57" s="481"/>
      <c r="D57" s="480"/>
    </row>
    <row r="58" spans="1:4">
      <c r="A58" s="305" t="s">
        <v>506</v>
      </c>
      <c r="B58" s="476">
        <v>419490</v>
      </c>
      <c r="C58" s="477">
        <v>-206541</v>
      </c>
      <c r="D58" s="476">
        <v>212949</v>
      </c>
    </row>
    <row r="59" spans="1:4">
      <c r="A59" s="298" t="s">
        <v>507</v>
      </c>
      <c r="B59" s="472">
        <v>33865</v>
      </c>
      <c r="C59" s="473">
        <v>-36062</v>
      </c>
      <c r="D59" s="472">
        <v>-2197</v>
      </c>
    </row>
    <row r="60" spans="1:4">
      <c r="A60" s="298" t="s">
        <v>508</v>
      </c>
      <c r="B60" s="472">
        <v>48607</v>
      </c>
      <c r="C60" s="473">
        <v>-34697</v>
      </c>
      <c r="D60" s="472">
        <v>13910</v>
      </c>
    </row>
    <row r="61" spans="1:4">
      <c r="A61" s="298" t="s">
        <v>509</v>
      </c>
      <c r="B61" s="472">
        <v>37371</v>
      </c>
      <c r="C61" s="473">
        <v>-7429</v>
      </c>
      <c r="D61" s="472">
        <v>29942</v>
      </c>
    </row>
    <row r="62" spans="1:4">
      <c r="A62" s="298" t="s">
        <v>510</v>
      </c>
      <c r="B62" s="472">
        <v>28898</v>
      </c>
      <c r="C62" s="473">
        <v>-20292</v>
      </c>
      <c r="D62" s="472">
        <v>8606</v>
      </c>
    </row>
    <row r="63" spans="1:4">
      <c r="A63" s="298" t="s">
        <v>511</v>
      </c>
      <c r="B63" s="472">
        <v>270749</v>
      </c>
      <c r="C63" s="473">
        <v>-108061</v>
      </c>
      <c r="D63" s="472">
        <v>162688</v>
      </c>
    </row>
    <row r="64" spans="1:4">
      <c r="A64" s="298"/>
      <c r="B64" s="480"/>
      <c r="C64" s="481"/>
      <c r="D64" s="480"/>
    </row>
    <row r="65" spans="1:4">
      <c r="A65" s="165" t="s">
        <v>539</v>
      </c>
      <c r="B65" s="476">
        <v>713929</v>
      </c>
      <c r="C65" s="477">
        <v>-266045</v>
      </c>
      <c r="D65" s="476">
        <v>447884</v>
      </c>
    </row>
    <row r="66" spans="1:4">
      <c r="A66" s="298" t="s">
        <v>512</v>
      </c>
      <c r="B66" s="472">
        <v>49168</v>
      </c>
      <c r="C66" s="473">
        <v>-29066</v>
      </c>
      <c r="D66" s="472">
        <v>20102</v>
      </c>
    </row>
    <row r="67" spans="1:4">
      <c r="A67" s="298" t="s">
        <v>513</v>
      </c>
      <c r="B67" s="472">
        <v>28012</v>
      </c>
      <c r="C67" s="473">
        <v>-5597</v>
      </c>
      <c r="D67" s="472">
        <v>22415</v>
      </c>
    </row>
    <row r="68" spans="1:4">
      <c r="A68" s="298" t="s">
        <v>514</v>
      </c>
      <c r="B68" s="472">
        <v>9876</v>
      </c>
      <c r="C68" s="473">
        <v>-2635</v>
      </c>
      <c r="D68" s="472">
        <v>7241</v>
      </c>
    </row>
    <row r="69" spans="1:4">
      <c r="A69" s="298" t="s">
        <v>515</v>
      </c>
      <c r="B69" s="472">
        <v>39854</v>
      </c>
      <c r="C69" s="473">
        <v>-19528</v>
      </c>
      <c r="D69" s="472">
        <v>20326</v>
      </c>
    </row>
    <row r="70" spans="1:4">
      <c r="A70" s="298" t="s">
        <v>516</v>
      </c>
      <c r="B70" s="472">
        <v>13140</v>
      </c>
      <c r="C70" s="473">
        <v>-9431</v>
      </c>
      <c r="D70" s="472">
        <v>3709</v>
      </c>
    </row>
    <row r="71" spans="1:4">
      <c r="A71" s="298" t="s">
        <v>517</v>
      </c>
      <c r="B71" s="472">
        <v>3942</v>
      </c>
      <c r="C71" s="473">
        <v>-681</v>
      </c>
      <c r="D71" s="472">
        <v>3261</v>
      </c>
    </row>
    <row r="72" spans="1:4">
      <c r="A72" s="298" t="s">
        <v>518</v>
      </c>
      <c r="B72" s="472">
        <v>18174</v>
      </c>
      <c r="C72" s="473">
        <v>-21901</v>
      </c>
      <c r="D72" s="472">
        <v>-3727</v>
      </c>
    </row>
    <row r="73" spans="1:4">
      <c r="A73" s="298" t="s">
        <v>519</v>
      </c>
      <c r="B73" s="472">
        <v>15136</v>
      </c>
      <c r="C73" s="473">
        <v>-4436</v>
      </c>
      <c r="D73" s="472">
        <v>10700</v>
      </c>
    </row>
    <row r="74" spans="1:4">
      <c r="A74" s="298" t="s">
        <v>520</v>
      </c>
      <c r="B74" s="472">
        <v>9017</v>
      </c>
      <c r="C74" s="473">
        <v>-2058</v>
      </c>
      <c r="D74" s="472">
        <v>6959</v>
      </c>
    </row>
    <row r="75" spans="1:4">
      <c r="A75" s="298" t="s">
        <v>521</v>
      </c>
      <c r="B75" s="472">
        <v>10180</v>
      </c>
      <c r="C75" s="473">
        <v>-249</v>
      </c>
      <c r="D75" s="472">
        <v>9931</v>
      </c>
    </row>
    <row r="76" spans="1:4">
      <c r="A76" s="298" t="s">
        <v>522</v>
      </c>
      <c r="B76" s="472">
        <v>19819</v>
      </c>
      <c r="C76" s="473">
        <v>-609</v>
      </c>
      <c r="D76" s="472">
        <v>19210</v>
      </c>
    </row>
    <row r="77" spans="1:4">
      <c r="A77" s="298" t="s">
        <v>523</v>
      </c>
      <c r="B77" s="472">
        <v>538</v>
      </c>
      <c r="C77" s="473">
        <v>-18</v>
      </c>
      <c r="D77" s="472">
        <v>520</v>
      </c>
    </row>
    <row r="78" spans="1:4">
      <c r="A78" s="298" t="s">
        <v>524</v>
      </c>
      <c r="B78" s="472">
        <v>8866</v>
      </c>
      <c r="C78" s="473">
        <v>-4143</v>
      </c>
      <c r="D78" s="472">
        <v>4723</v>
      </c>
    </row>
    <row r="79" spans="1:4">
      <c r="A79" s="298" t="s">
        <v>525</v>
      </c>
      <c r="B79" s="472">
        <v>6715</v>
      </c>
      <c r="C79" s="473">
        <v>-2423</v>
      </c>
      <c r="D79" s="472">
        <v>4292</v>
      </c>
    </row>
    <row r="80" spans="1:4">
      <c r="A80" s="298" t="s">
        <v>526</v>
      </c>
      <c r="B80" s="472">
        <v>173415</v>
      </c>
      <c r="C80" s="473">
        <v>-10096</v>
      </c>
      <c r="D80" s="472">
        <v>163319</v>
      </c>
    </row>
    <row r="81" spans="1:4">
      <c r="A81" s="298" t="s">
        <v>527</v>
      </c>
      <c r="B81" s="472">
        <v>122069</v>
      </c>
      <c r="C81" s="473">
        <v>-8727</v>
      </c>
      <c r="D81" s="472">
        <v>113342</v>
      </c>
    </row>
    <row r="82" spans="1:4">
      <c r="A82" s="298" t="s">
        <v>21</v>
      </c>
      <c r="B82" s="472">
        <v>186008</v>
      </c>
      <c r="C82" s="473">
        <v>-144447</v>
      </c>
      <c r="D82" s="472">
        <v>41561</v>
      </c>
    </row>
    <row r="83" spans="1:4">
      <c r="A83" s="298"/>
      <c r="B83" s="480"/>
      <c r="C83" s="481"/>
      <c r="D83" s="480"/>
    </row>
    <row r="84" spans="1:4">
      <c r="A84" s="305" t="s">
        <v>49</v>
      </c>
      <c r="B84" s="476">
        <v>2298899</v>
      </c>
      <c r="C84" s="477">
        <v>-1980212</v>
      </c>
      <c r="D84" s="476">
        <v>318687</v>
      </c>
    </row>
    <row r="85" spans="1:4">
      <c r="A85" s="298" t="s">
        <v>528</v>
      </c>
      <c r="B85" s="472">
        <v>72475</v>
      </c>
      <c r="C85" s="473">
        <v>-49630</v>
      </c>
      <c r="D85" s="472">
        <v>22845</v>
      </c>
    </row>
    <row r="86" spans="1:4">
      <c r="A86" s="298" t="s">
        <v>529</v>
      </c>
      <c r="B86" s="472">
        <v>1079605</v>
      </c>
      <c r="C86" s="473">
        <v>-1035221</v>
      </c>
      <c r="D86" s="472">
        <v>44384</v>
      </c>
    </row>
    <row r="87" spans="1:4">
      <c r="A87" s="298" t="s">
        <v>530</v>
      </c>
      <c r="B87" s="472">
        <v>625941</v>
      </c>
      <c r="C87" s="473">
        <v>-626120</v>
      </c>
      <c r="D87" s="472">
        <v>-179</v>
      </c>
    </row>
    <row r="88" spans="1:4">
      <c r="A88" s="298" t="s">
        <v>531</v>
      </c>
      <c r="B88" s="472">
        <v>204772</v>
      </c>
      <c r="C88" s="473">
        <v>-110712</v>
      </c>
      <c r="D88" s="472">
        <v>94060</v>
      </c>
    </row>
    <row r="89" spans="1:4">
      <c r="A89" s="298" t="s">
        <v>532</v>
      </c>
      <c r="B89" s="472">
        <v>12426</v>
      </c>
      <c r="C89" s="473">
        <v>-1173</v>
      </c>
      <c r="D89" s="472">
        <v>11253</v>
      </c>
    </row>
    <row r="90" spans="1:4">
      <c r="A90" s="298" t="s">
        <v>533</v>
      </c>
      <c r="B90" s="472">
        <v>333</v>
      </c>
      <c r="C90" s="473">
        <v>-336</v>
      </c>
      <c r="D90" s="472">
        <v>-3</v>
      </c>
    </row>
    <row r="91" spans="1:4">
      <c r="A91" s="298" t="s">
        <v>534</v>
      </c>
      <c r="B91" s="472">
        <v>110307</v>
      </c>
      <c r="C91" s="473">
        <v>-7298</v>
      </c>
      <c r="D91" s="472">
        <v>103009</v>
      </c>
    </row>
    <row r="92" spans="1:4">
      <c r="A92" s="298" t="s">
        <v>535</v>
      </c>
      <c r="B92" s="472">
        <v>193040</v>
      </c>
      <c r="C92" s="473">
        <v>-149722</v>
      </c>
      <c r="D92" s="472">
        <v>43318</v>
      </c>
    </row>
    <row r="93" spans="1:4">
      <c r="A93" s="298"/>
      <c r="B93" s="480"/>
      <c r="C93" s="475"/>
      <c r="D93" s="480"/>
    </row>
    <row r="94" spans="1:4">
      <c r="A94" s="305" t="s">
        <v>50</v>
      </c>
      <c r="B94" s="476">
        <v>62439</v>
      </c>
      <c r="C94" s="477">
        <v>-92847</v>
      </c>
      <c r="D94" s="476">
        <v>-30408</v>
      </c>
    </row>
    <row r="95" spans="1:4">
      <c r="A95" s="111"/>
      <c r="B95" s="482"/>
      <c r="C95" s="483"/>
      <c r="D95" s="482"/>
    </row>
    <row r="96" spans="1:4">
      <c r="A96" s="305" t="s">
        <v>536</v>
      </c>
      <c r="B96" s="476">
        <v>15184242</v>
      </c>
      <c r="C96" s="477">
        <v>-4582971</v>
      </c>
      <c r="D96" s="476">
        <v>10601271</v>
      </c>
    </row>
    <row r="97" spans="1:4">
      <c r="A97" s="305"/>
      <c r="B97" s="476"/>
      <c r="C97" s="481"/>
      <c r="D97" s="476"/>
    </row>
    <row r="98" spans="1:4">
      <c r="A98" s="305" t="s">
        <v>2</v>
      </c>
      <c r="B98" s="476">
        <v>686235</v>
      </c>
      <c r="C98" s="477">
        <v>-1197371</v>
      </c>
      <c r="D98" s="476">
        <v>-511136</v>
      </c>
    </row>
    <row r="99" spans="1:4">
      <c r="A99" s="305"/>
      <c r="B99" s="476"/>
      <c r="C99" s="481"/>
      <c r="D99" s="476"/>
    </row>
    <row r="100" spans="1:4">
      <c r="A100" s="305" t="s">
        <v>537</v>
      </c>
      <c r="B100" s="476">
        <v>15870477</v>
      </c>
      <c r="C100" s="477">
        <v>-5780342</v>
      </c>
      <c r="D100" s="476">
        <v>10090135</v>
      </c>
    </row>
    <row r="102" spans="1:4">
      <c r="A102" s="419" t="s">
        <v>540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6"/>
  <sheetViews>
    <sheetView topLeftCell="A19" workbookViewId="0">
      <selection activeCell="I38" sqref="I38"/>
    </sheetView>
  </sheetViews>
  <sheetFormatPr defaultRowHeight="12.75"/>
  <cols>
    <col min="1" max="1" width="9.140625" style="42"/>
    <col min="2" max="2" width="53.42578125" style="42" customWidth="1"/>
    <col min="3" max="14" width="13.85546875" style="42" customWidth="1"/>
    <col min="15" max="16384" width="9.140625" style="42"/>
  </cols>
  <sheetData>
    <row r="1" spans="2:14">
      <c r="B1" s="77" t="s">
        <v>710</v>
      </c>
    </row>
    <row r="3" spans="2:14">
      <c r="B3" s="485" t="s">
        <v>586</v>
      </c>
    </row>
    <row r="4" spans="2:14" ht="51">
      <c r="B4" s="467"/>
      <c r="C4" s="504" t="s">
        <v>541</v>
      </c>
      <c r="D4" s="505" t="s">
        <v>54</v>
      </c>
      <c r="E4" s="505" t="s">
        <v>542</v>
      </c>
      <c r="F4" s="505" t="s">
        <v>55</v>
      </c>
      <c r="G4" s="505" t="s">
        <v>46</v>
      </c>
      <c r="H4" s="505" t="s">
        <v>506</v>
      </c>
      <c r="I4" s="505" t="s">
        <v>48</v>
      </c>
      <c r="J4" s="505" t="s">
        <v>543</v>
      </c>
      <c r="K4" s="467" t="s">
        <v>50</v>
      </c>
      <c r="L4" s="467" t="s">
        <v>544</v>
      </c>
      <c r="M4" s="467" t="s">
        <v>545</v>
      </c>
      <c r="N4" s="504" t="s">
        <v>546</v>
      </c>
    </row>
    <row r="5" spans="2:14">
      <c r="C5" s="85"/>
      <c r="L5" s="484"/>
      <c r="N5" s="85"/>
    </row>
    <row r="6" spans="2:14">
      <c r="C6" s="85"/>
      <c r="L6" s="484"/>
      <c r="N6" s="85"/>
    </row>
    <row r="7" spans="2:14">
      <c r="B7" s="485" t="s">
        <v>61</v>
      </c>
      <c r="C7" s="85"/>
      <c r="L7" s="484"/>
      <c r="N7" s="85"/>
    </row>
    <row r="8" spans="2:14">
      <c r="B8" s="42" t="s">
        <v>547</v>
      </c>
      <c r="C8" s="486">
        <v>2402537</v>
      </c>
      <c r="D8" s="487"/>
      <c r="E8" s="487"/>
      <c r="F8" s="487"/>
      <c r="G8" s="487"/>
      <c r="H8" s="487"/>
      <c r="I8" s="487"/>
      <c r="J8" s="487"/>
      <c r="K8" s="487"/>
      <c r="L8" s="488">
        <v>2402537</v>
      </c>
      <c r="M8" s="487"/>
      <c r="N8" s="486">
        <v>2402537</v>
      </c>
    </row>
    <row r="9" spans="2:14">
      <c r="B9" s="349" t="s">
        <v>548</v>
      </c>
      <c r="C9" s="486">
        <v>159416</v>
      </c>
      <c r="D9" s="487"/>
      <c r="E9" s="487"/>
      <c r="F9" s="487"/>
      <c r="G9" s="487"/>
      <c r="H9" s="487"/>
      <c r="I9" s="487"/>
      <c r="J9" s="487"/>
      <c r="K9" s="487"/>
      <c r="L9" s="488">
        <v>159416</v>
      </c>
      <c r="M9" s="487"/>
      <c r="N9" s="486">
        <v>159416</v>
      </c>
    </row>
    <row r="10" spans="2:14">
      <c r="B10" s="42" t="s">
        <v>549</v>
      </c>
      <c r="C10" s="486">
        <v>1012472</v>
      </c>
      <c r="D10" s="487">
        <v>190700</v>
      </c>
      <c r="E10" s="487">
        <v>1311920</v>
      </c>
      <c r="F10" s="487">
        <v>195664</v>
      </c>
      <c r="G10" s="487">
        <v>312072</v>
      </c>
      <c r="H10" s="487">
        <v>149091</v>
      </c>
      <c r="I10" s="487">
        <v>530961</v>
      </c>
      <c r="J10" s="487">
        <v>112915</v>
      </c>
      <c r="K10" s="487">
        <v>65627</v>
      </c>
      <c r="L10" s="488">
        <v>3881422</v>
      </c>
      <c r="M10" s="487">
        <v>140295</v>
      </c>
      <c r="N10" s="486">
        <v>4021717</v>
      </c>
    </row>
    <row r="11" spans="2:14">
      <c r="B11" s="349" t="s">
        <v>550</v>
      </c>
      <c r="C11" s="486">
        <v>69625</v>
      </c>
      <c r="D11" s="487">
        <v>22483</v>
      </c>
      <c r="E11" s="487">
        <v>68819</v>
      </c>
      <c r="F11" s="487">
        <v>11884</v>
      </c>
      <c r="G11" s="487">
        <v>15390</v>
      </c>
      <c r="H11" s="487">
        <v>10529</v>
      </c>
      <c r="I11" s="487">
        <v>70407</v>
      </c>
      <c r="J11" s="487">
        <v>4753</v>
      </c>
      <c r="K11" s="487">
        <v>1898</v>
      </c>
      <c r="L11" s="488">
        <v>275788</v>
      </c>
      <c r="M11" s="487">
        <v>6110</v>
      </c>
      <c r="N11" s="486">
        <v>281898</v>
      </c>
    </row>
    <row r="12" spans="2:14">
      <c r="B12" s="489" t="s">
        <v>551</v>
      </c>
      <c r="C12" s="490">
        <v>3644050</v>
      </c>
      <c r="D12" s="491">
        <v>213183</v>
      </c>
      <c r="E12" s="491">
        <v>1380739</v>
      </c>
      <c r="F12" s="491">
        <v>207548</v>
      </c>
      <c r="G12" s="491">
        <v>327462</v>
      </c>
      <c r="H12" s="491">
        <v>159620</v>
      </c>
      <c r="I12" s="491">
        <v>601368</v>
      </c>
      <c r="J12" s="491">
        <v>117668</v>
      </c>
      <c r="K12" s="491">
        <v>67525</v>
      </c>
      <c r="L12" s="492">
        <v>6719163</v>
      </c>
      <c r="M12" s="491">
        <v>146405</v>
      </c>
      <c r="N12" s="490">
        <v>6865568</v>
      </c>
    </row>
    <row r="13" spans="2:14">
      <c r="C13" s="486"/>
      <c r="D13" s="487"/>
      <c r="E13" s="487"/>
      <c r="F13" s="487"/>
      <c r="G13" s="487"/>
      <c r="H13" s="487"/>
      <c r="I13" s="487"/>
      <c r="J13" s="487"/>
      <c r="K13" s="487"/>
      <c r="L13" s="488"/>
      <c r="M13" s="487"/>
      <c r="N13" s="486"/>
    </row>
    <row r="14" spans="2:14">
      <c r="B14" s="485" t="s">
        <v>62</v>
      </c>
      <c r="C14" s="486"/>
      <c r="D14" s="487"/>
      <c r="E14" s="487"/>
      <c r="F14" s="487"/>
      <c r="G14" s="487"/>
      <c r="H14" s="487"/>
      <c r="I14" s="487"/>
      <c r="J14" s="487"/>
      <c r="K14" s="487"/>
      <c r="L14" s="488"/>
      <c r="M14" s="487"/>
      <c r="N14" s="486"/>
    </row>
    <row r="15" spans="2:14">
      <c r="B15" s="42" t="s">
        <v>552</v>
      </c>
      <c r="C15" s="486">
        <v>490352</v>
      </c>
      <c r="D15" s="487">
        <v>74192</v>
      </c>
      <c r="E15" s="487">
        <v>57376</v>
      </c>
      <c r="F15" s="487">
        <v>72359</v>
      </c>
      <c r="G15" s="487">
        <v>38457</v>
      </c>
      <c r="H15" s="487">
        <v>24899</v>
      </c>
      <c r="I15" s="487">
        <v>58842</v>
      </c>
      <c r="J15" s="487">
        <v>66557</v>
      </c>
      <c r="K15" s="487">
        <v>4681</v>
      </c>
      <c r="L15" s="488">
        <v>887715</v>
      </c>
      <c r="M15" s="487">
        <v>392809</v>
      </c>
      <c r="N15" s="486">
        <v>1280524</v>
      </c>
    </row>
    <row r="16" spans="2:14">
      <c r="B16" s="42" t="s">
        <v>553</v>
      </c>
      <c r="C16" s="486">
        <v>173387</v>
      </c>
      <c r="D16" s="487">
        <v>23186</v>
      </c>
      <c r="E16" s="487">
        <v>54314</v>
      </c>
      <c r="F16" s="487">
        <v>63457</v>
      </c>
      <c r="G16" s="487">
        <v>92189</v>
      </c>
      <c r="H16" s="487">
        <v>2419</v>
      </c>
      <c r="I16" s="487">
        <v>32871</v>
      </c>
      <c r="J16" s="487">
        <v>3480</v>
      </c>
      <c r="K16" s="487">
        <v>38785</v>
      </c>
      <c r="L16" s="488">
        <v>484088</v>
      </c>
      <c r="M16" s="487">
        <v>3777</v>
      </c>
      <c r="N16" s="486">
        <v>487865</v>
      </c>
    </row>
    <row r="17" spans="2:14">
      <c r="B17" s="42" t="s">
        <v>554</v>
      </c>
      <c r="C17" s="486">
        <v>468497</v>
      </c>
      <c r="D17" s="487">
        <v>111072</v>
      </c>
      <c r="E17" s="487">
        <v>161284</v>
      </c>
      <c r="F17" s="487">
        <v>167889</v>
      </c>
      <c r="G17" s="487">
        <v>204377</v>
      </c>
      <c r="H17" s="487">
        <v>83649</v>
      </c>
      <c r="I17" s="487">
        <v>223800</v>
      </c>
      <c r="J17" s="487">
        <v>70495</v>
      </c>
      <c r="K17" s="487">
        <v>33532</v>
      </c>
      <c r="L17" s="488">
        <v>1524595</v>
      </c>
      <c r="M17" s="487">
        <v>70068</v>
      </c>
      <c r="N17" s="486">
        <v>1594663</v>
      </c>
    </row>
    <row r="18" spans="2:14">
      <c r="B18" s="42" t="s">
        <v>555</v>
      </c>
      <c r="C18" s="486">
        <v>293672</v>
      </c>
      <c r="D18" s="487">
        <v>237959</v>
      </c>
      <c r="E18" s="487">
        <v>2333505</v>
      </c>
      <c r="F18" s="487">
        <v>255782</v>
      </c>
      <c r="G18" s="487">
        <v>167758</v>
      </c>
      <c r="H18" s="487">
        <v>90576</v>
      </c>
      <c r="I18" s="487">
        <v>89769</v>
      </c>
      <c r="J18" s="487">
        <v>200690</v>
      </c>
      <c r="K18" s="487">
        <v>27715</v>
      </c>
      <c r="L18" s="488">
        <v>3697426</v>
      </c>
      <c r="M18" s="487">
        <v>27987</v>
      </c>
      <c r="N18" s="486">
        <v>3725413</v>
      </c>
    </row>
    <row r="19" spans="2:14">
      <c r="B19" s="489" t="s">
        <v>556</v>
      </c>
      <c r="C19" s="490">
        <v>1425908</v>
      </c>
      <c r="D19" s="491">
        <v>446409</v>
      </c>
      <c r="E19" s="491">
        <v>2606479</v>
      </c>
      <c r="F19" s="491">
        <v>559487</v>
      </c>
      <c r="G19" s="491">
        <v>502781</v>
      </c>
      <c r="H19" s="491">
        <v>201543</v>
      </c>
      <c r="I19" s="491">
        <v>405282</v>
      </c>
      <c r="J19" s="491">
        <v>341222</v>
      </c>
      <c r="K19" s="491">
        <v>104713</v>
      </c>
      <c r="L19" s="492">
        <v>6593824</v>
      </c>
      <c r="M19" s="491">
        <v>494641</v>
      </c>
      <c r="N19" s="490">
        <v>7088465</v>
      </c>
    </row>
    <row r="20" spans="2:14">
      <c r="C20" s="486"/>
      <c r="D20" s="487"/>
      <c r="E20" s="487"/>
      <c r="F20" s="487"/>
      <c r="G20" s="487"/>
      <c r="H20" s="487"/>
      <c r="I20" s="487"/>
      <c r="J20" s="487"/>
      <c r="K20" s="487"/>
      <c r="L20" s="488"/>
      <c r="M20" s="487"/>
      <c r="N20" s="486"/>
    </row>
    <row r="21" spans="2:14">
      <c r="B21" s="485" t="s">
        <v>63</v>
      </c>
      <c r="C21" s="486"/>
      <c r="D21" s="487"/>
      <c r="E21" s="487"/>
      <c r="F21" s="487"/>
      <c r="G21" s="487"/>
      <c r="H21" s="487"/>
      <c r="I21" s="487"/>
      <c r="J21" s="487"/>
      <c r="K21" s="487"/>
      <c r="L21" s="488"/>
      <c r="M21" s="487"/>
      <c r="N21" s="486"/>
    </row>
    <row r="22" spans="2:14">
      <c r="B22" s="42" t="s">
        <v>557</v>
      </c>
      <c r="C22" s="486">
        <v>25557</v>
      </c>
      <c r="D22" s="487"/>
      <c r="E22" s="487"/>
      <c r="F22" s="487"/>
      <c r="G22" s="487"/>
      <c r="H22" s="487"/>
      <c r="I22" s="487"/>
      <c r="J22" s="487"/>
      <c r="K22" s="487"/>
      <c r="L22" s="488">
        <v>25557</v>
      </c>
      <c r="M22" s="487"/>
      <c r="N22" s="486">
        <v>25557</v>
      </c>
    </row>
    <row r="23" spans="2:14">
      <c r="B23" s="42" t="s">
        <v>558</v>
      </c>
      <c r="C23" s="486"/>
      <c r="D23" s="487"/>
      <c r="E23" s="487">
        <v>81980</v>
      </c>
      <c r="F23" s="487"/>
      <c r="G23" s="487"/>
      <c r="H23" s="487"/>
      <c r="I23" s="487"/>
      <c r="J23" s="487"/>
      <c r="K23" s="487"/>
      <c r="L23" s="488">
        <v>81980</v>
      </c>
      <c r="M23" s="487"/>
      <c r="N23" s="486">
        <v>81980</v>
      </c>
    </row>
    <row r="24" spans="2:14">
      <c r="B24" s="42" t="s">
        <v>559</v>
      </c>
      <c r="C24" s="486"/>
      <c r="D24" s="487"/>
      <c r="E24" s="487"/>
      <c r="F24" s="487"/>
      <c r="G24" s="487"/>
      <c r="H24" s="487"/>
      <c r="I24" s="487"/>
      <c r="J24" s="487">
        <v>1705546</v>
      </c>
      <c r="K24" s="487"/>
      <c r="L24" s="488">
        <v>1705546</v>
      </c>
      <c r="M24" s="487"/>
      <c r="N24" s="486">
        <v>1705546</v>
      </c>
    </row>
    <row r="25" spans="2:14">
      <c r="B25" s="42" t="s">
        <v>560</v>
      </c>
      <c r="C25" s="486">
        <v>0</v>
      </c>
      <c r="D25" s="487">
        <v>0</v>
      </c>
      <c r="E25" s="487">
        <v>0</v>
      </c>
      <c r="F25" s="487">
        <v>0</v>
      </c>
      <c r="G25" s="487">
        <v>0</v>
      </c>
      <c r="H25" s="487">
        <v>13</v>
      </c>
      <c r="I25" s="487">
        <v>0</v>
      </c>
      <c r="J25" s="487">
        <v>0</v>
      </c>
      <c r="K25" s="487">
        <v>0</v>
      </c>
      <c r="L25" s="488">
        <v>13</v>
      </c>
      <c r="M25" s="487">
        <v>101</v>
      </c>
      <c r="N25" s="486">
        <v>114</v>
      </c>
    </row>
    <row r="26" spans="2:14">
      <c r="B26" s="42" t="s">
        <v>561</v>
      </c>
      <c r="C26" s="486">
        <v>0</v>
      </c>
      <c r="D26" s="487">
        <v>110</v>
      </c>
      <c r="E26" s="487">
        <v>116</v>
      </c>
      <c r="F26" s="487">
        <v>-8082</v>
      </c>
      <c r="G26" s="487">
        <v>0</v>
      </c>
      <c r="H26" s="487">
        <v>3922</v>
      </c>
      <c r="I26" s="487">
        <v>0</v>
      </c>
      <c r="J26" s="487">
        <v>44739</v>
      </c>
      <c r="K26" s="487">
        <v>0</v>
      </c>
      <c r="L26" s="488">
        <v>40805</v>
      </c>
      <c r="M26" s="487">
        <v>0</v>
      </c>
      <c r="N26" s="486">
        <v>40805</v>
      </c>
    </row>
    <row r="27" spans="2:14">
      <c r="B27" s="349" t="s">
        <v>562</v>
      </c>
      <c r="C27" s="486">
        <v>4650</v>
      </c>
      <c r="D27" s="487">
        <v>19413</v>
      </c>
      <c r="E27" s="487">
        <v>111718</v>
      </c>
      <c r="F27" s="487">
        <v>2022</v>
      </c>
      <c r="G27" s="487">
        <v>2377</v>
      </c>
      <c r="H27" s="487">
        <v>26872</v>
      </c>
      <c r="I27" s="487">
        <v>11903</v>
      </c>
      <c r="J27" s="487">
        <v>106707</v>
      </c>
      <c r="K27" s="487">
        <v>0</v>
      </c>
      <c r="L27" s="488">
        <v>285662</v>
      </c>
      <c r="M27" s="487">
        <v>3171</v>
      </c>
      <c r="N27" s="486">
        <v>288833</v>
      </c>
    </row>
    <row r="28" spans="2:14">
      <c r="B28" s="349" t="s">
        <v>563</v>
      </c>
      <c r="C28" s="486">
        <v>0</v>
      </c>
      <c r="D28" s="487">
        <v>0</v>
      </c>
      <c r="E28" s="487">
        <v>32220</v>
      </c>
      <c r="F28" s="487">
        <v>0</v>
      </c>
      <c r="G28" s="487">
        <v>0</v>
      </c>
      <c r="H28" s="487">
        <v>0</v>
      </c>
      <c r="I28" s="487">
        <v>0</v>
      </c>
      <c r="J28" s="487">
        <v>2720</v>
      </c>
      <c r="K28" s="487">
        <v>0</v>
      </c>
      <c r="L28" s="488">
        <v>34940</v>
      </c>
      <c r="M28" s="487">
        <v>243</v>
      </c>
      <c r="N28" s="486">
        <v>35183</v>
      </c>
    </row>
    <row r="29" spans="2:14">
      <c r="B29" s="431" t="s">
        <v>564</v>
      </c>
      <c r="C29" s="490">
        <v>30207</v>
      </c>
      <c r="D29" s="491">
        <v>19523</v>
      </c>
      <c r="E29" s="491">
        <v>226034</v>
      </c>
      <c r="F29" s="491">
        <v>-6060</v>
      </c>
      <c r="G29" s="491">
        <v>2377</v>
      </c>
      <c r="H29" s="491">
        <v>30807</v>
      </c>
      <c r="I29" s="491">
        <v>11903</v>
      </c>
      <c r="J29" s="491">
        <v>1859712</v>
      </c>
      <c r="K29" s="491">
        <v>0</v>
      </c>
      <c r="L29" s="492">
        <v>2174503</v>
      </c>
      <c r="M29" s="491">
        <v>3515</v>
      </c>
      <c r="N29" s="490">
        <v>2178018</v>
      </c>
    </row>
    <row r="30" spans="2:14">
      <c r="C30" s="486"/>
      <c r="D30" s="487"/>
      <c r="E30" s="487"/>
      <c r="F30" s="487"/>
      <c r="G30" s="487"/>
      <c r="H30" s="487"/>
      <c r="I30" s="487"/>
      <c r="J30" s="487"/>
      <c r="K30" s="487"/>
      <c r="L30" s="488"/>
      <c r="M30" s="487"/>
      <c r="N30" s="486"/>
    </row>
    <row r="31" spans="2:14">
      <c r="B31" s="42" t="s">
        <v>64</v>
      </c>
      <c r="C31" s="486">
        <v>197049</v>
      </c>
      <c r="D31" s="487">
        <v>35574</v>
      </c>
      <c r="E31" s="487">
        <v>150601</v>
      </c>
      <c r="F31" s="487">
        <v>37406</v>
      </c>
      <c r="G31" s="487">
        <v>51801</v>
      </c>
      <c r="H31" s="487">
        <v>38888</v>
      </c>
      <c r="I31" s="487">
        <v>140352</v>
      </c>
      <c r="J31" s="487">
        <v>22602</v>
      </c>
      <c r="K31" s="487">
        <v>5368</v>
      </c>
      <c r="L31" s="488">
        <v>679641</v>
      </c>
      <c r="M31" s="487">
        <v>63518</v>
      </c>
      <c r="N31" s="486">
        <v>743159</v>
      </c>
    </row>
    <row r="32" spans="2:14">
      <c r="C32" s="486"/>
      <c r="D32" s="487"/>
      <c r="E32" s="487"/>
      <c r="F32" s="487"/>
      <c r="G32" s="487"/>
      <c r="H32" s="487"/>
      <c r="I32" s="487"/>
      <c r="J32" s="487"/>
      <c r="K32" s="487"/>
      <c r="L32" s="488"/>
      <c r="M32" s="487"/>
      <c r="N32" s="486"/>
    </row>
    <row r="33" spans="2:14">
      <c r="B33" s="489" t="s">
        <v>5</v>
      </c>
      <c r="C33" s="490">
        <v>5297214</v>
      </c>
      <c r="D33" s="491">
        <v>714689</v>
      </c>
      <c r="E33" s="491">
        <v>4363853</v>
      </c>
      <c r="F33" s="491">
        <v>798381</v>
      </c>
      <c r="G33" s="491">
        <v>884421</v>
      </c>
      <c r="H33" s="491">
        <v>430858</v>
      </c>
      <c r="I33" s="491">
        <v>1158905</v>
      </c>
      <c r="J33" s="491">
        <v>2341204</v>
      </c>
      <c r="K33" s="491">
        <v>177606</v>
      </c>
      <c r="L33" s="492">
        <v>16167131</v>
      </c>
      <c r="M33" s="491">
        <v>708079</v>
      </c>
      <c r="N33" s="490">
        <v>16875210</v>
      </c>
    </row>
    <row r="34" spans="2:14">
      <c r="C34" s="486"/>
      <c r="D34" s="487"/>
      <c r="E34" s="487"/>
      <c r="F34" s="487"/>
      <c r="G34" s="487"/>
      <c r="H34" s="487"/>
      <c r="I34" s="487"/>
      <c r="J34" s="487"/>
      <c r="K34" s="487"/>
      <c r="L34" s="488"/>
      <c r="M34" s="487"/>
      <c r="N34" s="486"/>
    </row>
    <row r="35" spans="2:14">
      <c r="B35" s="485" t="s">
        <v>565</v>
      </c>
      <c r="C35" s="486"/>
      <c r="D35" s="487"/>
      <c r="E35" s="487"/>
      <c r="F35" s="487"/>
      <c r="G35" s="487"/>
      <c r="H35" s="487"/>
      <c r="I35" s="487"/>
      <c r="J35" s="487"/>
      <c r="K35" s="487"/>
      <c r="L35" s="488"/>
      <c r="M35" s="487"/>
      <c r="N35" s="486"/>
    </row>
    <row r="36" spans="2:14">
      <c r="B36" s="349" t="s">
        <v>566</v>
      </c>
      <c r="C36" s="486">
        <v>-59952</v>
      </c>
      <c r="D36" s="487">
        <v>-39799</v>
      </c>
      <c r="E36" s="487">
        <v>-23665</v>
      </c>
      <c r="F36" s="487">
        <v>-113302</v>
      </c>
      <c r="G36" s="487">
        <v>-63857</v>
      </c>
      <c r="H36" s="487">
        <v>-9676</v>
      </c>
      <c r="I36" s="487">
        <v>-410214</v>
      </c>
      <c r="J36" s="487">
        <v>-39596</v>
      </c>
      <c r="K36" s="487">
        <v>-115167</v>
      </c>
      <c r="L36" s="488">
        <v>-875228</v>
      </c>
      <c r="M36" s="487">
        <v>-21582</v>
      </c>
      <c r="N36" s="486">
        <v>-896810</v>
      </c>
    </row>
    <row r="37" spans="2:14">
      <c r="B37" s="349" t="s">
        <v>567</v>
      </c>
      <c r="C37" s="486">
        <v>0</v>
      </c>
      <c r="D37" s="487">
        <v>0</v>
      </c>
      <c r="E37" s="487">
        <v>0</v>
      </c>
      <c r="F37" s="487">
        <v>-20928</v>
      </c>
      <c r="G37" s="487">
        <v>0</v>
      </c>
      <c r="H37" s="487">
        <v>0</v>
      </c>
      <c r="I37" s="487">
        <v>-29397</v>
      </c>
      <c r="J37" s="487">
        <v>0</v>
      </c>
      <c r="K37" s="487">
        <v>0</v>
      </c>
      <c r="L37" s="488">
        <v>-50325</v>
      </c>
      <c r="M37" s="487">
        <v>0</v>
      </c>
      <c r="N37" s="486">
        <v>-50325</v>
      </c>
    </row>
    <row r="38" spans="2:14">
      <c r="B38" s="349" t="s">
        <v>568</v>
      </c>
      <c r="C38" s="486">
        <v>-13092</v>
      </c>
      <c r="D38" s="487">
        <v>-509</v>
      </c>
      <c r="E38" s="487">
        <v>-10925</v>
      </c>
      <c r="F38" s="487">
        <v>-20956</v>
      </c>
      <c r="G38" s="487">
        <v>-2088</v>
      </c>
      <c r="H38" s="487">
        <v>-1692</v>
      </c>
      <c r="I38" s="487">
        <v>-5365</v>
      </c>
      <c r="J38" s="487">
        <v>-2709</v>
      </c>
      <c r="K38" s="487">
        <v>0</v>
      </c>
      <c r="L38" s="488">
        <v>-57336</v>
      </c>
      <c r="M38" s="487">
        <v>-262</v>
      </c>
      <c r="N38" s="486">
        <v>-57598</v>
      </c>
    </row>
    <row r="39" spans="2:14">
      <c r="B39" s="489" t="s">
        <v>569</v>
      </c>
      <c r="C39" s="490">
        <v>-73044</v>
      </c>
      <c r="D39" s="491">
        <v>-40308</v>
      </c>
      <c r="E39" s="491">
        <v>-34590</v>
      </c>
      <c r="F39" s="491">
        <v>-155186</v>
      </c>
      <c r="G39" s="491">
        <v>-65945</v>
      </c>
      <c r="H39" s="491">
        <v>-11368</v>
      </c>
      <c r="I39" s="491">
        <v>-444976</v>
      </c>
      <c r="J39" s="491">
        <v>-42305</v>
      </c>
      <c r="K39" s="491">
        <v>-115167</v>
      </c>
      <c r="L39" s="492">
        <v>-982889</v>
      </c>
      <c r="M39" s="491">
        <v>-21844</v>
      </c>
      <c r="N39" s="490">
        <v>-1004733</v>
      </c>
    </row>
    <row r="40" spans="2:14">
      <c r="C40" s="486"/>
      <c r="D40" s="487"/>
      <c r="E40" s="487"/>
      <c r="F40" s="487"/>
      <c r="G40" s="487"/>
      <c r="H40" s="487"/>
      <c r="I40" s="487"/>
      <c r="J40" s="487"/>
      <c r="K40" s="487"/>
      <c r="L40" s="488"/>
      <c r="M40" s="487"/>
      <c r="N40" s="486"/>
    </row>
    <row r="41" spans="2:14">
      <c r="B41" s="77" t="s">
        <v>570</v>
      </c>
      <c r="C41" s="493">
        <v>5224170</v>
      </c>
      <c r="D41" s="494">
        <v>674381</v>
      </c>
      <c r="E41" s="494">
        <v>4329263</v>
      </c>
      <c r="F41" s="494">
        <v>643195</v>
      </c>
      <c r="G41" s="494">
        <v>818476</v>
      </c>
      <c r="H41" s="494">
        <v>419490</v>
      </c>
      <c r="I41" s="494">
        <v>713929</v>
      </c>
      <c r="J41" s="494">
        <v>2298899</v>
      </c>
      <c r="K41" s="494">
        <v>62439</v>
      </c>
      <c r="L41" s="495">
        <v>15184242</v>
      </c>
      <c r="M41" s="494">
        <v>686235</v>
      </c>
      <c r="N41" s="493">
        <v>15870477</v>
      </c>
    </row>
    <row r="42" spans="2:14">
      <c r="C42" s="487"/>
      <c r="D42" s="487"/>
      <c r="E42" s="487"/>
      <c r="F42" s="487"/>
      <c r="G42" s="487"/>
      <c r="H42" s="487"/>
      <c r="I42" s="487"/>
      <c r="J42" s="487"/>
      <c r="K42" s="487"/>
      <c r="L42" s="487"/>
      <c r="M42" s="487"/>
      <c r="N42" s="487"/>
    </row>
    <row r="43" spans="2:14">
      <c r="C43" s="487"/>
      <c r="D43" s="487"/>
      <c r="E43" s="487"/>
      <c r="F43" s="487"/>
      <c r="G43" s="487"/>
      <c r="H43" s="487"/>
      <c r="J43" s="487"/>
      <c r="L43" s="487"/>
      <c r="M43" s="487"/>
      <c r="N43" s="487"/>
    </row>
    <row r="44" spans="2:14">
      <c r="C44" s="487"/>
      <c r="D44" s="487"/>
      <c r="E44" s="487"/>
      <c r="F44" s="487"/>
      <c r="G44" s="487"/>
      <c r="H44" s="487"/>
      <c r="I44" s="487"/>
      <c r="J44" s="487"/>
      <c r="K44" s="487"/>
      <c r="L44" s="487"/>
      <c r="M44" s="487"/>
      <c r="N44" s="487"/>
    </row>
    <row r="45" spans="2:14">
      <c r="C45" s="487"/>
      <c r="D45" s="487"/>
      <c r="E45" s="487"/>
      <c r="F45" s="487"/>
      <c r="G45" s="487"/>
      <c r="H45" s="487"/>
      <c r="I45" s="487"/>
      <c r="K45" s="487"/>
      <c r="L45" s="487"/>
      <c r="M45" s="487"/>
      <c r="N45" s="487"/>
    </row>
    <row r="46" spans="2:14">
      <c r="B46" s="485" t="s">
        <v>587</v>
      </c>
      <c r="C46" s="487"/>
      <c r="D46" s="487"/>
      <c r="E46" s="487"/>
      <c r="F46" s="487"/>
      <c r="G46" s="487"/>
      <c r="I46" s="487"/>
      <c r="J46" s="487"/>
      <c r="K46" s="487"/>
      <c r="L46" s="487"/>
      <c r="M46" s="487"/>
      <c r="N46" s="487"/>
    </row>
    <row r="47" spans="2:14" ht="51">
      <c r="B47" s="467"/>
      <c r="C47" s="504" t="s">
        <v>541</v>
      </c>
      <c r="D47" s="505" t="s">
        <v>54</v>
      </c>
      <c r="E47" s="505" t="s">
        <v>542</v>
      </c>
      <c r="F47" s="505" t="s">
        <v>55</v>
      </c>
      <c r="G47" s="505" t="s">
        <v>46</v>
      </c>
      <c r="H47" s="505" t="s">
        <v>506</v>
      </c>
      <c r="I47" s="505" t="s">
        <v>48</v>
      </c>
      <c r="J47" s="505" t="s">
        <v>543</v>
      </c>
      <c r="K47" s="467" t="s">
        <v>50</v>
      </c>
      <c r="L47" s="467" t="s">
        <v>544</v>
      </c>
      <c r="M47" s="467" t="s">
        <v>545</v>
      </c>
      <c r="N47" s="504" t="s">
        <v>546</v>
      </c>
    </row>
    <row r="48" spans="2:14">
      <c r="B48" s="168"/>
      <c r="C48" s="496"/>
      <c r="D48" s="497"/>
      <c r="E48" s="497"/>
      <c r="F48" s="497"/>
      <c r="G48" s="497"/>
      <c r="H48" s="497"/>
      <c r="I48" s="497"/>
      <c r="J48" s="497"/>
      <c r="K48" s="497"/>
      <c r="L48" s="498"/>
      <c r="M48" s="498"/>
      <c r="N48" s="497"/>
    </row>
    <row r="49" spans="2:14">
      <c r="B49" s="499" t="s">
        <v>571</v>
      </c>
      <c r="C49" s="486"/>
      <c r="D49" s="487"/>
      <c r="E49" s="487"/>
      <c r="F49" s="487"/>
      <c r="G49" s="487"/>
      <c r="H49" s="487"/>
      <c r="I49" s="487"/>
      <c r="J49" s="487"/>
      <c r="K49" s="487"/>
      <c r="L49" s="488"/>
      <c r="M49" s="488"/>
      <c r="N49" s="487"/>
    </row>
    <row r="50" spans="2:14">
      <c r="B50" s="168" t="s">
        <v>572</v>
      </c>
      <c r="C50" s="486">
        <v>-109853</v>
      </c>
      <c r="D50" s="487"/>
      <c r="E50" s="487">
        <v>-67576</v>
      </c>
      <c r="F50" s="487"/>
      <c r="G50" s="487"/>
      <c r="H50" s="487"/>
      <c r="I50" s="487"/>
      <c r="J50" s="487">
        <v>-1</v>
      </c>
      <c r="K50" s="487"/>
      <c r="L50" s="488">
        <v>-177430</v>
      </c>
      <c r="M50" s="488">
        <v>0</v>
      </c>
      <c r="N50" s="487">
        <v>-177430</v>
      </c>
    </row>
    <row r="51" spans="2:14">
      <c r="B51" s="168" t="s">
        <v>573</v>
      </c>
      <c r="C51" s="486">
        <v>-287</v>
      </c>
      <c r="D51" s="487">
        <v>-110</v>
      </c>
      <c r="E51" s="487">
        <v>-85</v>
      </c>
      <c r="F51" s="487">
        <v>0</v>
      </c>
      <c r="G51" s="487">
        <v>0</v>
      </c>
      <c r="H51" s="487">
        <v>-2010</v>
      </c>
      <c r="I51" s="487">
        <v>0</v>
      </c>
      <c r="J51" s="487">
        <v>-9026</v>
      </c>
      <c r="K51" s="487">
        <v>-15235</v>
      </c>
      <c r="L51" s="488">
        <v>-26753</v>
      </c>
      <c r="M51" s="488">
        <v>0</v>
      </c>
      <c r="N51" s="487">
        <v>-26753</v>
      </c>
    </row>
    <row r="52" spans="2:14">
      <c r="B52" s="500" t="s">
        <v>574</v>
      </c>
      <c r="C52" s="486">
        <v>-13516</v>
      </c>
      <c r="D52" s="487">
        <v>-807</v>
      </c>
      <c r="E52" s="487">
        <v>-353</v>
      </c>
      <c r="F52" s="487">
        <v>0</v>
      </c>
      <c r="G52" s="487">
        <v>0</v>
      </c>
      <c r="H52" s="487">
        <v>-2656</v>
      </c>
      <c r="I52" s="487">
        <v>0</v>
      </c>
      <c r="J52" s="487">
        <v>-41740</v>
      </c>
      <c r="K52" s="487">
        <v>-144</v>
      </c>
      <c r="L52" s="488">
        <v>-59216</v>
      </c>
      <c r="M52" s="488">
        <v>-1856</v>
      </c>
      <c r="N52" s="487">
        <v>-61072</v>
      </c>
    </row>
    <row r="53" spans="2:14">
      <c r="B53" s="168" t="s">
        <v>575</v>
      </c>
      <c r="C53" s="486">
        <v>-81824</v>
      </c>
      <c r="D53" s="487">
        <v>-4544</v>
      </c>
      <c r="E53" s="487">
        <v>-55884</v>
      </c>
      <c r="F53" s="487">
        <v>-10664</v>
      </c>
      <c r="G53" s="487">
        <v>-6742</v>
      </c>
      <c r="H53" s="487">
        <v>-24945</v>
      </c>
      <c r="I53" s="487">
        <v>-26771</v>
      </c>
      <c r="J53" s="487">
        <v>-1746271</v>
      </c>
      <c r="K53" s="487">
        <v>-70</v>
      </c>
      <c r="L53" s="488">
        <v>-1957715</v>
      </c>
      <c r="M53" s="488">
        <v>-2315</v>
      </c>
      <c r="N53" s="487">
        <v>-1960030</v>
      </c>
    </row>
    <row r="54" spans="2:14">
      <c r="B54" s="489" t="s">
        <v>576</v>
      </c>
      <c r="C54" s="490">
        <v>-205480</v>
      </c>
      <c r="D54" s="491">
        <v>-5461</v>
      </c>
      <c r="E54" s="491">
        <v>-123898</v>
      </c>
      <c r="F54" s="491">
        <v>-10664</v>
      </c>
      <c r="G54" s="491">
        <v>-6742</v>
      </c>
      <c r="H54" s="491">
        <v>-29611</v>
      </c>
      <c r="I54" s="491">
        <v>-26771</v>
      </c>
      <c r="J54" s="491">
        <v>-1797038</v>
      </c>
      <c r="K54" s="491">
        <v>-15449</v>
      </c>
      <c r="L54" s="492">
        <v>-2221114</v>
      </c>
      <c r="M54" s="492">
        <v>-4171</v>
      </c>
      <c r="N54" s="491">
        <v>-2225285</v>
      </c>
    </row>
    <row r="55" spans="2:14">
      <c r="B55" s="168"/>
      <c r="C55" s="486"/>
      <c r="D55" s="487"/>
      <c r="E55" s="487"/>
      <c r="F55" s="487"/>
      <c r="G55" s="487"/>
      <c r="H55" s="487"/>
      <c r="I55" s="487"/>
      <c r="J55" s="487"/>
      <c r="K55" s="487"/>
      <c r="L55" s="488"/>
      <c r="M55" s="488"/>
      <c r="N55" s="487"/>
    </row>
    <row r="56" spans="2:14">
      <c r="B56" s="499" t="s">
        <v>68</v>
      </c>
      <c r="C56" s="486"/>
      <c r="D56" s="487"/>
      <c r="E56" s="487"/>
      <c r="F56" s="487"/>
      <c r="G56" s="487"/>
      <c r="H56" s="487"/>
      <c r="I56" s="487"/>
      <c r="J56" s="487"/>
      <c r="K56" s="487"/>
      <c r="L56" s="488"/>
      <c r="M56" s="488"/>
      <c r="N56" s="487"/>
    </row>
    <row r="57" spans="2:14">
      <c r="B57" s="168" t="s">
        <v>577</v>
      </c>
      <c r="C57" s="486">
        <v>0</v>
      </c>
      <c r="D57" s="487">
        <v>0</v>
      </c>
      <c r="E57" s="487">
        <v>-714988</v>
      </c>
      <c r="F57" s="487">
        <v>0</v>
      </c>
      <c r="G57" s="487">
        <v>0</v>
      </c>
      <c r="H57" s="487">
        <v>0</v>
      </c>
      <c r="I57" s="487">
        <v>0</v>
      </c>
      <c r="J57" s="487">
        <v>0</v>
      </c>
      <c r="K57" s="487">
        <v>0</v>
      </c>
      <c r="L57" s="488">
        <v>-714988</v>
      </c>
      <c r="M57" s="488">
        <v>0</v>
      </c>
      <c r="N57" s="487">
        <v>-714988</v>
      </c>
    </row>
    <row r="58" spans="2:14">
      <c r="B58" s="500" t="s">
        <v>578</v>
      </c>
      <c r="C58" s="486">
        <v>0</v>
      </c>
      <c r="D58" s="487">
        <v>0</v>
      </c>
      <c r="E58" s="487">
        <v>-43945</v>
      </c>
      <c r="F58" s="487">
        <v>-74</v>
      </c>
      <c r="G58" s="487">
        <v>0</v>
      </c>
      <c r="H58" s="487">
        <v>0</v>
      </c>
      <c r="I58" s="487">
        <v>0</v>
      </c>
      <c r="J58" s="487">
        <v>0</v>
      </c>
      <c r="K58" s="487">
        <v>0</v>
      </c>
      <c r="L58" s="488">
        <v>-44019</v>
      </c>
      <c r="M58" s="488">
        <v>0</v>
      </c>
      <c r="N58" s="487">
        <v>-44019</v>
      </c>
    </row>
    <row r="59" spans="2:14">
      <c r="B59" s="168" t="s">
        <v>579</v>
      </c>
      <c r="C59" s="486">
        <v>-49121</v>
      </c>
      <c r="D59" s="487">
        <v>-17122</v>
      </c>
      <c r="E59" s="487">
        <v>-46920</v>
      </c>
      <c r="F59" s="487">
        <v>-30124</v>
      </c>
      <c r="G59" s="487">
        <v>-6132</v>
      </c>
      <c r="H59" s="487">
        <v>-48014</v>
      </c>
      <c r="I59" s="487">
        <v>-36678</v>
      </c>
      <c r="J59" s="487">
        <v>-35397</v>
      </c>
      <c r="K59" s="487">
        <v>-254</v>
      </c>
      <c r="L59" s="488">
        <v>-269762</v>
      </c>
      <c r="M59" s="488">
        <v>-6086</v>
      </c>
      <c r="N59" s="487">
        <v>-275848</v>
      </c>
    </row>
    <row r="60" spans="2:14">
      <c r="B60" s="489" t="s">
        <v>580</v>
      </c>
      <c r="C60" s="490">
        <v>-49121</v>
      </c>
      <c r="D60" s="491">
        <v>-17122</v>
      </c>
      <c r="E60" s="491">
        <v>-805853</v>
      </c>
      <c r="F60" s="491">
        <v>-30198</v>
      </c>
      <c r="G60" s="491">
        <v>-6132</v>
      </c>
      <c r="H60" s="491">
        <v>-48014</v>
      </c>
      <c r="I60" s="491">
        <v>-36678</v>
      </c>
      <c r="J60" s="491">
        <v>-35397</v>
      </c>
      <c r="K60" s="491">
        <v>-254</v>
      </c>
      <c r="L60" s="492">
        <v>-1028769</v>
      </c>
      <c r="M60" s="492">
        <v>-6086</v>
      </c>
      <c r="N60" s="491">
        <v>-1034855</v>
      </c>
    </row>
    <row r="61" spans="2:14">
      <c r="B61" s="168"/>
      <c r="C61" s="486"/>
      <c r="D61" s="487"/>
      <c r="E61" s="487"/>
      <c r="F61" s="487"/>
      <c r="G61" s="487"/>
      <c r="H61" s="487"/>
      <c r="I61" s="487"/>
      <c r="J61" s="487"/>
      <c r="K61" s="487"/>
      <c r="L61" s="488"/>
      <c r="M61" s="488"/>
      <c r="N61" s="487"/>
    </row>
    <row r="62" spans="2:14">
      <c r="B62" s="499" t="s">
        <v>69</v>
      </c>
      <c r="C62" s="486"/>
      <c r="D62" s="487"/>
      <c r="E62" s="487"/>
      <c r="F62" s="487"/>
      <c r="G62" s="487"/>
      <c r="H62" s="487"/>
      <c r="I62" s="487"/>
      <c r="J62" s="487"/>
      <c r="K62" s="487"/>
      <c r="L62" s="488"/>
      <c r="M62" s="488"/>
      <c r="N62" s="487"/>
    </row>
    <row r="63" spans="2:14">
      <c r="B63" s="168" t="s">
        <v>581</v>
      </c>
      <c r="C63" s="486">
        <v>-61800</v>
      </c>
      <c r="D63" s="487">
        <v>-36449</v>
      </c>
      <c r="E63" s="487">
        <v>-235350</v>
      </c>
      <c r="F63" s="487">
        <v>-71883</v>
      </c>
      <c r="G63" s="487">
        <v>-50650</v>
      </c>
      <c r="H63" s="487">
        <v>-32116</v>
      </c>
      <c r="I63" s="487">
        <v>-50527</v>
      </c>
      <c r="J63" s="487">
        <v>-21838</v>
      </c>
      <c r="K63" s="487">
        <v>-29349</v>
      </c>
      <c r="L63" s="488">
        <v>-589962</v>
      </c>
      <c r="M63" s="488">
        <v>-18171</v>
      </c>
      <c r="N63" s="487">
        <v>-608133</v>
      </c>
    </row>
    <row r="64" spans="2:14">
      <c r="B64" s="168" t="s">
        <v>582</v>
      </c>
      <c r="C64" s="486">
        <v>-1348</v>
      </c>
      <c r="D64" s="487">
        <v>-7932</v>
      </c>
      <c r="E64" s="487">
        <v>-3448</v>
      </c>
      <c r="F64" s="487">
        <v>-9539</v>
      </c>
      <c r="G64" s="487">
        <v>-229</v>
      </c>
      <c r="H64" s="487">
        <v>-34430</v>
      </c>
      <c r="I64" s="487">
        <v>-12674</v>
      </c>
      <c r="J64" s="487">
        <v>-92356</v>
      </c>
      <c r="K64" s="487">
        <v>-634</v>
      </c>
      <c r="L64" s="488">
        <v>-162590</v>
      </c>
      <c r="M64" s="488">
        <v>-1151590</v>
      </c>
      <c r="N64" s="487">
        <v>-1314180</v>
      </c>
    </row>
    <row r="65" spans="2:14">
      <c r="B65" s="168" t="s">
        <v>583</v>
      </c>
      <c r="C65" s="486">
        <v>-62154</v>
      </c>
      <c r="D65" s="487">
        <v>-46599</v>
      </c>
      <c r="E65" s="487">
        <v>-33557</v>
      </c>
      <c r="F65" s="487">
        <v>-89429</v>
      </c>
      <c r="G65" s="487">
        <v>-66290</v>
      </c>
      <c r="H65" s="487">
        <v>-62316</v>
      </c>
      <c r="I65" s="487">
        <v>-139395</v>
      </c>
      <c r="J65" s="487">
        <v>-33365</v>
      </c>
      <c r="K65" s="487">
        <v>-47161</v>
      </c>
      <c r="L65" s="488">
        <v>-580266</v>
      </c>
      <c r="M65" s="488">
        <v>-17353</v>
      </c>
      <c r="N65" s="487">
        <v>-597619</v>
      </c>
    </row>
    <row r="66" spans="2:14">
      <c r="B66" s="489" t="s">
        <v>584</v>
      </c>
      <c r="C66" s="490">
        <v>-125302</v>
      </c>
      <c r="D66" s="491">
        <v>-90980</v>
      </c>
      <c r="E66" s="491">
        <v>-272355</v>
      </c>
      <c r="F66" s="491">
        <v>-170851</v>
      </c>
      <c r="G66" s="491">
        <v>-117169</v>
      </c>
      <c r="H66" s="491">
        <v>-128862</v>
      </c>
      <c r="I66" s="491">
        <v>-202596</v>
      </c>
      <c r="J66" s="491">
        <v>-147559</v>
      </c>
      <c r="K66" s="491">
        <v>-77144</v>
      </c>
      <c r="L66" s="492">
        <v>-1332818</v>
      </c>
      <c r="M66" s="492">
        <v>-1187114</v>
      </c>
      <c r="N66" s="491">
        <v>-2519932</v>
      </c>
    </row>
    <row r="67" spans="2:14">
      <c r="B67" s="168"/>
      <c r="C67" s="486"/>
      <c r="D67" s="487"/>
      <c r="E67" s="487"/>
      <c r="F67" s="487"/>
      <c r="G67" s="487"/>
      <c r="H67" s="487"/>
      <c r="I67" s="487"/>
      <c r="J67" s="487"/>
      <c r="K67" s="487"/>
      <c r="L67" s="488"/>
      <c r="M67" s="488"/>
      <c r="N67" s="487"/>
    </row>
    <row r="68" spans="2:14">
      <c r="B68" s="168" t="s">
        <v>585</v>
      </c>
      <c r="C68" s="486">
        <v>0</v>
      </c>
      <c r="D68" s="487">
        <v>-28</v>
      </c>
      <c r="E68" s="487">
        <v>0</v>
      </c>
      <c r="F68" s="487">
        <v>30</v>
      </c>
      <c r="G68" s="487">
        <v>0</v>
      </c>
      <c r="H68" s="487">
        <v>-54</v>
      </c>
      <c r="I68" s="487">
        <v>0</v>
      </c>
      <c r="J68" s="487">
        <v>-218</v>
      </c>
      <c r="K68" s="487">
        <v>0</v>
      </c>
      <c r="L68" s="488">
        <v>-270</v>
      </c>
      <c r="M68" s="488">
        <v>0</v>
      </c>
      <c r="N68" s="487">
        <v>-270</v>
      </c>
    </row>
    <row r="69" spans="2:14">
      <c r="B69" s="168"/>
      <c r="C69" s="486"/>
      <c r="D69" s="487"/>
      <c r="E69" s="487"/>
      <c r="F69" s="487"/>
      <c r="G69" s="487"/>
      <c r="H69" s="487"/>
      <c r="I69" s="487"/>
      <c r="J69" s="487"/>
      <c r="K69" s="487"/>
      <c r="L69" s="488"/>
      <c r="M69" s="488"/>
      <c r="N69" s="487"/>
    </row>
    <row r="70" spans="2:14">
      <c r="B70" s="489" t="s">
        <v>71</v>
      </c>
      <c r="C70" s="490">
        <v>-379903</v>
      </c>
      <c r="D70" s="491">
        <v>-113591</v>
      </c>
      <c r="E70" s="491">
        <v>-1202106</v>
      </c>
      <c r="F70" s="491">
        <v>-211683</v>
      </c>
      <c r="G70" s="491">
        <v>-130043</v>
      </c>
      <c r="H70" s="491">
        <v>-206541</v>
      </c>
      <c r="I70" s="491">
        <v>-266045</v>
      </c>
      <c r="J70" s="491">
        <v>-1980212</v>
      </c>
      <c r="K70" s="491">
        <v>-92847</v>
      </c>
      <c r="L70" s="492">
        <v>-4582971</v>
      </c>
      <c r="M70" s="492">
        <v>-1197371</v>
      </c>
      <c r="N70" s="491">
        <v>-5780342</v>
      </c>
    </row>
    <row r="71" spans="2:14">
      <c r="B71" s="502"/>
      <c r="C71" s="503"/>
      <c r="D71" s="503"/>
      <c r="E71" s="503"/>
      <c r="F71" s="503"/>
      <c r="G71" s="503"/>
      <c r="H71" s="503"/>
      <c r="I71" s="503"/>
      <c r="J71" s="503"/>
      <c r="K71" s="503"/>
      <c r="L71" s="503"/>
      <c r="M71" s="503"/>
      <c r="N71" s="503"/>
    </row>
    <row r="72" spans="2:14">
      <c r="B72" s="501"/>
      <c r="C72" s="487"/>
      <c r="D72" s="487"/>
      <c r="E72" s="487"/>
      <c r="F72" s="487"/>
      <c r="G72" s="487"/>
      <c r="H72" s="487"/>
      <c r="I72" s="487"/>
      <c r="J72" s="487"/>
      <c r="K72" s="487"/>
      <c r="L72" s="487"/>
      <c r="M72" s="487"/>
      <c r="N72" s="487"/>
    </row>
    <row r="73" spans="2:14">
      <c r="B73" s="345"/>
      <c r="C73" s="345"/>
      <c r="D73" s="345"/>
      <c r="E73" s="345"/>
      <c r="F73" s="345"/>
      <c r="G73" s="345"/>
      <c r="H73" s="345"/>
      <c r="I73" s="345"/>
      <c r="J73" s="345"/>
      <c r="K73" s="345"/>
      <c r="L73" s="345"/>
      <c r="M73" s="345"/>
      <c r="N73" s="345"/>
    </row>
    <row r="74" spans="2:14">
      <c r="B74" s="501" t="s">
        <v>72</v>
      </c>
      <c r="C74" s="493">
        <v>4844267</v>
      </c>
      <c r="D74" s="494">
        <v>560790</v>
      </c>
      <c r="E74" s="494">
        <v>3127157</v>
      </c>
      <c r="F74" s="494">
        <v>431512</v>
      </c>
      <c r="G74" s="494">
        <v>688433</v>
      </c>
      <c r="H74" s="494">
        <v>212949</v>
      </c>
      <c r="I74" s="494">
        <v>447884</v>
      </c>
      <c r="J74" s="494">
        <v>318687</v>
      </c>
      <c r="K74" s="494">
        <v>-30408</v>
      </c>
      <c r="L74" s="495">
        <v>10601271</v>
      </c>
      <c r="M74" s="495">
        <v>-511136</v>
      </c>
      <c r="N74" s="494">
        <v>10090135</v>
      </c>
    </row>
    <row r="76" spans="2:14">
      <c r="B76" s="76" t="s">
        <v>588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F24" sqref="F24"/>
    </sheetView>
  </sheetViews>
  <sheetFormatPr defaultRowHeight="12.75"/>
  <cols>
    <col min="1" max="1" width="50.5703125" style="42" customWidth="1"/>
    <col min="2" max="11" width="14" style="42" customWidth="1"/>
    <col min="12" max="16384" width="9.140625" style="42"/>
  </cols>
  <sheetData>
    <row r="1" spans="1:11">
      <c r="A1" s="77" t="s">
        <v>723</v>
      </c>
    </row>
    <row r="2" spans="1:11">
      <c r="A2" s="77"/>
    </row>
    <row r="3" spans="1:11" ht="38.25">
      <c r="A3" s="61"/>
      <c r="B3" s="572" t="s">
        <v>30</v>
      </c>
      <c r="C3" s="63" t="s">
        <v>54</v>
      </c>
      <c r="D3" s="63" t="s">
        <v>31</v>
      </c>
      <c r="E3" s="63" t="s">
        <v>55</v>
      </c>
      <c r="F3" s="63" t="s">
        <v>46</v>
      </c>
      <c r="G3" s="63" t="s">
        <v>56</v>
      </c>
      <c r="H3" s="79" t="s">
        <v>57</v>
      </c>
      <c r="I3" s="61" t="s">
        <v>58</v>
      </c>
      <c r="J3" s="61" t="s">
        <v>2</v>
      </c>
      <c r="K3" s="572" t="s">
        <v>59</v>
      </c>
    </row>
    <row r="4" spans="1:11">
      <c r="B4" s="80"/>
      <c r="C4" s="81"/>
      <c r="D4" s="81"/>
      <c r="E4" s="81"/>
      <c r="F4" s="81"/>
      <c r="G4" s="81"/>
      <c r="H4" s="81"/>
      <c r="I4" s="82"/>
      <c r="J4" s="81"/>
      <c r="K4" s="83"/>
    </row>
    <row r="5" spans="1:11">
      <c r="A5" s="84" t="s">
        <v>60</v>
      </c>
      <c r="B5" s="85"/>
      <c r="I5" s="86"/>
      <c r="K5" s="87"/>
    </row>
    <row r="6" spans="1:11">
      <c r="A6" s="88" t="s">
        <v>61</v>
      </c>
      <c r="B6" s="13">
        <v>3644050</v>
      </c>
      <c r="C6" s="89">
        <v>213183</v>
      </c>
      <c r="D6" s="89">
        <v>1380739</v>
      </c>
      <c r="E6" s="89">
        <v>207548</v>
      </c>
      <c r="F6" s="89">
        <v>327462</v>
      </c>
      <c r="G6" s="89">
        <v>117668</v>
      </c>
      <c r="H6" s="89">
        <v>828513</v>
      </c>
      <c r="I6" s="90">
        <v>6719163</v>
      </c>
      <c r="J6" s="89">
        <v>146405</v>
      </c>
      <c r="K6" s="17">
        <v>6865568</v>
      </c>
    </row>
    <row r="7" spans="1:11">
      <c r="A7" s="88" t="s">
        <v>62</v>
      </c>
      <c r="B7" s="13">
        <v>1425908</v>
      </c>
      <c r="C7" s="89">
        <v>446409</v>
      </c>
      <c r="D7" s="89">
        <v>2606479</v>
      </c>
      <c r="E7" s="89">
        <v>559487</v>
      </c>
      <c r="F7" s="89">
        <v>502781</v>
      </c>
      <c r="G7" s="89">
        <v>341222</v>
      </c>
      <c r="H7" s="89">
        <v>711538</v>
      </c>
      <c r="I7" s="90">
        <v>6593824</v>
      </c>
      <c r="J7" s="89">
        <v>494641</v>
      </c>
      <c r="K7" s="17">
        <v>7088465</v>
      </c>
    </row>
    <row r="8" spans="1:11">
      <c r="A8" s="88" t="s">
        <v>63</v>
      </c>
      <c r="B8" s="13">
        <v>30207</v>
      </c>
      <c r="C8" s="89">
        <v>19523</v>
      </c>
      <c r="D8" s="89">
        <v>226034</v>
      </c>
      <c r="E8" s="89">
        <v>-6060</v>
      </c>
      <c r="F8" s="89">
        <v>2377</v>
      </c>
      <c r="G8" s="89">
        <v>1859712</v>
      </c>
      <c r="H8" s="89">
        <v>42710</v>
      </c>
      <c r="I8" s="90">
        <v>2174503</v>
      </c>
      <c r="J8" s="89">
        <v>3515</v>
      </c>
      <c r="K8" s="17">
        <v>2178018</v>
      </c>
    </row>
    <row r="9" spans="1:11">
      <c r="A9" s="88" t="s">
        <v>64</v>
      </c>
      <c r="B9" s="13">
        <v>197049</v>
      </c>
      <c r="C9" s="89">
        <v>35574</v>
      </c>
      <c r="D9" s="89">
        <v>150601</v>
      </c>
      <c r="E9" s="89">
        <v>37406</v>
      </c>
      <c r="F9" s="89">
        <v>51801</v>
      </c>
      <c r="G9" s="89">
        <v>22602</v>
      </c>
      <c r="H9" s="89">
        <v>184608</v>
      </c>
      <c r="I9" s="90">
        <v>679641</v>
      </c>
      <c r="J9" s="89">
        <v>63518</v>
      </c>
      <c r="K9" s="17">
        <v>743159</v>
      </c>
    </row>
    <row r="10" spans="1:11">
      <c r="A10" s="76" t="s">
        <v>65</v>
      </c>
      <c r="B10" s="91">
        <v>-73044</v>
      </c>
      <c r="C10" s="92">
        <v>-40308</v>
      </c>
      <c r="D10" s="92">
        <v>-34590</v>
      </c>
      <c r="E10" s="92">
        <v>-155186</v>
      </c>
      <c r="F10" s="92">
        <v>-65945</v>
      </c>
      <c r="G10" s="92">
        <v>-42305</v>
      </c>
      <c r="H10" s="92">
        <v>-571511</v>
      </c>
      <c r="I10" s="90">
        <v>-982889</v>
      </c>
      <c r="J10" s="92">
        <v>-21844</v>
      </c>
      <c r="K10" s="17">
        <v>-1004733</v>
      </c>
    </row>
    <row r="11" spans="1:11">
      <c r="A11" s="93" t="s">
        <v>5</v>
      </c>
      <c r="B11" s="17">
        <v>5224170</v>
      </c>
      <c r="C11" s="94">
        <v>674381</v>
      </c>
      <c r="D11" s="94">
        <v>4329263</v>
      </c>
      <c r="E11" s="94">
        <v>643195</v>
      </c>
      <c r="F11" s="94">
        <v>818476</v>
      </c>
      <c r="G11" s="94">
        <v>2298899</v>
      </c>
      <c r="H11" s="94">
        <v>1195858</v>
      </c>
      <c r="I11" s="90">
        <v>15184242</v>
      </c>
      <c r="J11" s="94">
        <v>686235</v>
      </c>
      <c r="K11" s="17">
        <v>15870477</v>
      </c>
    </row>
    <row r="12" spans="1:11">
      <c r="A12" s="88"/>
      <c r="B12" s="13"/>
      <c r="C12" s="89"/>
      <c r="D12" s="89"/>
      <c r="E12" s="89"/>
      <c r="F12" s="89"/>
      <c r="G12" s="89"/>
      <c r="H12" s="89"/>
      <c r="I12" s="90"/>
      <c r="J12" s="89"/>
      <c r="K12" s="17"/>
    </row>
    <row r="13" spans="1:11">
      <c r="A13" s="84" t="s">
        <v>66</v>
      </c>
      <c r="B13" s="13"/>
      <c r="C13" s="89"/>
      <c r="D13" s="89"/>
      <c r="E13" s="89"/>
      <c r="F13" s="89"/>
      <c r="G13" s="89"/>
      <c r="H13" s="89"/>
      <c r="I13" s="90"/>
      <c r="J13" s="89"/>
      <c r="K13" s="17"/>
    </row>
    <row r="14" spans="1:11">
      <c r="A14" s="88" t="s">
        <v>67</v>
      </c>
      <c r="B14" s="13">
        <v>-205480</v>
      </c>
      <c r="C14" s="89">
        <v>-5461</v>
      </c>
      <c r="D14" s="89">
        <v>-123898</v>
      </c>
      <c r="E14" s="89">
        <v>-10664</v>
      </c>
      <c r="F14" s="89">
        <v>-6742</v>
      </c>
      <c r="G14" s="89">
        <v>-1797038</v>
      </c>
      <c r="H14" s="89">
        <v>-71831</v>
      </c>
      <c r="I14" s="90">
        <v>-2221114</v>
      </c>
      <c r="J14" s="89">
        <v>-4171</v>
      </c>
      <c r="K14" s="17">
        <v>-2225285</v>
      </c>
    </row>
    <row r="15" spans="1:11">
      <c r="A15" s="95" t="s">
        <v>68</v>
      </c>
      <c r="B15" s="13">
        <v>-49121</v>
      </c>
      <c r="C15" s="89">
        <v>-17122</v>
      </c>
      <c r="D15" s="89">
        <v>-805853</v>
      </c>
      <c r="E15" s="89">
        <v>-30198</v>
      </c>
      <c r="F15" s="89">
        <v>-6132</v>
      </c>
      <c r="G15" s="89">
        <v>-35397</v>
      </c>
      <c r="H15" s="89">
        <v>-84946</v>
      </c>
      <c r="I15" s="90">
        <v>-1028769</v>
      </c>
      <c r="J15" s="89">
        <v>-6086</v>
      </c>
      <c r="K15" s="17">
        <v>-1034855</v>
      </c>
    </row>
    <row r="16" spans="1:11">
      <c r="A16" s="88" t="s">
        <v>69</v>
      </c>
      <c r="B16" s="13">
        <v>-125302</v>
      </c>
      <c r="C16" s="89">
        <v>-90980</v>
      </c>
      <c r="D16" s="89">
        <v>-272355</v>
      </c>
      <c r="E16" s="89">
        <v>-170851</v>
      </c>
      <c r="F16" s="89">
        <v>-117169</v>
      </c>
      <c r="G16" s="89">
        <v>-147559</v>
      </c>
      <c r="H16" s="89">
        <v>-408602</v>
      </c>
      <c r="I16" s="90">
        <v>-1332818</v>
      </c>
      <c r="J16" s="89">
        <v>-1187114</v>
      </c>
      <c r="K16" s="17">
        <v>-2519932</v>
      </c>
    </row>
    <row r="17" spans="1:11">
      <c r="A17" s="88" t="s">
        <v>70</v>
      </c>
      <c r="B17" s="13">
        <v>0</v>
      </c>
      <c r="C17" s="89">
        <v>-28</v>
      </c>
      <c r="D17" s="89">
        <v>0</v>
      </c>
      <c r="E17" s="89">
        <v>30</v>
      </c>
      <c r="F17" s="89">
        <v>0</v>
      </c>
      <c r="G17" s="89">
        <v>-218</v>
      </c>
      <c r="H17" s="89">
        <v>-54</v>
      </c>
      <c r="I17" s="90">
        <v>-270</v>
      </c>
      <c r="J17" s="89">
        <v>0</v>
      </c>
      <c r="K17" s="17">
        <v>-270</v>
      </c>
    </row>
    <row r="18" spans="1:11">
      <c r="A18" s="93" t="s">
        <v>71</v>
      </c>
      <c r="B18" s="17">
        <v>-379903</v>
      </c>
      <c r="C18" s="94">
        <v>-113591</v>
      </c>
      <c r="D18" s="94">
        <v>-1202106</v>
      </c>
      <c r="E18" s="94">
        <v>-211683</v>
      </c>
      <c r="F18" s="94">
        <v>-130043</v>
      </c>
      <c r="G18" s="94">
        <v>-1980212</v>
      </c>
      <c r="H18" s="94">
        <v>-565433</v>
      </c>
      <c r="I18" s="90">
        <v>-4582971</v>
      </c>
      <c r="J18" s="94">
        <v>-1197371</v>
      </c>
      <c r="K18" s="17">
        <v>-5780342</v>
      </c>
    </row>
    <row r="19" spans="1:11">
      <c r="A19" s="88"/>
      <c r="B19" s="13"/>
      <c r="C19" s="89"/>
      <c r="D19" s="89"/>
      <c r="E19" s="89"/>
      <c r="F19" s="89"/>
      <c r="G19" s="89"/>
      <c r="H19" s="89"/>
      <c r="I19" s="90"/>
      <c r="J19" s="89"/>
      <c r="K19" s="17"/>
    </row>
    <row r="20" spans="1:11">
      <c r="A20" s="93" t="s">
        <v>72</v>
      </c>
      <c r="B20" s="17">
        <v>4844267</v>
      </c>
      <c r="C20" s="94">
        <v>560790</v>
      </c>
      <c r="D20" s="94">
        <v>3127157</v>
      </c>
      <c r="E20" s="94">
        <v>431512</v>
      </c>
      <c r="F20" s="94">
        <v>688433</v>
      </c>
      <c r="G20" s="94">
        <v>318687</v>
      </c>
      <c r="H20" s="23">
        <v>630425</v>
      </c>
      <c r="I20" s="90">
        <v>10601271</v>
      </c>
      <c r="J20" s="90">
        <v>-511136</v>
      </c>
      <c r="K20" s="94">
        <v>10090135</v>
      </c>
    </row>
    <row r="21" spans="1:11" ht="16.5">
      <c r="A21" s="74" t="s">
        <v>73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activeCell="A3" sqref="A3"/>
    </sheetView>
  </sheetViews>
  <sheetFormatPr defaultRowHeight="12.75"/>
  <cols>
    <col min="1" max="1" width="32.140625" style="42" customWidth="1"/>
    <col min="2" max="13" width="15.28515625" style="42" customWidth="1"/>
    <col min="14" max="16384" width="9.140625" style="42"/>
  </cols>
  <sheetData>
    <row r="1" spans="1:13">
      <c r="A1" s="77" t="s">
        <v>808</v>
      </c>
    </row>
    <row r="2" spans="1:13">
      <c r="A2" s="506"/>
      <c r="B2" s="506"/>
      <c r="C2" s="506"/>
      <c r="D2" s="506"/>
      <c r="E2" s="506"/>
      <c r="F2" s="506"/>
      <c r="G2" s="506"/>
      <c r="H2" s="506"/>
      <c r="I2" s="506"/>
      <c r="J2" s="506"/>
      <c r="K2" s="507"/>
      <c r="M2" s="521" t="s">
        <v>0</v>
      </c>
    </row>
    <row r="3" spans="1:13" ht="38.25">
      <c r="A3" s="314"/>
      <c r="B3" s="316" t="s">
        <v>30</v>
      </c>
      <c r="C3" s="316" t="s">
        <v>465</v>
      </c>
      <c r="D3" s="316" t="s">
        <v>475</v>
      </c>
      <c r="E3" s="520" t="s">
        <v>605</v>
      </c>
      <c r="F3" s="316" t="s">
        <v>497</v>
      </c>
      <c r="G3" s="316" t="s">
        <v>589</v>
      </c>
      <c r="H3" s="316" t="s">
        <v>590</v>
      </c>
      <c r="I3" s="316" t="s">
        <v>49</v>
      </c>
      <c r="J3" s="509" t="s">
        <v>591</v>
      </c>
      <c r="K3" s="510" t="s">
        <v>536</v>
      </c>
      <c r="L3" s="510" t="s">
        <v>592</v>
      </c>
      <c r="M3" s="316" t="s">
        <v>593</v>
      </c>
    </row>
    <row r="4" spans="1:13">
      <c r="A4" s="511" t="s">
        <v>95</v>
      </c>
      <c r="B4" s="512">
        <v>4844267</v>
      </c>
      <c r="C4" s="512">
        <v>560790</v>
      </c>
      <c r="D4" s="512">
        <v>3127157</v>
      </c>
      <c r="E4" s="512">
        <v>431512</v>
      </c>
      <c r="F4" s="512">
        <v>688433</v>
      </c>
      <c r="G4" s="512">
        <v>212949</v>
      </c>
      <c r="H4" s="512">
        <v>447884</v>
      </c>
      <c r="I4" s="512">
        <v>318687</v>
      </c>
      <c r="J4" s="513">
        <v>-30408</v>
      </c>
      <c r="K4" s="514">
        <v>10601271</v>
      </c>
      <c r="L4" s="514">
        <v>-511136</v>
      </c>
      <c r="M4" s="515">
        <v>10090135</v>
      </c>
    </row>
    <row r="5" spans="1:13">
      <c r="A5" s="516" t="s">
        <v>109</v>
      </c>
      <c r="B5" s="517">
        <v>172714</v>
      </c>
      <c r="C5" s="517">
        <v>26825</v>
      </c>
      <c r="D5" s="517">
        <v>136093</v>
      </c>
      <c r="E5" s="517">
        <v>12610</v>
      </c>
      <c r="F5" s="517">
        <v>29334</v>
      </c>
      <c r="G5" s="517">
        <v>11540</v>
      </c>
      <c r="H5" s="517">
        <v>28238</v>
      </c>
      <c r="I5" s="517">
        <v>8425</v>
      </c>
      <c r="J5" s="518">
        <v>0</v>
      </c>
      <c r="K5" s="514">
        <v>425779</v>
      </c>
      <c r="L5" s="519">
        <v>-38118</v>
      </c>
      <c r="M5" s="515">
        <v>387661</v>
      </c>
    </row>
    <row r="6" spans="1:13">
      <c r="A6" s="516" t="s">
        <v>96</v>
      </c>
      <c r="B6" s="517">
        <v>257541</v>
      </c>
      <c r="C6" s="517">
        <v>20900</v>
      </c>
      <c r="D6" s="517">
        <v>139837</v>
      </c>
      <c r="E6" s="517">
        <v>24993</v>
      </c>
      <c r="F6" s="517">
        <v>31750</v>
      </c>
      <c r="G6" s="517">
        <v>8575</v>
      </c>
      <c r="H6" s="517">
        <v>18592</v>
      </c>
      <c r="I6" s="517">
        <v>6460</v>
      </c>
      <c r="J6" s="518">
        <v>551</v>
      </c>
      <c r="K6" s="514">
        <v>509199</v>
      </c>
      <c r="L6" s="519">
        <v>-21696</v>
      </c>
      <c r="M6" s="515">
        <v>487503</v>
      </c>
    </row>
    <row r="7" spans="1:13">
      <c r="A7" s="516" t="s">
        <v>102</v>
      </c>
      <c r="B7" s="517">
        <v>101090</v>
      </c>
      <c r="C7" s="517">
        <v>8390</v>
      </c>
      <c r="D7" s="517">
        <v>61768</v>
      </c>
      <c r="E7" s="517">
        <v>11231</v>
      </c>
      <c r="F7" s="517">
        <v>13102</v>
      </c>
      <c r="G7" s="517">
        <v>2514</v>
      </c>
      <c r="H7" s="517">
        <v>12978</v>
      </c>
      <c r="I7" s="517">
        <v>3615</v>
      </c>
      <c r="J7" s="518">
        <v>121</v>
      </c>
      <c r="K7" s="514">
        <v>214809</v>
      </c>
      <c r="L7" s="519">
        <v>-11026</v>
      </c>
      <c r="M7" s="515">
        <v>203783</v>
      </c>
    </row>
    <row r="8" spans="1:13">
      <c r="A8" s="516" t="s">
        <v>81</v>
      </c>
      <c r="B8" s="517">
        <v>93731</v>
      </c>
      <c r="C8" s="517">
        <v>7346</v>
      </c>
      <c r="D8" s="517">
        <v>59222</v>
      </c>
      <c r="E8" s="517">
        <v>14208</v>
      </c>
      <c r="F8" s="517">
        <v>16805</v>
      </c>
      <c r="G8" s="517">
        <v>4235</v>
      </c>
      <c r="H8" s="517">
        <v>10483</v>
      </c>
      <c r="I8" s="517">
        <v>5868</v>
      </c>
      <c r="J8" s="518">
        <v>-804</v>
      </c>
      <c r="K8" s="514">
        <v>211094</v>
      </c>
      <c r="L8" s="519">
        <v>0</v>
      </c>
      <c r="M8" s="515">
        <v>211094</v>
      </c>
    </row>
    <row r="9" spans="1:13">
      <c r="A9" s="516" t="s">
        <v>97</v>
      </c>
      <c r="B9" s="517">
        <v>49221</v>
      </c>
      <c r="C9" s="517">
        <v>4341</v>
      </c>
      <c r="D9" s="517">
        <v>29591</v>
      </c>
      <c r="E9" s="517">
        <v>2477</v>
      </c>
      <c r="F9" s="517">
        <v>6125</v>
      </c>
      <c r="G9" s="517">
        <v>976</v>
      </c>
      <c r="H9" s="517">
        <v>5327</v>
      </c>
      <c r="I9" s="517">
        <v>1928</v>
      </c>
      <c r="J9" s="518">
        <v>0</v>
      </c>
      <c r="K9" s="514">
        <v>99986</v>
      </c>
      <c r="L9" s="519">
        <v>-9231</v>
      </c>
      <c r="M9" s="515">
        <v>90755</v>
      </c>
    </row>
    <row r="10" spans="1:13">
      <c r="A10" s="516" t="s">
        <v>83</v>
      </c>
      <c r="B10" s="517">
        <v>137827</v>
      </c>
      <c r="C10" s="517">
        <v>14619</v>
      </c>
      <c r="D10" s="517">
        <v>85383</v>
      </c>
      <c r="E10" s="517">
        <v>14501</v>
      </c>
      <c r="F10" s="517">
        <v>18918</v>
      </c>
      <c r="G10" s="517">
        <v>6513</v>
      </c>
      <c r="H10" s="517">
        <v>14648</v>
      </c>
      <c r="I10" s="517">
        <v>9433</v>
      </c>
      <c r="J10" s="518">
        <v>0</v>
      </c>
      <c r="K10" s="514">
        <v>301842</v>
      </c>
      <c r="L10" s="519">
        <v>0</v>
      </c>
      <c r="M10" s="515">
        <v>301842</v>
      </c>
    </row>
    <row r="11" spans="1:13">
      <c r="A11" s="516" t="s">
        <v>89</v>
      </c>
      <c r="B11" s="517">
        <v>128677</v>
      </c>
      <c r="C11" s="517">
        <v>17456</v>
      </c>
      <c r="D11" s="517">
        <v>114724</v>
      </c>
      <c r="E11" s="517">
        <v>6803</v>
      </c>
      <c r="F11" s="517">
        <v>20112</v>
      </c>
      <c r="G11" s="517">
        <v>10104</v>
      </c>
      <c r="H11" s="517">
        <v>2421</v>
      </c>
      <c r="I11" s="517">
        <v>5927</v>
      </c>
      <c r="J11" s="518">
        <v>0</v>
      </c>
      <c r="K11" s="514">
        <v>306224</v>
      </c>
      <c r="L11" s="519">
        <v>-16983</v>
      </c>
      <c r="M11" s="515">
        <v>289241</v>
      </c>
    </row>
    <row r="12" spans="1:13">
      <c r="A12" s="516" t="s">
        <v>100</v>
      </c>
      <c r="B12" s="517">
        <v>117216</v>
      </c>
      <c r="C12" s="517">
        <v>8547</v>
      </c>
      <c r="D12" s="517">
        <v>73469</v>
      </c>
      <c r="E12" s="517">
        <v>10732</v>
      </c>
      <c r="F12" s="517">
        <v>12664</v>
      </c>
      <c r="G12" s="517">
        <v>725</v>
      </c>
      <c r="H12" s="517">
        <v>3694</v>
      </c>
      <c r="I12" s="517">
        <v>10103</v>
      </c>
      <c r="J12" s="518">
        <v>0</v>
      </c>
      <c r="K12" s="514">
        <v>237150</v>
      </c>
      <c r="L12" s="519">
        <v>-19479</v>
      </c>
      <c r="M12" s="515">
        <v>217671</v>
      </c>
    </row>
    <row r="13" spans="1:13">
      <c r="A13" s="516" t="s">
        <v>91</v>
      </c>
      <c r="B13" s="517">
        <v>113373</v>
      </c>
      <c r="C13" s="517">
        <v>9523</v>
      </c>
      <c r="D13" s="517">
        <v>56169</v>
      </c>
      <c r="E13" s="517">
        <v>7784</v>
      </c>
      <c r="F13" s="517">
        <v>12660</v>
      </c>
      <c r="G13" s="517">
        <v>5098</v>
      </c>
      <c r="H13" s="517">
        <v>9619</v>
      </c>
      <c r="I13" s="517">
        <v>3926</v>
      </c>
      <c r="J13" s="518">
        <v>0</v>
      </c>
      <c r="K13" s="514">
        <v>218152</v>
      </c>
      <c r="L13" s="519">
        <v>-7053</v>
      </c>
      <c r="M13" s="515">
        <v>211099</v>
      </c>
    </row>
    <row r="14" spans="1:13">
      <c r="A14" s="516" t="s">
        <v>103</v>
      </c>
      <c r="B14" s="517">
        <v>88502</v>
      </c>
      <c r="C14" s="517">
        <v>16112</v>
      </c>
      <c r="D14" s="517">
        <v>60209</v>
      </c>
      <c r="E14" s="517">
        <v>6116</v>
      </c>
      <c r="F14" s="517">
        <v>10372</v>
      </c>
      <c r="G14" s="517">
        <v>4332</v>
      </c>
      <c r="H14" s="517">
        <v>5166</v>
      </c>
      <c r="I14" s="517">
        <v>5570</v>
      </c>
      <c r="J14" s="518">
        <v>0</v>
      </c>
      <c r="K14" s="514">
        <v>196379</v>
      </c>
      <c r="L14" s="519">
        <v>-12733</v>
      </c>
      <c r="M14" s="515">
        <v>183646</v>
      </c>
    </row>
    <row r="15" spans="1:13">
      <c r="A15" s="516" t="s">
        <v>85</v>
      </c>
      <c r="B15" s="517">
        <v>107464</v>
      </c>
      <c r="C15" s="517">
        <v>8973</v>
      </c>
      <c r="D15" s="517">
        <v>46128</v>
      </c>
      <c r="E15" s="517">
        <v>11483</v>
      </c>
      <c r="F15" s="517">
        <v>9325</v>
      </c>
      <c r="G15" s="517">
        <v>3153</v>
      </c>
      <c r="H15" s="517">
        <v>5494</v>
      </c>
      <c r="I15" s="517">
        <v>3550</v>
      </c>
      <c r="J15" s="518">
        <v>0</v>
      </c>
      <c r="K15" s="514">
        <v>195570</v>
      </c>
      <c r="L15" s="519">
        <v>-4707</v>
      </c>
      <c r="M15" s="515">
        <v>190863</v>
      </c>
    </row>
    <row r="16" spans="1:13">
      <c r="A16" s="516" t="s">
        <v>110</v>
      </c>
      <c r="B16" s="517">
        <v>328784</v>
      </c>
      <c r="C16" s="517">
        <v>31415</v>
      </c>
      <c r="D16" s="517">
        <v>295492</v>
      </c>
      <c r="E16" s="517">
        <v>5785</v>
      </c>
      <c r="F16" s="517">
        <v>73528</v>
      </c>
      <c r="G16" s="517">
        <v>15389</v>
      </c>
      <c r="H16" s="517">
        <v>36113</v>
      </c>
      <c r="I16" s="517">
        <v>26693</v>
      </c>
      <c r="J16" s="518">
        <v>0</v>
      </c>
      <c r="K16" s="514">
        <v>813199</v>
      </c>
      <c r="L16" s="519">
        <v>-48294</v>
      </c>
      <c r="M16" s="515">
        <v>764905</v>
      </c>
    </row>
    <row r="17" spans="1:13">
      <c r="A17" s="516" t="s">
        <v>80</v>
      </c>
      <c r="B17" s="517">
        <v>40113</v>
      </c>
      <c r="C17" s="517">
        <v>3516</v>
      </c>
      <c r="D17" s="517">
        <v>23467</v>
      </c>
      <c r="E17" s="517">
        <v>7644</v>
      </c>
      <c r="F17" s="517">
        <v>5728</v>
      </c>
      <c r="G17" s="517">
        <v>2745</v>
      </c>
      <c r="H17" s="517">
        <v>4195</v>
      </c>
      <c r="I17" s="517">
        <v>2309</v>
      </c>
      <c r="J17" s="518">
        <v>-64</v>
      </c>
      <c r="K17" s="514">
        <v>89653</v>
      </c>
      <c r="L17" s="519">
        <v>0</v>
      </c>
      <c r="M17" s="515">
        <v>89653</v>
      </c>
    </row>
    <row r="18" spans="1:13">
      <c r="A18" s="516" t="s">
        <v>107</v>
      </c>
      <c r="B18" s="517">
        <v>145381</v>
      </c>
      <c r="C18" s="517">
        <v>14774</v>
      </c>
      <c r="D18" s="517">
        <v>91225</v>
      </c>
      <c r="E18" s="517">
        <v>9294</v>
      </c>
      <c r="F18" s="517">
        <v>17054</v>
      </c>
      <c r="G18" s="517">
        <v>3526</v>
      </c>
      <c r="H18" s="517">
        <v>11955</v>
      </c>
      <c r="I18" s="517">
        <v>4207</v>
      </c>
      <c r="J18" s="518">
        <v>0</v>
      </c>
      <c r="K18" s="514">
        <v>297416</v>
      </c>
      <c r="L18" s="519">
        <v>-21954</v>
      </c>
      <c r="M18" s="515">
        <v>275462</v>
      </c>
    </row>
    <row r="19" spans="1:13">
      <c r="A19" s="516" t="s">
        <v>106</v>
      </c>
      <c r="B19" s="517">
        <v>323222</v>
      </c>
      <c r="C19" s="517">
        <v>41167</v>
      </c>
      <c r="D19" s="517">
        <v>234076</v>
      </c>
      <c r="E19" s="517">
        <v>31148</v>
      </c>
      <c r="F19" s="517">
        <v>36078</v>
      </c>
      <c r="G19" s="517">
        <v>11615</v>
      </c>
      <c r="H19" s="517">
        <v>16193</v>
      </c>
      <c r="I19" s="517">
        <v>16791</v>
      </c>
      <c r="J19" s="518">
        <v>49</v>
      </c>
      <c r="K19" s="514">
        <v>710339</v>
      </c>
      <c r="L19" s="519">
        <v>-48942</v>
      </c>
      <c r="M19" s="515">
        <v>661397</v>
      </c>
    </row>
    <row r="20" spans="1:13">
      <c r="A20" s="516" t="s">
        <v>86</v>
      </c>
      <c r="B20" s="517">
        <v>471718</v>
      </c>
      <c r="C20" s="517">
        <v>100726</v>
      </c>
      <c r="D20" s="517">
        <v>365483</v>
      </c>
      <c r="E20" s="517">
        <v>24918</v>
      </c>
      <c r="F20" s="517">
        <v>101662</v>
      </c>
      <c r="G20" s="517">
        <v>46794</v>
      </c>
      <c r="H20" s="517">
        <v>83453</v>
      </c>
      <c r="I20" s="517">
        <v>67150</v>
      </c>
      <c r="J20" s="518">
        <v>0</v>
      </c>
      <c r="K20" s="514">
        <v>1261904</v>
      </c>
      <c r="L20" s="519">
        <v>0</v>
      </c>
      <c r="M20" s="515">
        <v>1261904</v>
      </c>
    </row>
    <row r="21" spans="1:13">
      <c r="A21" s="516" t="s">
        <v>90</v>
      </c>
      <c r="B21" s="517">
        <v>239985</v>
      </c>
      <c r="C21" s="517">
        <v>19967</v>
      </c>
      <c r="D21" s="517">
        <v>138497</v>
      </c>
      <c r="E21" s="517">
        <v>26623</v>
      </c>
      <c r="F21" s="517">
        <v>31278</v>
      </c>
      <c r="G21" s="517">
        <v>3071</v>
      </c>
      <c r="H21" s="517">
        <v>12138</v>
      </c>
      <c r="I21" s="517">
        <v>9658</v>
      </c>
      <c r="J21" s="518">
        <v>-3575</v>
      </c>
      <c r="K21" s="514">
        <v>477642</v>
      </c>
      <c r="L21" s="519">
        <v>-22731</v>
      </c>
      <c r="M21" s="515">
        <v>454911</v>
      </c>
    </row>
    <row r="22" spans="1:13">
      <c r="A22" s="516" t="s">
        <v>82</v>
      </c>
      <c r="B22" s="517">
        <v>76212</v>
      </c>
      <c r="C22" s="517">
        <v>8159</v>
      </c>
      <c r="D22" s="517">
        <v>45292</v>
      </c>
      <c r="E22" s="517">
        <v>5262</v>
      </c>
      <c r="F22" s="517">
        <v>8976</v>
      </c>
      <c r="G22" s="517">
        <v>5428</v>
      </c>
      <c r="H22" s="517">
        <v>6944</v>
      </c>
      <c r="I22" s="517">
        <v>9010</v>
      </c>
      <c r="J22" s="518">
        <v>-154</v>
      </c>
      <c r="K22" s="514">
        <v>165129</v>
      </c>
      <c r="L22" s="519">
        <v>0</v>
      </c>
      <c r="M22" s="515">
        <v>165129</v>
      </c>
    </row>
    <row r="23" spans="1:13">
      <c r="A23" s="516" t="s">
        <v>92</v>
      </c>
      <c r="B23" s="517">
        <v>92968</v>
      </c>
      <c r="C23" s="517">
        <v>8263</v>
      </c>
      <c r="D23" s="517">
        <v>52738</v>
      </c>
      <c r="E23" s="517">
        <v>6338</v>
      </c>
      <c r="F23" s="517">
        <v>8975</v>
      </c>
      <c r="G23" s="517">
        <v>2555</v>
      </c>
      <c r="H23" s="517">
        <v>5037</v>
      </c>
      <c r="I23" s="517">
        <v>10888</v>
      </c>
      <c r="J23" s="518">
        <v>0</v>
      </c>
      <c r="K23" s="514">
        <v>187762</v>
      </c>
      <c r="L23" s="519">
        <v>-14211</v>
      </c>
      <c r="M23" s="515">
        <v>173551</v>
      </c>
    </row>
    <row r="24" spans="1:13">
      <c r="A24" s="516" t="s">
        <v>101</v>
      </c>
      <c r="B24" s="517">
        <v>82222</v>
      </c>
      <c r="C24" s="517">
        <v>7100</v>
      </c>
      <c r="D24" s="517">
        <v>55921</v>
      </c>
      <c r="E24" s="517">
        <v>6159</v>
      </c>
      <c r="F24" s="517">
        <v>10840</v>
      </c>
      <c r="G24" s="517">
        <v>1263</v>
      </c>
      <c r="H24" s="517">
        <v>6267</v>
      </c>
      <c r="I24" s="517">
        <v>8469</v>
      </c>
      <c r="J24" s="518">
        <v>100</v>
      </c>
      <c r="K24" s="514">
        <v>178341</v>
      </c>
      <c r="L24" s="519">
        <v>-7173</v>
      </c>
      <c r="M24" s="515">
        <v>171168</v>
      </c>
    </row>
    <row r="25" spans="1:13">
      <c r="A25" s="516" t="s">
        <v>88</v>
      </c>
      <c r="B25" s="517">
        <v>130566</v>
      </c>
      <c r="C25" s="517">
        <v>15912</v>
      </c>
      <c r="D25" s="517">
        <v>90466</v>
      </c>
      <c r="E25" s="517">
        <v>11904</v>
      </c>
      <c r="F25" s="517">
        <v>15777</v>
      </c>
      <c r="G25" s="517">
        <v>7776</v>
      </c>
      <c r="H25" s="517">
        <v>9433</v>
      </c>
      <c r="I25" s="517">
        <v>11871</v>
      </c>
      <c r="J25" s="518">
        <v>56</v>
      </c>
      <c r="K25" s="514">
        <v>293761</v>
      </c>
      <c r="L25" s="519">
        <v>-21232</v>
      </c>
      <c r="M25" s="515">
        <v>272529</v>
      </c>
    </row>
    <row r="26" spans="1:13">
      <c r="A26" s="516" t="s">
        <v>98</v>
      </c>
      <c r="B26" s="517">
        <v>325704</v>
      </c>
      <c r="C26" s="517">
        <v>33241</v>
      </c>
      <c r="D26" s="517">
        <v>181956</v>
      </c>
      <c r="E26" s="517">
        <v>26121</v>
      </c>
      <c r="F26" s="517">
        <v>40556</v>
      </c>
      <c r="G26" s="517">
        <v>9033</v>
      </c>
      <c r="H26" s="517">
        <v>35633</v>
      </c>
      <c r="I26" s="517">
        <v>8957</v>
      </c>
      <c r="J26" s="518">
        <v>-45</v>
      </c>
      <c r="K26" s="514">
        <v>661156</v>
      </c>
      <c r="L26" s="519">
        <v>-48018</v>
      </c>
      <c r="M26" s="515">
        <v>613138</v>
      </c>
    </row>
    <row r="27" spans="1:13">
      <c r="A27" s="516" t="s">
        <v>79</v>
      </c>
      <c r="B27" s="517">
        <v>31249</v>
      </c>
      <c r="C27" s="517">
        <v>4358</v>
      </c>
      <c r="D27" s="517">
        <v>18270</v>
      </c>
      <c r="E27" s="517">
        <v>12602</v>
      </c>
      <c r="F27" s="517">
        <v>3742</v>
      </c>
      <c r="G27" s="517">
        <v>2886</v>
      </c>
      <c r="H27" s="517">
        <v>4981</v>
      </c>
      <c r="I27" s="517">
        <v>1143</v>
      </c>
      <c r="J27" s="518">
        <v>-5904</v>
      </c>
      <c r="K27" s="514">
        <v>73327</v>
      </c>
      <c r="L27" s="519">
        <v>-1633</v>
      </c>
      <c r="M27" s="515">
        <v>71694</v>
      </c>
    </row>
    <row r="28" spans="1:13">
      <c r="A28" s="516" t="s">
        <v>99</v>
      </c>
      <c r="B28" s="517">
        <v>136958</v>
      </c>
      <c r="C28" s="517">
        <v>17961</v>
      </c>
      <c r="D28" s="517">
        <v>74219</v>
      </c>
      <c r="E28" s="517">
        <v>13284</v>
      </c>
      <c r="F28" s="517">
        <v>19348</v>
      </c>
      <c r="G28" s="517">
        <v>6015</v>
      </c>
      <c r="H28" s="517">
        <v>6474</v>
      </c>
      <c r="I28" s="517">
        <v>9241</v>
      </c>
      <c r="J28" s="518">
        <v>174</v>
      </c>
      <c r="K28" s="514">
        <v>283674</v>
      </c>
      <c r="L28" s="519">
        <v>-10323</v>
      </c>
      <c r="M28" s="515">
        <v>273351</v>
      </c>
    </row>
    <row r="29" spans="1:13">
      <c r="A29" s="516" t="s">
        <v>104</v>
      </c>
      <c r="B29" s="517">
        <v>145631</v>
      </c>
      <c r="C29" s="517">
        <v>19793</v>
      </c>
      <c r="D29" s="517">
        <v>97676</v>
      </c>
      <c r="E29" s="517">
        <v>14522</v>
      </c>
      <c r="F29" s="517">
        <v>18727</v>
      </c>
      <c r="G29" s="517">
        <v>6362</v>
      </c>
      <c r="H29" s="517">
        <v>27002</v>
      </c>
      <c r="I29" s="517">
        <v>9182</v>
      </c>
      <c r="J29" s="518">
        <v>0</v>
      </c>
      <c r="K29" s="514">
        <v>338895</v>
      </c>
      <c r="L29" s="519">
        <v>-23099</v>
      </c>
      <c r="M29" s="515">
        <v>315796</v>
      </c>
    </row>
    <row r="30" spans="1:13">
      <c r="A30" s="516" t="s">
        <v>84</v>
      </c>
      <c r="B30" s="517">
        <v>108080</v>
      </c>
      <c r="C30" s="517">
        <v>11790</v>
      </c>
      <c r="D30" s="517">
        <v>70250</v>
      </c>
      <c r="E30" s="517">
        <v>11860</v>
      </c>
      <c r="F30" s="517">
        <v>13621</v>
      </c>
      <c r="G30" s="517">
        <v>1578</v>
      </c>
      <c r="H30" s="517">
        <v>6062</v>
      </c>
      <c r="I30" s="517">
        <v>4789</v>
      </c>
      <c r="J30" s="518">
        <v>0</v>
      </c>
      <c r="K30" s="514">
        <v>228030</v>
      </c>
      <c r="L30" s="519">
        <v>0</v>
      </c>
      <c r="M30" s="515">
        <v>228030</v>
      </c>
    </row>
    <row r="31" spans="1:13">
      <c r="A31" s="516" t="s">
        <v>78</v>
      </c>
      <c r="B31" s="517">
        <v>39681</v>
      </c>
      <c r="C31" s="517">
        <v>4290</v>
      </c>
      <c r="D31" s="517">
        <v>28482</v>
      </c>
      <c r="E31" s="517">
        <v>21725</v>
      </c>
      <c r="F31" s="517">
        <v>3095</v>
      </c>
      <c r="G31" s="517">
        <v>2682</v>
      </c>
      <c r="H31" s="517">
        <v>5408</v>
      </c>
      <c r="I31" s="517">
        <v>1692</v>
      </c>
      <c r="J31" s="518">
        <v>-12543</v>
      </c>
      <c r="K31" s="514">
        <v>94512</v>
      </c>
      <c r="L31" s="519">
        <v>-3674</v>
      </c>
      <c r="M31" s="515">
        <v>90838</v>
      </c>
    </row>
    <row r="32" spans="1:13">
      <c r="A32" s="516" t="s">
        <v>93</v>
      </c>
      <c r="B32" s="517">
        <v>103072</v>
      </c>
      <c r="C32" s="517">
        <v>11158</v>
      </c>
      <c r="D32" s="517">
        <v>71404</v>
      </c>
      <c r="E32" s="517">
        <v>10596</v>
      </c>
      <c r="F32" s="517">
        <v>13747</v>
      </c>
      <c r="G32" s="517">
        <v>3268</v>
      </c>
      <c r="H32" s="517">
        <v>9238</v>
      </c>
      <c r="I32" s="517">
        <v>6365</v>
      </c>
      <c r="J32" s="518">
        <v>130</v>
      </c>
      <c r="K32" s="514">
        <v>228978</v>
      </c>
      <c r="L32" s="519">
        <v>-13461</v>
      </c>
      <c r="M32" s="515">
        <v>215517</v>
      </c>
    </row>
    <row r="33" spans="1:13">
      <c r="A33" s="516" t="s">
        <v>108</v>
      </c>
      <c r="B33" s="517">
        <v>293985</v>
      </c>
      <c r="C33" s="517">
        <v>28104</v>
      </c>
      <c r="D33" s="517">
        <v>145360</v>
      </c>
      <c r="E33" s="517">
        <v>29488</v>
      </c>
      <c r="F33" s="517">
        <v>40235</v>
      </c>
      <c r="G33" s="517">
        <v>11596</v>
      </c>
      <c r="H33" s="517">
        <v>18441</v>
      </c>
      <c r="I33" s="517">
        <v>15634</v>
      </c>
      <c r="J33" s="518">
        <v>-5124</v>
      </c>
      <c r="K33" s="514">
        <v>577719</v>
      </c>
      <c r="L33" s="519">
        <v>-35537</v>
      </c>
      <c r="M33" s="515">
        <v>542182</v>
      </c>
    </row>
    <row r="34" spans="1:13">
      <c r="A34" s="516" t="s">
        <v>94</v>
      </c>
      <c r="B34" s="517">
        <v>94476</v>
      </c>
      <c r="C34" s="517">
        <v>10180</v>
      </c>
      <c r="D34" s="517">
        <v>40731</v>
      </c>
      <c r="E34" s="517">
        <v>6980</v>
      </c>
      <c r="F34" s="517">
        <v>12490</v>
      </c>
      <c r="G34" s="517">
        <v>2602</v>
      </c>
      <c r="H34" s="517">
        <v>6609</v>
      </c>
      <c r="I34" s="517">
        <v>8741</v>
      </c>
      <c r="J34" s="518">
        <v>0</v>
      </c>
      <c r="K34" s="514">
        <v>182809</v>
      </c>
      <c r="L34" s="519">
        <v>-9994</v>
      </c>
      <c r="M34" s="515">
        <v>172815</v>
      </c>
    </row>
    <row r="35" spans="1:13">
      <c r="A35" s="516" t="s">
        <v>87</v>
      </c>
      <c r="B35" s="517">
        <v>88340</v>
      </c>
      <c r="C35" s="517">
        <v>12587</v>
      </c>
      <c r="D35" s="517">
        <v>58956</v>
      </c>
      <c r="E35" s="517">
        <v>6115</v>
      </c>
      <c r="F35" s="517">
        <v>10415</v>
      </c>
      <c r="G35" s="517">
        <v>3492</v>
      </c>
      <c r="H35" s="517">
        <v>9671</v>
      </c>
      <c r="I35" s="517">
        <v>8898</v>
      </c>
      <c r="J35" s="518">
        <v>0</v>
      </c>
      <c r="K35" s="514">
        <v>198474</v>
      </c>
      <c r="L35" s="519">
        <v>-18856</v>
      </c>
      <c r="M35" s="515">
        <v>179618</v>
      </c>
    </row>
    <row r="36" spans="1:13">
      <c r="A36" s="516" t="s">
        <v>105</v>
      </c>
      <c r="B36" s="517">
        <v>178564</v>
      </c>
      <c r="C36" s="517">
        <v>13297</v>
      </c>
      <c r="D36" s="517">
        <v>84603</v>
      </c>
      <c r="E36" s="517">
        <v>15428</v>
      </c>
      <c r="F36" s="517">
        <v>21394</v>
      </c>
      <c r="G36" s="517">
        <v>5508</v>
      </c>
      <c r="H36" s="517">
        <v>9335</v>
      </c>
      <c r="I36" s="517">
        <v>12194</v>
      </c>
      <c r="J36" s="518">
        <v>-3376</v>
      </c>
      <c r="K36" s="514">
        <v>336947</v>
      </c>
      <c r="L36" s="519">
        <v>-20978</v>
      </c>
      <c r="M36" s="515">
        <v>315969</v>
      </c>
    </row>
    <row r="37" spans="1:13">
      <c r="A37" s="516" t="s">
        <v>594</v>
      </c>
      <c r="B37" s="517">
        <v>0</v>
      </c>
      <c r="C37" s="517">
        <v>0</v>
      </c>
      <c r="D37" s="517">
        <v>0</v>
      </c>
      <c r="E37" s="517">
        <v>0</v>
      </c>
      <c r="F37" s="517">
        <v>0</v>
      </c>
      <c r="G37" s="517">
        <v>0</v>
      </c>
      <c r="H37" s="517">
        <v>22</v>
      </c>
      <c r="I37" s="517">
        <v>0</v>
      </c>
      <c r="J37" s="518">
        <v>0</v>
      </c>
      <c r="K37" s="514">
        <v>22</v>
      </c>
      <c r="L37" s="519">
        <v>0</v>
      </c>
      <c r="M37" s="515">
        <v>22</v>
      </c>
    </row>
    <row r="38" spans="1:13">
      <c r="A38" s="516" t="s">
        <v>595</v>
      </c>
      <c r="B38" s="517">
        <v>0</v>
      </c>
      <c r="C38" s="517">
        <v>0</v>
      </c>
      <c r="D38" s="517">
        <v>0</v>
      </c>
      <c r="E38" s="517">
        <v>0</v>
      </c>
      <c r="F38" s="517">
        <v>0</v>
      </c>
      <c r="G38" s="517">
        <v>0</v>
      </c>
      <c r="H38" s="517">
        <v>-45</v>
      </c>
      <c r="I38" s="517">
        <v>0</v>
      </c>
      <c r="J38" s="518">
        <v>0</v>
      </c>
      <c r="K38" s="514">
        <v>-45</v>
      </c>
      <c r="L38" s="519">
        <v>0</v>
      </c>
      <c r="M38" s="515">
        <v>-45</v>
      </c>
    </row>
    <row r="39" spans="1:13">
      <c r="A39" s="516" t="s">
        <v>596</v>
      </c>
      <c r="B39" s="517">
        <v>0</v>
      </c>
      <c r="C39" s="517">
        <v>0</v>
      </c>
      <c r="D39" s="517">
        <v>0</v>
      </c>
      <c r="E39" s="517">
        <v>0</v>
      </c>
      <c r="F39" s="517">
        <v>0</v>
      </c>
      <c r="G39" s="517">
        <v>0</v>
      </c>
      <c r="H39" s="517">
        <v>-1</v>
      </c>
      <c r="I39" s="517">
        <v>0</v>
      </c>
      <c r="J39" s="518">
        <v>0</v>
      </c>
      <c r="K39" s="514">
        <v>-1</v>
      </c>
      <c r="L39" s="519">
        <v>0</v>
      </c>
      <c r="M39" s="515">
        <v>-1</v>
      </c>
    </row>
    <row r="40" spans="1:13">
      <c r="A40" s="516" t="s">
        <v>597</v>
      </c>
      <c r="B40" s="517">
        <v>0</v>
      </c>
      <c r="C40" s="517">
        <v>0</v>
      </c>
      <c r="D40" s="517">
        <v>0</v>
      </c>
      <c r="E40" s="517">
        <v>0</v>
      </c>
      <c r="F40" s="517">
        <v>0</v>
      </c>
      <c r="G40" s="517">
        <v>0</v>
      </c>
      <c r="H40" s="517">
        <v>58</v>
      </c>
      <c r="I40" s="517">
        <v>0</v>
      </c>
      <c r="J40" s="518">
        <v>0</v>
      </c>
      <c r="K40" s="514">
        <v>58</v>
      </c>
      <c r="L40" s="519">
        <v>0</v>
      </c>
      <c r="M40" s="515">
        <v>58</v>
      </c>
    </row>
    <row r="41" spans="1:13">
      <c r="A41" s="516" t="s">
        <v>598</v>
      </c>
      <c r="B41" s="517">
        <v>0</v>
      </c>
      <c r="C41" s="517">
        <v>0</v>
      </c>
      <c r="D41" s="517">
        <v>0</v>
      </c>
      <c r="E41" s="517">
        <v>0</v>
      </c>
      <c r="F41" s="517">
        <v>0</v>
      </c>
      <c r="G41" s="517">
        <v>0</v>
      </c>
      <c r="H41" s="517">
        <v>3</v>
      </c>
      <c r="I41" s="517">
        <v>0</v>
      </c>
      <c r="J41" s="518">
        <v>0</v>
      </c>
      <c r="K41" s="514">
        <v>3</v>
      </c>
      <c r="L41" s="519">
        <v>0</v>
      </c>
      <c r="M41" s="515">
        <v>3</v>
      </c>
    </row>
    <row r="42" spans="1:13">
      <c r="A42" s="516" t="s">
        <v>599</v>
      </c>
      <c r="B42" s="517">
        <v>0</v>
      </c>
      <c r="C42" s="517">
        <v>0</v>
      </c>
      <c r="D42" s="517">
        <v>0</v>
      </c>
      <c r="E42" s="517">
        <v>0</v>
      </c>
      <c r="F42" s="517">
        <v>0</v>
      </c>
      <c r="G42" s="517">
        <v>0</v>
      </c>
      <c r="H42" s="517">
        <v>-22</v>
      </c>
      <c r="I42" s="517">
        <v>0</v>
      </c>
      <c r="J42" s="518">
        <v>0</v>
      </c>
      <c r="K42" s="514">
        <v>-22</v>
      </c>
      <c r="L42" s="519">
        <v>0</v>
      </c>
      <c r="M42" s="515">
        <v>-22</v>
      </c>
    </row>
    <row r="43" spans="1:13">
      <c r="A43" s="516" t="s">
        <v>600</v>
      </c>
      <c r="B43" s="517">
        <v>0</v>
      </c>
      <c r="C43" s="517">
        <v>0</v>
      </c>
      <c r="D43" s="517">
        <v>0</v>
      </c>
      <c r="E43" s="517">
        <v>0</v>
      </c>
      <c r="F43" s="517">
        <v>0</v>
      </c>
      <c r="G43" s="517">
        <v>0</v>
      </c>
      <c r="H43" s="517">
        <v>212</v>
      </c>
      <c r="I43" s="517">
        <v>0</v>
      </c>
      <c r="J43" s="518">
        <v>0</v>
      </c>
      <c r="K43" s="514">
        <v>212</v>
      </c>
      <c r="L43" s="519">
        <v>0</v>
      </c>
      <c r="M43" s="515">
        <v>212</v>
      </c>
    </row>
    <row r="44" spans="1:13">
      <c r="A44" s="516" t="s">
        <v>601</v>
      </c>
      <c r="B44" s="517">
        <v>0</v>
      </c>
      <c r="C44" s="517">
        <v>0</v>
      </c>
      <c r="D44" s="517">
        <v>0</v>
      </c>
      <c r="E44" s="517">
        <v>0</v>
      </c>
      <c r="F44" s="517">
        <v>0</v>
      </c>
      <c r="G44" s="517">
        <v>0</v>
      </c>
      <c r="H44" s="517">
        <v>0</v>
      </c>
      <c r="I44" s="517">
        <v>0</v>
      </c>
      <c r="J44" s="518">
        <v>0</v>
      </c>
      <c r="K44" s="514">
        <v>0</v>
      </c>
      <c r="L44" s="519">
        <v>0</v>
      </c>
      <c r="M44" s="515">
        <v>0</v>
      </c>
    </row>
    <row r="45" spans="1:13">
      <c r="A45" s="516" t="s">
        <v>602</v>
      </c>
      <c r="B45" s="517">
        <v>0</v>
      </c>
      <c r="C45" s="517">
        <v>0</v>
      </c>
      <c r="D45" s="517">
        <v>0</v>
      </c>
      <c r="E45" s="517">
        <v>0</v>
      </c>
      <c r="F45" s="517">
        <v>0</v>
      </c>
      <c r="G45" s="517">
        <v>0</v>
      </c>
      <c r="H45" s="517">
        <v>129</v>
      </c>
      <c r="I45" s="517">
        <v>0</v>
      </c>
      <c r="J45" s="518">
        <v>0</v>
      </c>
      <c r="K45" s="514">
        <v>129</v>
      </c>
      <c r="L45" s="519">
        <v>0</v>
      </c>
      <c r="M45" s="515">
        <v>129</v>
      </c>
    </row>
    <row r="46" spans="1:13">
      <c r="A46" s="516" t="s">
        <v>603</v>
      </c>
      <c r="B46" s="517">
        <v>0</v>
      </c>
      <c r="C46" s="517">
        <v>0</v>
      </c>
      <c r="D46" s="517">
        <v>0</v>
      </c>
      <c r="E46" s="517">
        <v>0</v>
      </c>
      <c r="F46" s="517">
        <v>0</v>
      </c>
      <c r="G46" s="517">
        <v>0</v>
      </c>
      <c r="H46" s="517">
        <v>204</v>
      </c>
      <c r="I46" s="517">
        <v>0</v>
      </c>
      <c r="J46" s="518">
        <v>0</v>
      </c>
      <c r="K46" s="514">
        <v>204</v>
      </c>
      <c r="L46" s="519">
        <v>0</v>
      </c>
      <c r="M46" s="515">
        <v>204</v>
      </c>
    </row>
    <row r="47" spans="1:13">
      <c r="A47" s="516" t="s">
        <v>604</v>
      </c>
      <c r="B47" s="517">
        <v>0</v>
      </c>
      <c r="C47" s="517">
        <v>0</v>
      </c>
      <c r="D47" s="517">
        <v>0</v>
      </c>
      <c r="E47" s="517">
        <v>1721</v>
      </c>
      <c r="F47" s="517">
        <v>0</v>
      </c>
      <c r="G47" s="517">
        <v>0</v>
      </c>
      <c r="H47" s="517">
        <v>0</v>
      </c>
      <c r="I47" s="517">
        <v>0</v>
      </c>
      <c r="J47" s="518">
        <v>0</v>
      </c>
      <c r="K47" s="514">
        <v>1721</v>
      </c>
      <c r="L47" s="519">
        <v>0</v>
      </c>
      <c r="M47" s="515">
        <v>1721</v>
      </c>
    </row>
    <row r="48" spans="1:13">
      <c r="A48" s="516" t="s">
        <v>450</v>
      </c>
      <c r="B48" s="517">
        <v>0</v>
      </c>
      <c r="C48" s="517">
        <v>0</v>
      </c>
      <c r="D48" s="517">
        <v>0</v>
      </c>
      <c r="E48" s="517">
        <v>0</v>
      </c>
      <c r="F48" s="517">
        <v>0</v>
      </c>
      <c r="G48" s="517">
        <v>0</v>
      </c>
      <c r="H48" s="517">
        <v>0</v>
      </c>
      <c r="I48" s="517">
        <v>0</v>
      </c>
      <c r="J48" s="518">
        <v>0</v>
      </c>
      <c r="K48" s="514">
        <v>0</v>
      </c>
      <c r="L48" s="519">
        <v>0</v>
      </c>
      <c r="M48" s="515">
        <v>0</v>
      </c>
    </row>
    <row r="49" spans="1:13">
      <c r="A49" s="516" t="s">
        <v>438</v>
      </c>
      <c r="B49" s="517">
        <v>0</v>
      </c>
      <c r="C49" s="517">
        <v>0</v>
      </c>
      <c r="D49" s="517">
        <v>0</v>
      </c>
      <c r="E49" s="517">
        <v>-1</v>
      </c>
      <c r="F49" s="517">
        <v>0</v>
      </c>
      <c r="G49" s="517">
        <v>0</v>
      </c>
      <c r="H49" s="517">
        <v>0</v>
      </c>
      <c r="I49" s="517">
        <v>0</v>
      </c>
      <c r="J49" s="518">
        <v>0</v>
      </c>
      <c r="K49" s="514">
        <v>-1</v>
      </c>
      <c r="L49" s="519">
        <v>0</v>
      </c>
      <c r="M49" s="515">
        <v>-1</v>
      </c>
    </row>
    <row r="50" spans="1:13">
      <c r="A50" s="516" t="s">
        <v>445</v>
      </c>
      <c r="B50" s="517">
        <v>0</v>
      </c>
      <c r="C50" s="517">
        <v>0</v>
      </c>
      <c r="D50" s="517">
        <v>0</v>
      </c>
      <c r="E50" s="517">
        <v>580</v>
      </c>
      <c r="F50" s="517">
        <v>0</v>
      </c>
      <c r="G50" s="517">
        <v>0</v>
      </c>
      <c r="H50" s="517">
        <v>25</v>
      </c>
      <c r="I50" s="517">
        <v>0</v>
      </c>
      <c r="J50" s="518">
        <v>0</v>
      </c>
      <c r="K50" s="514">
        <v>605</v>
      </c>
      <c r="L50" s="519">
        <v>0</v>
      </c>
      <c r="M50" s="515">
        <v>605</v>
      </c>
    </row>
    <row r="51" spans="1:13">
      <c r="A51" s="516" t="s">
        <v>446</v>
      </c>
      <c r="B51" s="517">
        <v>0</v>
      </c>
      <c r="C51" s="517">
        <v>0</v>
      </c>
      <c r="D51" s="517">
        <v>0</v>
      </c>
      <c r="E51" s="517">
        <v>0</v>
      </c>
      <c r="F51" s="517">
        <v>0</v>
      </c>
      <c r="G51" s="517">
        <v>0</v>
      </c>
      <c r="H51" s="517">
        <v>0</v>
      </c>
      <c r="I51" s="517">
        <v>0</v>
      </c>
      <c r="J51" s="518">
        <v>0</v>
      </c>
      <c r="K51" s="514">
        <v>0</v>
      </c>
      <c r="L51" s="519">
        <v>0</v>
      </c>
      <c r="M51" s="515">
        <v>0</v>
      </c>
    </row>
    <row r="52" spans="1:13">
      <c r="A52" s="516" t="s">
        <v>447</v>
      </c>
      <c r="B52" s="517">
        <v>0</v>
      </c>
      <c r="C52" s="517">
        <v>0</v>
      </c>
      <c r="D52" s="517">
        <v>0</v>
      </c>
      <c r="E52" s="517">
        <v>2535</v>
      </c>
      <c r="F52" s="517">
        <v>0</v>
      </c>
      <c r="G52" s="517">
        <v>0</v>
      </c>
      <c r="H52" s="517">
        <v>0</v>
      </c>
      <c r="I52" s="517">
        <v>0</v>
      </c>
      <c r="J52" s="518">
        <v>0</v>
      </c>
      <c r="K52" s="514">
        <v>2535</v>
      </c>
      <c r="L52" s="519">
        <v>0</v>
      </c>
      <c r="M52" s="515">
        <v>2535</v>
      </c>
    </row>
    <row r="53" spans="1:13">
      <c r="A53" s="516" t="s">
        <v>440</v>
      </c>
      <c r="B53" s="517">
        <v>0</v>
      </c>
      <c r="C53" s="517">
        <v>0</v>
      </c>
      <c r="D53" s="517">
        <v>0</v>
      </c>
      <c r="E53" s="517">
        <v>-47</v>
      </c>
      <c r="F53" s="517">
        <v>0</v>
      </c>
      <c r="G53" s="517">
        <v>0</v>
      </c>
      <c r="H53" s="517">
        <v>47</v>
      </c>
      <c r="I53" s="517">
        <v>0</v>
      </c>
      <c r="J53" s="518">
        <v>0</v>
      </c>
      <c r="K53" s="514">
        <v>0</v>
      </c>
      <c r="L53" s="519">
        <v>0</v>
      </c>
      <c r="M53" s="515">
        <v>0</v>
      </c>
    </row>
    <row r="54" spans="1:13">
      <c r="A54" s="516" t="s">
        <v>456</v>
      </c>
      <c r="B54" s="517">
        <v>0</v>
      </c>
      <c r="C54" s="517">
        <v>0</v>
      </c>
      <c r="D54" s="517">
        <v>0</v>
      </c>
      <c r="E54" s="517">
        <v>-10</v>
      </c>
      <c r="F54" s="517">
        <v>0</v>
      </c>
      <c r="G54" s="517">
        <v>0</v>
      </c>
      <c r="H54" s="517">
        <v>10</v>
      </c>
      <c r="I54" s="517">
        <v>0</v>
      </c>
      <c r="J54" s="518">
        <v>0</v>
      </c>
      <c r="K54" s="514">
        <v>0</v>
      </c>
      <c r="L54" s="519">
        <v>0</v>
      </c>
      <c r="M54" s="515">
        <v>0</v>
      </c>
    </row>
    <row r="56" spans="1:13">
      <c r="A56" s="42" t="s">
        <v>540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J19" sqref="J19"/>
    </sheetView>
  </sheetViews>
  <sheetFormatPr defaultRowHeight="12.75"/>
  <cols>
    <col min="1" max="1" width="39.5703125" style="42" customWidth="1"/>
    <col min="2" max="6" width="14.85546875" style="42" customWidth="1"/>
    <col min="7" max="7" width="11.7109375" style="42" customWidth="1"/>
    <col min="8" max="16384" width="9.140625" style="42"/>
  </cols>
  <sheetData>
    <row r="1" spans="1:7">
      <c r="A1" s="52" t="s">
        <v>810</v>
      </c>
    </row>
    <row r="2" spans="1:7">
      <c r="A2" s="77"/>
      <c r="E2" s="523"/>
      <c r="G2" s="524" t="s">
        <v>0</v>
      </c>
    </row>
    <row r="3" spans="1:7">
      <c r="A3" s="314"/>
      <c r="B3" s="340" t="s">
        <v>111</v>
      </c>
      <c r="C3" s="340" t="s">
        <v>809</v>
      </c>
      <c r="D3" s="340" t="s">
        <v>41</v>
      </c>
      <c r="E3" s="340" t="s">
        <v>42</v>
      </c>
      <c r="F3" s="340" t="s">
        <v>43</v>
      </c>
      <c r="G3" s="340" t="s">
        <v>722</v>
      </c>
    </row>
    <row r="4" spans="1:7">
      <c r="A4" s="577" t="s">
        <v>95</v>
      </c>
      <c r="B4" s="525">
        <v>10540440</v>
      </c>
      <c r="C4" s="525">
        <v>9960823</v>
      </c>
      <c r="D4" s="525">
        <v>10039125</v>
      </c>
      <c r="E4" s="525">
        <v>10100614</v>
      </c>
      <c r="F4" s="525">
        <v>10012499</v>
      </c>
      <c r="G4" s="525">
        <v>10090135</v>
      </c>
    </row>
    <row r="5" spans="1:7">
      <c r="A5" s="516" t="s">
        <v>109</v>
      </c>
      <c r="B5" s="526">
        <v>354159</v>
      </c>
      <c r="C5" s="526">
        <v>341905</v>
      </c>
      <c r="D5" s="526">
        <v>358134</v>
      </c>
      <c r="E5" s="526">
        <v>369477</v>
      </c>
      <c r="F5" s="526">
        <v>379231</v>
      </c>
      <c r="G5" s="526">
        <v>387661</v>
      </c>
    </row>
    <row r="6" spans="1:7">
      <c r="A6" s="516" t="s">
        <v>96</v>
      </c>
      <c r="B6" s="526">
        <v>448691</v>
      </c>
      <c r="C6" s="526">
        <v>447658</v>
      </c>
      <c r="D6" s="526">
        <v>468903</v>
      </c>
      <c r="E6" s="526">
        <v>477585</v>
      </c>
      <c r="F6" s="526">
        <v>481746</v>
      </c>
      <c r="G6" s="526">
        <v>487503</v>
      </c>
    </row>
    <row r="7" spans="1:7">
      <c r="A7" s="516" t="s">
        <v>102</v>
      </c>
      <c r="B7" s="526">
        <v>212833</v>
      </c>
      <c r="C7" s="526">
        <v>199693</v>
      </c>
      <c r="D7" s="526">
        <v>199789</v>
      </c>
      <c r="E7" s="526">
        <v>203048</v>
      </c>
      <c r="F7" s="526">
        <v>205311</v>
      </c>
      <c r="G7" s="526">
        <v>203783</v>
      </c>
    </row>
    <row r="8" spans="1:7">
      <c r="A8" s="516" t="s">
        <v>81</v>
      </c>
      <c r="B8" s="526">
        <v>211642</v>
      </c>
      <c r="C8" s="526">
        <v>209919</v>
      </c>
      <c r="D8" s="526">
        <v>209105</v>
      </c>
      <c r="E8" s="526">
        <v>211926</v>
      </c>
      <c r="F8" s="526">
        <v>209716</v>
      </c>
      <c r="G8" s="526">
        <v>211094</v>
      </c>
    </row>
    <row r="9" spans="1:7">
      <c r="A9" s="516" t="s">
        <v>97</v>
      </c>
      <c r="B9" s="526">
        <v>94108</v>
      </c>
      <c r="C9" s="526">
        <v>88165</v>
      </c>
      <c r="D9" s="526">
        <v>87816</v>
      </c>
      <c r="E9" s="526">
        <v>93510</v>
      </c>
      <c r="F9" s="526">
        <v>94118</v>
      </c>
      <c r="G9" s="526">
        <v>90755</v>
      </c>
    </row>
    <row r="10" spans="1:7">
      <c r="A10" s="301" t="s">
        <v>83</v>
      </c>
      <c r="B10" s="526">
        <v>326662</v>
      </c>
      <c r="C10" s="526">
        <v>309049</v>
      </c>
      <c r="D10" s="526">
        <v>310872</v>
      </c>
      <c r="E10" s="526">
        <v>317587</v>
      </c>
      <c r="F10" s="526">
        <v>308293</v>
      </c>
      <c r="G10" s="526">
        <v>301842</v>
      </c>
    </row>
    <row r="11" spans="1:7">
      <c r="A11" s="301" t="s">
        <v>89</v>
      </c>
      <c r="B11" s="526">
        <v>315523</v>
      </c>
      <c r="C11" s="526">
        <v>283111</v>
      </c>
      <c r="D11" s="526">
        <v>280266</v>
      </c>
      <c r="E11" s="526">
        <v>286751</v>
      </c>
      <c r="F11" s="526">
        <v>293233</v>
      </c>
      <c r="G11" s="526">
        <v>289241</v>
      </c>
    </row>
    <row r="12" spans="1:7">
      <c r="A12" s="301" t="s">
        <v>100</v>
      </c>
      <c r="B12" s="526">
        <v>232653</v>
      </c>
      <c r="C12" s="526">
        <v>224815</v>
      </c>
      <c r="D12" s="526">
        <v>216100</v>
      </c>
      <c r="E12" s="526">
        <v>218501</v>
      </c>
      <c r="F12" s="526">
        <v>221528</v>
      </c>
      <c r="G12" s="526">
        <v>217671</v>
      </c>
    </row>
    <row r="13" spans="1:7">
      <c r="A13" s="301" t="s">
        <v>91</v>
      </c>
      <c r="B13" s="526">
        <v>207804</v>
      </c>
      <c r="C13" s="526">
        <v>200580</v>
      </c>
      <c r="D13" s="526">
        <v>202734</v>
      </c>
      <c r="E13" s="526">
        <v>204283</v>
      </c>
      <c r="F13" s="526">
        <v>206538</v>
      </c>
      <c r="G13" s="526">
        <v>211099</v>
      </c>
    </row>
    <row r="14" spans="1:7">
      <c r="A14" s="301" t="s">
        <v>103</v>
      </c>
      <c r="B14" s="526">
        <v>191683</v>
      </c>
      <c r="C14" s="526">
        <v>178660</v>
      </c>
      <c r="D14" s="526">
        <v>178446</v>
      </c>
      <c r="E14" s="526">
        <v>180962</v>
      </c>
      <c r="F14" s="526">
        <v>182616</v>
      </c>
      <c r="G14" s="526">
        <v>183646</v>
      </c>
    </row>
    <row r="15" spans="1:7">
      <c r="A15" s="301" t="s">
        <v>85</v>
      </c>
      <c r="B15" s="526">
        <v>190951</v>
      </c>
      <c r="C15" s="526">
        <v>186537</v>
      </c>
      <c r="D15" s="526">
        <v>187402</v>
      </c>
      <c r="E15" s="526">
        <v>188271</v>
      </c>
      <c r="F15" s="526">
        <v>190170</v>
      </c>
      <c r="G15" s="526">
        <v>190863</v>
      </c>
    </row>
    <row r="16" spans="1:7">
      <c r="A16" s="301" t="s">
        <v>110</v>
      </c>
      <c r="B16" s="526">
        <v>817934</v>
      </c>
      <c r="C16" s="526">
        <v>752442</v>
      </c>
      <c r="D16" s="526">
        <v>774014</v>
      </c>
      <c r="E16" s="526">
        <v>735375</v>
      </c>
      <c r="F16" s="526">
        <v>748350</v>
      </c>
      <c r="G16" s="526">
        <v>764905</v>
      </c>
    </row>
    <row r="17" spans="1:7">
      <c r="A17" s="301" t="s">
        <v>80</v>
      </c>
      <c r="B17" s="526">
        <v>94593</v>
      </c>
      <c r="C17" s="526">
        <v>88436</v>
      </c>
      <c r="D17" s="526">
        <v>88909</v>
      </c>
      <c r="E17" s="526">
        <v>89421</v>
      </c>
      <c r="F17" s="526">
        <v>87621</v>
      </c>
      <c r="G17" s="526">
        <v>89653</v>
      </c>
    </row>
    <row r="18" spans="1:7">
      <c r="A18" s="301" t="s">
        <v>107</v>
      </c>
      <c r="B18" s="526">
        <v>289769</v>
      </c>
      <c r="C18" s="526">
        <v>281450</v>
      </c>
      <c r="D18" s="526">
        <v>293459</v>
      </c>
      <c r="E18" s="526">
        <v>285062</v>
      </c>
      <c r="F18" s="526">
        <v>278120</v>
      </c>
      <c r="G18" s="526">
        <v>275462</v>
      </c>
    </row>
    <row r="19" spans="1:7">
      <c r="A19" s="301" t="s">
        <v>106</v>
      </c>
      <c r="B19" s="526">
        <v>676344</v>
      </c>
      <c r="C19" s="526">
        <v>642331</v>
      </c>
      <c r="D19" s="526">
        <v>661084</v>
      </c>
      <c r="E19" s="526">
        <v>732473</v>
      </c>
      <c r="F19" s="526">
        <v>656025</v>
      </c>
      <c r="G19" s="526">
        <v>661397</v>
      </c>
    </row>
    <row r="20" spans="1:7">
      <c r="A20" s="301" t="s">
        <v>86</v>
      </c>
      <c r="B20" s="526">
        <v>1391410</v>
      </c>
      <c r="C20" s="526">
        <v>1255805</v>
      </c>
      <c r="D20" s="526">
        <v>1292543</v>
      </c>
      <c r="E20" s="526">
        <v>1248615</v>
      </c>
      <c r="F20" s="526">
        <v>1236474</v>
      </c>
      <c r="G20" s="526">
        <v>1261904</v>
      </c>
    </row>
    <row r="21" spans="1:7">
      <c r="A21" s="516" t="s">
        <v>90</v>
      </c>
      <c r="B21" s="526">
        <v>503574</v>
      </c>
      <c r="C21" s="526">
        <v>470452</v>
      </c>
      <c r="D21" s="526">
        <v>462268</v>
      </c>
      <c r="E21" s="526">
        <v>480423</v>
      </c>
      <c r="F21" s="526">
        <v>453133</v>
      </c>
      <c r="G21" s="526">
        <v>454911</v>
      </c>
    </row>
    <row r="22" spans="1:7">
      <c r="A22" s="516" t="s">
        <v>82</v>
      </c>
      <c r="B22" s="526">
        <v>176016</v>
      </c>
      <c r="C22" s="526">
        <v>164544</v>
      </c>
      <c r="D22" s="526">
        <v>164063</v>
      </c>
      <c r="E22" s="526">
        <v>165048</v>
      </c>
      <c r="F22" s="526">
        <v>165151</v>
      </c>
      <c r="G22" s="526">
        <v>165129</v>
      </c>
    </row>
    <row r="23" spans="1:7">
      <c r="A23" s="516" t="s">
        <v>92</v>
      </c>
      <c r="B23" s="526">
        <v>170583</v>
      </c>
      <c r="C23" s="526">
        <v>146445</v>
      </c>
      <c r="D23" s="526">
        <v>146434</v>
      </c>
      <c r="E23" s="526">
        <v>163339</v>
      </c>
      <c r="F23" s="526">
        <v>169989</v>
      </c>
      <c r="G23" s="526">
        <v>173551</v>
      </c>
    </row>
    <row r="24" spans="1:7">
      <c r="A24" s="516" t="s">
        <v>101</v>
      </c>
      <c r="B24" s="526">
        <v>179437</v>
      </c>
      <c r="C24" s="526">
        <v>166649</v>
      </c>
      <c r="D24" s="526">
        <v>166477</v>
      </c>
      <c r="E24" s="526">
        <v>171817</v>
      </c>
      <c r="F24" s="526">
        <v>169969</v>
      </c>
      <c r="G24" s="526">
        <v>171168</v>
      </c>
    </row>
    <row r="25" spans="1:7">
      <c r="A25" s="516" t="s">
        <v>88</v>
      </c>
      <c r="B25" s="526">
        <v>277212</v>
      </c>
      <c r="C25" s="526">
        <v>269169</v>
      </c>
      <c r="D25" s="526">
        <v>270645</v>
      </c>
      <c r="E25" s="526">
        <v>276761</v>
      </c>
      <c r="F25" s="526">
        <v>270454</v>
      </c>
      <c r="G25" s="526">
        <v>272529</v>
      </c>
    </row>
    <row r="26" spans="1:7">
      <c r="A26" s="516" t="s">
        <v>98</v>
      </c>
      <c r="B26" s="526">
        <v>615753</v>
      </c>
      <c r="C26" s="526">
        <v>638426</v>
      </c>
      <c r="D26" s="526">
        <v>638199</v>
      </c>
      <c r="E26" s="526">
        <v>623819</v>
      </c>
      <c r="F26" s="526">
        <v>618982</v>
      </c>
      <c r="G26" s="526">
        <v>613138</v>
      </c>
    </row>
    <row r="27" spans="1:7">
      <c r="A27" s="516" t="s">
        <v>79</v>
      </c>
      <c r="B27" s="526">
        <v>74774</v>
      </c>
      <c r="C27" s="526">
        <v>73619</v>
      </c>
      <c r="D27" s="526">
        <v>75427</v>
      </c>
      <c r="E27" s="526">
        <v>77110</v>
      </c>
      <c r="F27" s="526">
        <v>71910</v>
      </c>
      <c r="G27" s="526">
        <v>71694</v>
      </c>
    </row>
    <row r="28" spans="1:7">
      <c r="A28" s="516" t="s">
        <v>99</v>
      </c>
      <c r="B28" s="526">
        <v>281238</v>
      </c>
      <c r="C28" s="526">
        <v>261775</v>
      </c>
      <c r="D28" s="526">
        <v>262661</v>
      </c>
      <c r="E28" s="526">
        <v>275164</v>
      </c>
      <c r="F28" s="526">
        <v>274598</v>
      </c>
      <c r="G28" s="526">
        <v>273351</v>
      </c>
    </row>
    <row r="29" spans="1:7">
      <c r="A29" s="516" t="s">
        <v>104</v>
      </c>
      <c r="B29" s="526">
        <v>308827</v>
      </c>
      <c r="C29" s="526">
        <v>293544</v>
      </c>
      <c r="D29" s="526">
        <v>302454</v>
      </c>
      <c r="E29" s="526">
        <v>300312</v>
      </c>
      <c r="F29" s="526">
        <v>307912</v>
      </c>
      <c r="G29" s="526">
        <v>315796</v>
      </c>
    </row>
    <row r="30" spans="1:7">
      <c r="A30" s="516" t="s">
        <v>84</v>
      </c>
      <c r="B30" s="526">
        <v>241164</v>
      </c>
      <c r="C30" s="526">
        <v>223018</v>
      </c>
      <c r="D30" s="526">
        <v>225819</v>
      </c>
      <c r="E30" s="526">
        <v>230041</v>
      </c>
      <c r="F30" s="526">
        <v>232463</v>
      </c>
      <c r="G30" s="526">
        <v>228030</v>
      </c>
    </row>
    <row r="31" spans="1:7">
      <c r="A31" s="516" t="s">
        <v>78</v>
      </c>
      <c r="B31" s="526">
        <v>111855</v>
      </c>
      <c r="C31" s="526">
        <v>100536</v>
      </c>
      <c r="D31" s="526">
        <v>97612</v>
      </c>
      <c r="E31" s="526">
        <v>92349</v>
      </c>
      <c r="F31" s="526">
        <v>89886</v>
      </c>
      <c r="G31" s="526">
        <v>90838</v>
      </c>
    </row>
    <row r="32" spans="1:7">
      <c r="A32" s="516" t="s">
        <v>93</v>
      </c>
      <c r="B32" s="526">
        <v>220230</v>
      </c>
      <c r="C32" s="526">
        <v>209109</v>
      </c>
      <c r="D32" s="526">
        <v>211662</v>
      </c>
      <c r="E32" s="526">
        <v>210358</v>
      </c>
      <c r="F32" s="526">
        <v>211442</v>
      </c>
      <c r="G32" s="526">
        <v>215517</v>
      </c>
    </row>
    <row r="33" spans="1:7">
      <c r="A33" s="516" t="s">
        <v>108</v>
      </c>
      <c r="B33" s="526">
        <v>572119</v>
      </c>
      <c r="C33" s="526">
        <v>620117</v>
      </c>
      <c r="D33" s="526">
        <v>567445</v>
      </c>
      <c r="E33" s="526">
        <v>548976</v>
      </c>
      <c r="F33" s="526">
        <v>542750</v>
      </c>
      <c r="G33" s="526">
        <v>542182</v>
      </c>
    </row>
    <row r="34" spans="1:7">
      <c r="A34" s="516" t="s">
        <v>94</v>
      </c>
      <c r="B34" s="526">
        <v>181279</v>
      </c>
      <c r="C34" s="526">
        <v>172950</v>
      </c>
      <c r="D34" s="526">
        <v>168946</v>
      </c>
      <c r="E34" s="526">
        <v>169459</v>
      </c>
      <c r="F34" s="526">
        <v>175014</v>
      </c>
      <c r="G34" s="526">
        <v>172815</v>
      </c>
    </row>
    <row r="35" spans="1:7">
      <c r="A35" s="516" t="s">
        <v>87</v>
      </c>
      <c r="B35" s="526">
        <v>198632</v>
      </c>
      <c r="C35" s="526">
        <v>182876</v>
      </c>
      <c r="D35" s="526">
        <v>185917</v>
      </c>
      <c r="E35" s="526">
        <v>185525</v>
      </c>
      <c r="F35" s="526">
        <v>178069</v>
      </c>
      <c r="G35" s="526">
        <v>179618</v>
      </c>
    </row>
    <row r="36" spans="1:7">
      <c r="A36" s="516" t="s">
        <v>105</v>
      </c>
      <c r="B36" s="526">
        <v>315067</v>
      </c>
      <c r="C36" s="526">
        <v>300496</v>
      </c>
      <c r="D36" s="526">
        <v>310417</v>
      </c>
      <c r="E36" s="526">
        <v>308654</v>
      </c>
      <c r="F36" s="526">
        <v>314640</v>
      </c>
      <c r="G36" s="526">
        <v>315969</v>
      </c>
    </row>
    <row r="37" spans="1:7">
      <c r="A37" s="516" t="s">
        <v>606</v>
      </c>
      <c r="B37" s="526">
        <v>1551</v>
      </c>
      <c r="C37" s="526"/>
      <c r="D37" s="526"/>
      <c r="E37" s="526"/>
      <c r="F37" s="526"/>
      <c r="G37" s="526"/>
    </row>
    <row r="38" spans="1:7">
      <c r="A38" s="516" t="s">
        <v>607</v>
      </c>
      <c r="B38" s="526">
        <v>-4656</v>
      </c>
      <c r="C38" s="526"/>
      <c r="D38" s="526"/>
      <c r="E38" s="526"/>
      <c r="F38" s="526"/>
      <c r="G38" s="526"/>
    </row>
    <row r="39" spans="1:7">
      <c r="A39" s="516" t="s">
        <v>608</v>
      </c>
      <c r="B39" s="526">
        <v>-253</v>
      </c>
      <c r="C39" s="526"/>
      <c r="D39" s="526"/>
      <c r="E39" s="526"/>
      <c r="F39" s="526"/>
      <c r="G39" s="526"/>
    </row>
    <row r="40" spans="1:7">
      <c r="A40" s="516" t="s">
        <v>609</v>
      </c>
      <c r="B40" s="526">
        <v>219</v>
      </c>
      <c r="C40" s="526"/>
      <c r="D40" s="526"/>
      <c r="E40" s="526"/>
      <c r="F40" s="526"/>
      <c r="G40" s="526"/>
    </row>
    <row r="41" spans="1:7">
      <c r="A41" s="516" t="s">
        <v>610</v>
      </c>
      <c r="B41" s="526">
        <v>35351</v>
      </c>
      <c r="C41" s="526"/>
      <c r="D41" s="526"/>
      <c r="E41" s="526"/>
      <c r="F41" s="526"/>
      <c r="G41" s="526"/>
    </row>
    <row r="42" spans="1:7">
      <c r="A42" s="516" t="s">
        <v>611</v>
      </c>
      <c r="B42" s="526">
        <v>-259</v>
      </c>
      <c r="C42" s="526"/>
      <c r="D42" s="526"/>
      <c r="E42" s="526"/>
      <c r="F42" s="526"/>
      <c r="G42" s="526"/>
    </row>
    <row r="43" spans="1:7">
      <c r="A43" s="516" t="s">
        <v>612</v>
      </c>
      <c r="B43" s="526">
        <v>1144</v>
      </c>
      <c r="C43" s="526"/>
      <c r="D43" s="526"/>
      <c r="E43" s="526"/>
      <c r="F43" s="526"/>
      <c r="G43" s="526"/>
    </row>
    <row r="44" spans="1:7">
      <c r="A44" s="516" t="s">
        <v>613</v>
      </c>
      <c r="B44" s="526">
        <v>6920</v>
      </c>
      <c r="C44" s="526"/>
      <c r="D44" s="526"/>
      <c r="E44" s="526"/>
      <c r="F44" s="526"/>
      <c r="G44" s="526"/>
    </row>
    <row r="45" spans="1:7">
      <c r="A45" s="516" t="s">
        <v>614</v>
      </c>
      <c r="B45" s="526">
        <v>-1352</v>
      </c>
      <c r="C45" s="526"/>
      <c r="D45" s="526"/>
      <c r="E45" s="526"/>
      <c r="F45" s="526"/>
      <c r="G45" s="526"/>
    </row>
    <row r="46" spans="1:7">
      <c r="A46" s="516" t="s">
        <v>615</v>
      </c>
      <c r="B46" s="526">
        <v>16074</v>
      </c>
      <c r="C46" s="526"/>
      <c r="D46" s="526"/>
      <c r="E46" s="526"/>
      <c r="F46" s="526"/>
      <c r="G46" s="526"/>
    </row>
    <row r="47" spans="1:7">
      <c r="A47" s="516" t="s">
        <v>616</v>
      </c>
      <c r="B47" s="526">
        <v>34775</v>
      </c>
      <c r="C47" s="526"/>
      <c r="D47" s="526"/>
      <c r="E47" s="526"/>
      <c r="F47" s="526"/>
      <c r="G47" s="526"/>
    </row>
    <row r="48" spans="1:7">
      <c r="A48" s="516" t="s">
        <v>617</v>
      </c>
      <c r="B48" s="526">
        <v>0</v>
      </c>
      <c r="C48" s="526"/>
      <c r="D48" s="526"/>
      <c r="E48" s="526"/>
      <c r="F48" s="526"/>
      <c r="G48" s="526"/>
    </row>
    <row r="49" spans="1:7">
      <c r="A49" s="516" t="s">
        <v>594</v>
      </c>
      <c r="B49" s="526">
        <v>-5</v>
      </c>
      <c r="C49" s="526">
        <v>-3</v>
      </c>
      <c r="D49" s="526">
        <v>-170</v>
      </c>
      <c r="E49" s="526">
        <v>-154</v>
      </c>
      <c r="F49" s="526">
        <v>38</v>
      </c>
      <c r="G49" s="526">
        <v>22</v>
      </c>
    </row>
    <row r="50" spans="1:7">
      <c r="A50" s="516" t="s">
        <v>595</v>
      </c>
      <c r="B50" s="526">
        <v>-198</v>
      </c>
      <c r="C50" s="526">
        <v>-193</v>
      </c>
      <c r="D50" s="526">
        <v>-297</v>
      </c>
      <c r="E50" s="526">
        <v>112</v>
      </c>
      <c r="F50" s="526">
        <v>348</v>
      </c>
      <c r="G50" s="526">
        <v>-45</v>
      </c>
    </row>
    <row r="51" spans="1:7">
      <c r="A51" s="516" t="s">
        <v>618</v>
      </c>
      <c r="B51" s="526">
        <v>146</v>
      </c>
      <c r="C51" s="526">
        <v>-12</v>
      </c>
      <c r="D51" s="526">
        <v>18</v>
      </c>
      <c r="E51" s="526">
        <v>-17</v>
      </c>
      <c r="F51" s="526">
        <v>185</v>
      </c>
      <c r="G51" s="526">
        <v>-1</v>
      </c>
    </row>
    <row r="52" spans="1:7">
      <c r="A52" s="516" t="s">
        <v>597</v>
      </c>
      <c r="B52" s="526">
        <v>4</v>
      </c>
      <c r="C52" s="526">
        <v>-1</v>
      </c>
      <c r="D52" s="526">
        <v>-42</v>
      </c>
      <c r="E52" s="526">
        <v>36</v>
      </c>
      <c r="F52" s="526">
        <v>0</v>
      </c>
      <c r="G52" s="526">
        <v>58</v>
      </c>
    </row>
    <row r="53" spans="1:7">
      <c r="A53" s="516" t="s">
        <v>598</v>
      </c>
      <c r="B53" s="526">
        <v>-1</v>
      </c>
      <c r="C53" s="526">
        <v>1</v>
      </c>
      <c r="D53" s="526">
        <v>0</v>
      </c>
      <c r="E53" s="526">
        <v>2</v>
      </c>
      <c r="F53" s="526">
        <v>-8</v>
      </c>
      <c r="G53" s="526">
        <v>3</v>
      </c>
    </row>
    <row r="54" spans="1:7">
      <c r="A54" s="516" t="s">
        <v>599</v>
      </c>
      <c r="B54" s="526">
        <v>0</v>
      </c>
      <c r="C54" s="526">
        <v>0</v>
      </c>
      <c r="D54" s="526">
        <v>0</v>
      </c>
      <c r="E54" s="526">
        <v>0</v>
      </c>
      <c r="F54" s="526">
        <v>0</v>
      </c>
      <c r="G54" s="526">
        <v>-22</v>
      </c>
    </row>
    <row r="55" spans="1:7">
      <c r="A55" s="516" t="s">
        <v>600</v>
      </c>
      <c r="B55" s="526">
        <v>-155</v>
      </c>
      <c r="C55" s="526">
        <v>-96</v>
      </c>
      <c r="D55" s="526">
        <v>-134</v>
      </c>
      <c r="E55" s="526">
        <v>-196</v>
      </c>
      <c r="F55" s="526">
        <v>-322</v>
      </c>
      <c r="G55" s="526">
        <v>212</v>
      </c>
    </row>
    <row r="56" spans="1:7">
      <c r="A56" s="516" t="s">
        <v>601</v>
      </c>
      <c r="B56" s="526">
        <v>0</v>
      </c>
      <c r="C56" s="526">
        <v>0</v>
      </c>
      <c r="D56" s="526">
        <v>0</v>
      </c>
      <c r="E56" s="526">
        <v>0</v>
      </c>
      <c r="F56" s="526">
        <v>0</v>
      </c>
      <c r="G56" s="526">
        <v>0</v>
      </c>
    </row>
    <row r="57" spans="1:7">
      <c r="A57" s="516" t="s">
        <v>602</v>
      </c>
      <c r="B57" s="526">
        <v>-139</v>
      </c>
      <c r="C57" s="526">
        <v>38</v>
      </c>
      <c r="D57" s="526">
        <v>-124</v>
      </c>
      <c r="E57" s="526">
        <v>128</v>
      </c>
      <c r="F57" s="526">
        <v>158</v>
      </c>
      <c r="G57" s="526">
        <v>129</v>
      </c>
    </row>
    <row r="58" spans="1:7">
      <c r="A58" s="516" t="s">
        <v>603</v>
      </c>
      <c r="B58" s="526">
        <v>3</v>
      </c>
      <c r="C58" s="526">
        <v>2</v>
      </c>
      <c r="D58" s="526">
        <v>2</v>
      </c>
      <c r="E58" s="526">
        <v>3</v>
      </c>
      <c r="F58" s="526">
        <v>3</v>
      </c>
      <c r="G58" s="526">
        <v>204</v>
      </c>
    </row>
    <row r="59" spans="1:7">
      <c r="A59" s="516" t="s">
        <v>619</v>
      </c>
      <c r="B59" s="526">
        <v>-203</v>
      </c>
      <c r="C59" s="526">
        <v>-14</v>
      </c>
      <c r="D59" s="526">
        <v>-2920</v>
      </c>
      <c r="E59" s="526"/>
      <c r="F59" s="526"/>
      <c r="G59" s="526"/>
    </row>
    <row r="60" spans="1:7">
      <c r="A60" s="516" t="s">
        <v>604</v>
      </c>
      <c r="B60" s="526">
        <v>-11255</v>
      </c>
      <c r="C60" s="526">
        <v>-2999</v>
      </c>
      <c r="D60" s="526">
        <v>-852</v>
      </c>
      <c r="E60" s="526">
        <v>23</v>
      </c>
      <c r="F60" s="526">
        <v>1678</v>
      </c>
      <c r="G60" s="526">
        <v>1721</v>
      </c>
    </row>
    <row r="61" spans="1:7">
      <c r="A61" s="516" t="s">
        <v>450</v>
      </c>
      <c r="B61" s="526">
        <v>0</v>
      </c>
      <c r="C61" s="526">
        <v>0</v>
      </c>
      <c r="D61" s="526">
        <v>0</v>
      </c>
      <c r="E61" s="526">
        <v>0</v>
      </c>
      <c r="F61" s="526">
        <v>0</v>
      </c>
      <c r="G61" s="526">
        <v>0</v>
      </c>
    </row>
    <row r="62" spans="1:7">
      <c r="A62" s="516" t="s">
        <v>438</v>
      </c>
      <c r="B62" s="526">
        <v>0</v>
      </c>
      <c r="C62" s="526">
        <v>0</v>
      </c>
      <c r="D62" s="526">
        <v>0</v>
      </c>
      <c r="E62" s="526">
        <v>2</v>
      </c>
      <c r="F62" s="526">
        <v>0</v>
      </c>
      <c r="G62" s="526">
        <v>-1</v>
      </c>
    </row>
    <row r="63" spans="1:7">
      <c r="A63" s="301" t="s">
        <v>445</v>
      </c>
      <c r="B63" s="321">
        <v>252</v>
      </c>
      <c r="C63" s="321">
        <v>-736</v>
      </c>
      <c r="D63" s="321">
        <v>314</v>
      </c>
      <c r="E63" s="321">
        <v>-634</v>
      </c>
      <c r="F63" s="321">
        <v>688</v>
      </c>
      <c r="G63" s="321">
        <v>605</v>
      </c>
    </row>
    <row r="64" spans="1:7">
      <c r="A64" s="301" t="s">
        <v>446</v>
      </c>
      <c r="B64" s="321">
        <v>0</v>
      </c>
      <c r="C64" s="321">
        <v>0</v>
      </c>
      <c r="D64" s="321">
        <v>0</v>
      </c>
      <c r="E64" s="321">
        <v>0</v>
      </c>
      <c r="F64" s="321">
        <v>0</v>
      </c>
      <c r="G64" s="321">
        <v>0</v>
      </c>
    </row>
    <row r="65" spans="1:7">
      <c r="A65" s="301" t="s">
        <v>447</v>
      </c>
      <c r="B65" s="321">
        <v>-22042</v>
      </c>
      <c r="C65" s="321">
        <v>-19445</v>
      </c>
      <c r="D65" s="321">
        <v>-22692</v>
      </c>
      <c r="E65" s="321">
        <v>-20640</v>
      </c>
      <c r="F65" s="321">
        <v>-15721</v>
      </c>
      <c r="G65" s="321">
        <v>2535</v>
      </c>
    </row>
    <row r="66" spans="1:7">
      <c r="A66" s="301" t="s">
        <v>440</v>
      </c>
      <c r="B66" s="321">
        <v>0</v>
      </c>
      <c r="C66" s="321">
        <v>0</v>
      </c>
      <c r="D66" s="321">
        <v>0</v>
      </c>
      <c r="E66" s="321">
        <v>-53</v>
      </c>
      <c r="F66" s="321">
        <v>0</v>
      </c>
      <c r="G66" s="321">
        <v>0</v>
      </c>
    </row>
    <row r="67" spans="1:7">
      <c r="A67" s="301" t="s">
        <v>456</v>
      </c>
      <c r="B67" s="321">
        <v>0</v>
      </c>
      <c r="C67" s="321">
        <v>0</v>
      </c>
      <c r="D67" s="321">
        <v>0</v>
      </c>
      <c r="E67" s="321">
        <v>0</v>
      </c>
      <c r="F67" s="321">
        <v>0</v>
      </c>
      <c r="G67" s="321">
        <v>0</v>
      </c>
    </row>
    <row r="69" spans="1:7">
      <c r="A69" s="217" t="s">
        <v>620</v>
      </c>
    </row>
    <row r="70" spans="1:7">
      <c r="A70" s="527" t="s">
        <v>622</v>
      </c>
    </row>
    <row r="71" spans="1:7">
      <c r="A71" s="217" t="s">
        <v>621</v>
      </c>
    </row>
    <row r="72" spans="1:7">
      <c r="A72" s="217" t="s">
        <v>540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workbookViewId="0">
      <selection activeCell="A3" sqref="A3"/>
    </sheetView>
  </sheetViews>
  <sheetFormatPr defaultRowHeight="12.75"/>
  <cols>
    <col min="1" max="1" width="37.28515625" style="42" customWidth="1"/>
    <col min="2" max="18" width="13" style="42" customWidth="1"/>
    <col min="19" max="16384" width="9.140625" style="42"/>
  </cols>
  <sheetData>
    <row r="1" spans="1:18">
      <c r="A1" s="77" t="s">
        <v>811</v>
      </c>
      <c r="E1" s="2"/>
    </row>
    <row r="2" spans="1:18">
      <c r="A2" s="293"/>
      <c r="C2" s="528"/>
      <c r="D2" s="528"/>
      <c r="E2" s="529"/>
      <c r="F2" s="528"/>
      <c r="G2" s="528"/>
      <c r="H2" s="528"/>
      <c r="I2" s="528"/>
      <c r="J2" s="528"/>
      <c r="K2" s="413"/>
      <c r="L2" s="413"/>
      <c r="M2" s="528"/>
      <c r="N2" s="413"/>
      <c r="O2" s="413"/>
      <c r="P2" s="413"/>
      <c r="Q2" s="528"/>
      <c r="R2" s="413" t="s">
        <v>312</v>
      </c>
    </row>
    <row r="3" spans="1:18" ht="51">
      <c r="A3" s="314"/>
      <c r="B3" s="316" t="s">
        <v>30</v>
      </c>
      <c r="C3" s="316" t="s">
        <v>465</v>
      </c>
      <c r="D3" s="316" t="s">
        <v>475</v>
      </c>
      <c r="E3" s="508" t="s">
        <v>605</v>
      </c>
      <c r="F3" s="316" t="s">
        <v>497</v>
      </c>
      <c r="G3" s="316" t="s">
        <v>506</v>
      </c>
      <c r="H3" s="316" t="s">
        <v>590</v>
      </c>
      <c r="I3" s="316" t="s">
        <v>49</v>
      </c>
      <c r="J3" s="509" t="s">
        <v>50</v>
      </c>
      <c r="K3" s="510" t="s">
        <v>623</v>
      </c>
      <c r="L3" s="510" t="s">
        <v>624</v>
      </c>
      <c r="M3" s="510" t="s">
        <v>625</v>
      </c>
      <c r="N3" s="316" t="s">
        <v>119</v>
      </c>
      <c r="O3" s="316" t="s">
        <v>626</v>
      </c>
      <c r="P3" s="316" t="s">
        <v>20</v>
      </c>
      <c r="Q3" s="316" t="s">
        <v>114</v>
      </c>
      <c r="R3" s="366" t="s">
        <v>116</v>
      </c>
    </row>
    <row r="4" spans="1:18">
      <c r="A4" s="511" t="s">
        <v>95</v>
      </c>
      <c r="B4" s="533">
        <v>-379903</v>
      </c>
      <c r="C4" s="533">
        <v>-113591</v>
      </c>
      <c r="D4" s="533">
        <v>-1202106</v>
      </c>
      <c r="E4" s="533">
        <v>-211683</v>
      </c>
      <c r="F4" s="533">
        <v>-130043</v>
      </c>
      <c r="G4" s="533">
        <v>-206541</v>
      </c>
      <c r="H4" s="533">
        <v>-266045</v>
      </c>
      <c r="I4" s="533">
        <v>-1980212</v>
      </c>
      <c r="J4" s="533">
        <v>-92847</v>
      </c>
      <c r="K4" s="534">
        <v>-4582971</v>
      </c>
      <c r="L4" s="533">
        <v>-1197371</v>
      </c>
      <c r="M4" s="534">
        <v>-5780342</v>
      </c>
      <c r="N4" s="533">
        <v>-6798956</v>
      </c>
      <c r="O4" s="533">
        <v>-2665800</v>
      </c>
      <c r="P4" s="533">
        <v>-2278037</v>
      </c>
      <c r="Q4" s="533">
        <v>-10340</v>
      </c>
      <c r="R4" s="535">
        <v>-17533475</v>
      </c>
    </row>
    <row r="5" spans="1:18">
      <c r="A5" s="516" t="s">
        <v>109</v>
      </c>
      <c r="B5" s="536">
        <v>-10349</v>
      </c>
      <c r="C5" s="536">
        <v>-3234</v>
      </c>
      <c r="D5" s="536">
        <v>-50090</v>
      </c>
      <c r="E5" s="536">
        <v>-3939</v>
      </c>
      <c r="F5" s="536">
        <v>-5359</v>
      </c>
      <c r="G5" s="536">
        <v>-3813</v>
      </c>
      <c r="H5" s="536">
        <v>-6479</v>
      </c>
      <c r="I5" s="536">
        <v>-65331</v>
      </c>
      <c r="J5" s="536">
        <v>0</v>
      </c>
      <c r="K5" s="537">
        <v>-148594</v>
      </c>
      <c r="L5" s="536">
        <v>-85700</v>
      </c>
      <c r="M5" s="537">
        <v>-234294</v>
      </c>
      <c r="N5" s="536">
        <v>-116541</v>
      </c>
      <c r="O5" s="536">
        <v>-205547</v>
      </c>
      <c r="P5" s="536">
        <v>-110472</v>
      </c>
      <c r="Q5" s="533">
        <v>-3472</v>
      </c>
      <c r="R5" s="538">
        <v>-670326</v>
      </c>
    </row>
    <row r="6" spans="1:18">
      <c r="A6" s="516" t="s">
        <v>96</v>
      </c>
      <c r="B6" s="536">
        <v>-16587</v>
      </c>
      <c r="C6" s="536">
        <v>-7536</v>
      </c>
      <c r="D6" s="536">
        <v>-42769</v>
      </c>
      <c r="E6" s="536">
        <v>-22031</v>
      </c>
      <c r="F6" s="536">
        <v>-4946</v>
      </c>
      <c r="G6" s="536">
        <v>-10841</v>
      </c>
      <c r="H6" s="536">
        <v>-7738</v>
      </c>
      <c r="I6" s="536">
        <v>-46918</v>
      </c>
      <c r="J6" s="536">
        <v>-493</v>
      </c>
      <c r="K6" s="537">
        <v>-159859</v>
      </c>
      <c r="L6" s="536">
        <v>-59741</v>
      </c>
      <c r="M6" s="537">
        <v>-219600</v>
      </c>
      <c r="N6" s="536">
        <v>-312589</v>
      </c>
      <c r="O6" s="536">
        <v>-95828</v>
      </c>
      <c r="P6" s="536">
        <v>-134199</v>
      </c>
      <c r="Q6" s="533">
        <v>722</v>
      </c>
      <c r="R6" s="538">
        <v>-761494</v>
      </c>
    </row>
    <row r="7" spans="1:18">
      <c r="A7" s="516" t="s">
        <v>102</v>
      </c>
      <c r="B7" s="536">
        <v>-5979</v>
      </c>
      <c r="C7" s="536">
        <v>-778</v>
      </c>
      <c r="D7" s="536">
        <v>-28367</v>
      </c>
      <c r="E7" s="536">
        <v>-2639</v>
      </c>
      <c r="F7" s="536">
        <v>-2998</v>
      </c>
      <c r="G7" s="536">
        <v>-3396</v>
      </c>
      <c r="H7" s="536">
        <v>-8655</v>
      </c>
      <c r="I7" s="536">
        <v>-29541</v>
      </c>
      <c r="J7" s="536">
        <v>-311</v>
      </c>
      <c r="K7" s="537">
        <v>-82664</v>
      </c>
      <c r="L7" s="536">
        <v>-26866</v>
      </c>
      <c r="M7" s="537">
        <v>-109530</v>
      </c>
      <c r="N7" s="536">
        <v>-168576</v>
      </c>
      <c r="O7" s="536">
        <v>-27233</v>
      </c>
      <c r="P7" s="536">
        <v>-46596</v>
      </c>
      <c r="Q7" s="533">
        <v>-2834</v>
      </c>
      <c r="R7" s="538">
        <v>-354769</v>
      </c>
    </row>
    <row r="8" spans="1:18">
      <c r="A8" s="516" t="s">
        <v>81</v>
      </c>
      <c r="B8" s="536">
        <v>-5807</v>
      </c>
      <c r="C8" s="536">
        <v>-1160</v>
      </c>
      <c r="D8" s="536">
        <v>-18229</v>
      </c>
      <c r="E8" s="536">
        <v>-2136</v>
      </c>
      <c r="F8" s="536">
        <v>-4492</v>
      </c>
      <c r="G8" s="536">
        <v>-2829</v>
      </c>
      <c r="H8" s="536">
        <v>-1791</v>
      </c>
      <c r="I8" s="536">
        <v>-25663</v>
      </c>
      <c r="J8" s="536">
        <v>-5784</v>
      </c>
      <c r="K8" s="537">
        <v>-67891</v>
      </c>
      <c r="L8" s="536">
        <v>0</v>
      </c>
      <c r="M8" s="537">
        <v>-67891</v>
      </c>
      <c r="N8" s="536">
        <v>-162798</v>
      </c>
      <c r="O8" s="536">
        <v>-29615</v>
      </c>
      <c r="P8" s="536">
        <v>-48080</v>
      </c>
      <c r="Q8" s="533">
        <v>-262</v>
      </c>
      <c r="R8" s="538">
        <v>-308646</v>
      </c>
    </row>
    <row r="9" spans="1:18">
      <c r="A9" s="516" t="s">
        <v>97</v>
      </c>
      <c r="B9" s="536">
        <v>-5289</v>
      </c>
      <c r="C9" s="536">
        <v>-1924</v>
      </c>
      <c r="D9" s="536">
        <v>-12782</v>
      </c>
      <c r="E9" s="536">
        <v>-616</v>
      </c>
      <c r="F9" s="536">
        <v>-927</v>
      </c>
      <c r="G9" s="536">
        <v>-1283</v>
      </c>
      <c r="H9" s="536">
        <v>-294</v>
      </c>
      <c r="I9" s="536">
        <v>-19394</v>
      </c>
      <c r="J9" s="536">
        <v>0</v>
      </c>
      <c r="K9" s="537">
        <v>-42509</v>
      </c>
      <c r="L9" s="536">
        <v>-18924</v>
      </c>
      <c r="M9" s="537">
        <v>-61433</v>
      </c>
      <c r="N9" s="536">
        <v>-77529</v>
      </c>
      <c r="O9" s="536">
        <v>-14928</v>
      </c>
      <c r="P9" s="536">
        <v>-20702</v>
      </c>
      <c r="Q9" s="533">
        <v>0</v>
      </c>
      <c r="R9" s="538">
        <v>-174592</v>
      </c>
    </row>
    <row r="10" spans="1:18">
      <c r="A10" s="516" t="s">
        <v>83</v>
      </c>
      <c r="B10" s="536">
        <v>-7918</v>
      </c>
      <c r="C10" s="536">
        <v>-5899</v>
      </c>
      <c r="D10" s="536">
        <v>-30395</v>
      </c>
      <c r="E10" s="536">
        <v>-2480</v>
      </c>
      <c r="F10" s="536">
        <v>-3445</v>
      </c>
      <c r="G10" s="536">
        <v>-3553</v>
      </c>
      <c r="H10" s="536">
        <v>-7330</v>
      </c>
      <c r="I10" s="536">
        <v>-48117</v>
      </c>
      <c r="J10" s="536">
        <v>0</v>
      </c>
      <c r="K10" s="537">
        <v>-109137</v>
      </c>
      <c r="L10" s="536">
        <v>0</v>
      </c>
      <c r="M10" s="537">
        <v>-109137</v>
      </c>
      <c r="N10" s="536">
        <v>-233367</v>
      </c>
      <c r="O10" s="536">
        <v>-45529</v>
      </c>
      <c r="P10" s="536">
        <v>-61454</v>
      </c>
      <c r="Q10" s="533">
        <v>1</v>
      </c>
      <c r="R10" s="538">
        <v>-449486</v>
      </c>
    </row>
    <row r="11" spans="1:18">
      <c r="A11" s="516" t="s">
        <v>89</v>
      </c>
      <c r="B11" s="536">
        <v>-13966</v>
      </c>
      <c r="C11" s="536">
        <v>-2161</v>
      </c>
      <c r="D11" s="536">
        <v>-37853</v>
      </c>
      <c r="E11" s="536">
        <v>-7024</v>
      </c>
      <c r="F11" s="536">
        <v>-3236</v>
      </c>
      <c r="G11" s="536">
        <v>-4323</v>
      </c>
      <c r="H11" s="536">
        <v>-27687</v>
      </c>
      <c r="I11" s="536">
        <v>-69612</v>
      </c>
      <c r="J11" s="536">
        <v>0</v>
      </c>
      <c r="K11" s="537">
        <v>-165862</v>
      </c>
      <c r="L11" s="536">
        <v>-51749</v>
      </c>
      <c r="M11" s="537">
        <v>-217611</v>
      </c>
      <c r="N11" s="536">
        <v>-217465</v>
      </c>
      <c r="O11" s="536">
        <v>-66700</v>
      </c>
      <c r="P11" s="536">
        <v>-50538</v>
      </c>
      <c r="Q11" s="533">
        <v>2107</v>
      </c>
      <c r="R11" s="538">
        <v>-550207</v>
      </c>
    </row>
    <row r="12" spans="1:18">
      <c r="A12" s="516" t="s">
        <v>100</v>
      </c>
      <c r="B12" s="11">
        <v>-9616</v>
      </c>
      <c r="C12" s="536">
        <v>-5249</v>
      </c>
      <c r="D12" s="536">
        <v>-27596</v>
      </c>
      <c r="E12" s="536">
        <v>-4509</v>
      </c>
      <c r="F12" s="536">
        <v>-4378</v>
      </c>
      <c r="G12" s="536">
        <v>-18428</v>
      </c>
      <c r="H12" s="536">
        <v>-3361</v>
      </c>
      <c r="I12" s="536">
        <v>-44066</v>
      </c>
      <c r="J12" s="536">
        <v>0</v>
      </c>
      <c r="K12" s="537">
        <v>-117203</v>
      </c>
      <c r="L12" s="536">
        <v>-45193</v>
      </c>
      <c r="M12" s="537">
        <v>-162396</v>
      </c>
      <c r="N12" s="536">
        <v>-190949</v>
      </c>
      <c r="O12" s="536">
        <v>-29367</v>
      </c>
      <c r="P12" s="536">
        <v>-45992</v>
      </c>
      <c r="Q12" s="533">
        <v>0</v>
      </c>
      <c r="R12" s="538">
        <v>-428704</v>
      </c>
    </row>
    <row r="13" spans="1:18">
      <c r="A13" s="516" t="s">
        <v>91</v>
      </c>
      <c r="B13" s="536">
        <v>-7221</v>
      </c>
      <c r="C13" s="536">
        <v>-669</v>
      </c>
      <c r="D13" s="536">
        <v>-20958</v>
      </c>
      <c r="E13" s="536">
        <v>-550</v>
      </c>
      <c r="F13" s="536">
        <v>-1396</v>
      </c>
      <c r="G13" s="536">
        <v>-3362</v>
      </c>
      <c r="H13" s="536">
        <v>-1805</v>
      </c>
      <c r="I13" s="536">
        <v>-18051</v>
      </c>
      <c r="J13" s="536">
        <v>0</v>
      </c>
      <c r="K13" s="537">
        <v>-54012</v>
      </c>
      <c r="L13" s="536">
        <v>-13712</v>
      </c>
      <c r="M13" s="537">
        <v>-67724</v>
      </c>
      <c r="N13" s="536">
        <v>-159146</v>
      </c>
      <c r="O13" s="536">
        <v>-23586</v>
      </c>
      <c r="P13" s="536">
        <v>-58042</v>
      </c>
      <c r="Q13" s="533">
        <v>0</v>
      </c>
      <c r="R13" s="538">
        <v>-308498</v>
      </c>
    </row>
    <row r="14" spans="1:18">
      <c r="A14" s="516" t="s">
        <v>103</v>
      </c>
      <c r="B14" s="536">
        <v>-5243</v>
      </c>
      <c r="C14" s="536">
        <v>-1985</v>
      </c>
      <c r="D14" s="536">
        <v>-15742</v>
      </c>
      <c r="E14" s="536">
        <v>-1097</v>
      </c>
      <c r="F14" s="536">
        <v>-1315</v>
      </c>
      <c r="G14" s="536">
        <v>-2431</v>
      </c>
      <c r="H14" s="536">
        <v>-5489</v>
      </c>
      <c r="I14" s="536">
        <v>-22261</v>
      </c>
      <c r="J14" s="536">
        <v>0</v>
      </c>
      <c r="K14" s="537">
        <v>-55563</v>
      </c>
      <c r="L14" s="536">
        <v>-28413</v>
      </c>
      <c r="M14" s="537">
        <v>-83976</v>
      </c>
      <c r="N14" s="536">
        <v>-143430</v>
      </c>
      <c r="O14" s="536">
        <v>-24550</v>
      </c>
      <c r="P14" s="536">
        <v>-49406</v>
      </c>
      <c r="Q14" s="533">
        <v>0</v>
      </c>
      <c r="R14" s="538">
        <v>-301362</v>
      </c>
    </row>
    <row r="15" spans="1:18">
      <c r="A15" s="516" t="s">
        <v>85</v>
      </c>
      <c r="B15" s="536">
        <v>-7057</v>
      </c>
      <c r="C15" s="536">
        <v>-769</v>
      </c>
      <c r="D15" s="536">
        <v>-15737</v>
      </c>
      <c r="E15" s="536">
        <v>-911</v>
      </c>
      <c r="F15" s="536">
        <v>-1175</v>
      </c>
      <c r="G15" s="536">
        <v>-2734</v>
      </c>
      <c r="H15" s="536">
        <v>-1199</v>
      </c>
      <c r="I15" s="536">
        <v>-16604</v>
      </c>
      <c r="J15" s="536">
        <v>0</v>
      </c>
      <c r="K15" s="537">
        <v>-46186</v>
      </c>
      <c r="L15" s="536">
        <v>-11323</v>
      </c>
      <c r="M15" s="537">
        <v>-57509</v>
      </c>
      <c r="N15" s="536">
        <v>-161493</v>
      </c>
      <c r="O15" s="536">
        <v>-14427</v>
      </c>
      <c r="P15" s="536">
        <v>-48072</v>
      </c>
      <c r="Q15" s="533">
        <v>-125</v>
      </c>
      <c r="R15" s="538">
        <v>-281626</v>
      </c>
    </row>
    <row r="16" spans="1:18">
      <c r="A16" s="516" t="s">
        <v>110</v>
      </c>
      <c r="B16" s="536">
        <v>-31663</v>
      </c>
      <c r="C16" s="536">
        <v>-13405</v>
      </c>
      <c r="D16" s="536">
        <v>-99279</v>
      </c>
      <c r="E16" s="536">
        <v>-51175</v>
      </c>
      <c r="F16" s="536">
        <v>-10112</v>
      </c>
      <c r="G16" s="536">
        <v>-21895</v>
      </c>
      <c r="H16" s="536">
        <v>-51572</v>
      </c>
      <c r="I16" s="536">
        <v>-272002</v>
      </c>
      <c r="J16" s="536">
        <v>0</v>
      </c>
      <c r="K16" s="537">
        <v>-551103</v>
      </c>
      <c r="L16" s="536">
        <v>-101445</v>
      </c>
      <c r="M16" s="537">
        <v>-652548</v>
      </c>
      <c r="N16" s="536">
        <v>-345757</v>
      </c>
      <c r="O16" s="536">
        <v>-355063</v>
      </c>
      <c r="P16" s="536">
        <v>-249248</v>
      </c>
      <c r="Q16" s="533">
        <v>0</v>
      </c>
      <c r="R16" s="538">
        <v>-1602616</v>
      </c>
    </row>
    <row r="17" spans="1:18">
      <c r="A17" s="516" t="s">
        <v>80</v>
      </c>
      <c r="B17" s="536">
        <v>-3443</v>
      </c>
      <c r="C17" s="536">
        <v>-1150</v>
      </c>
      <c r="D17" s="536">
        <v>-10890</v>
      </c>
      <c r="E17" s="536">
        <v>-504</v>
      </c>
      <c r="F17" s="536">
        <v>-1844</v>
      </c>
      <c r="G17" s="536">
        <v>-3839</v>
      </c>
      <c r="H17" s="536">
        <v>-494</v>
      </c>
      <c r="I17" s="536">
        <v>-7988</v>
      </c>
      <c r="J17" s="536">
        <v>-1922</v>
      </c>
      <c r="K17" s="537">
        <v>-32074</v>
      </c>
      <c r="L17" s="536">
        <v>0</v>
      </c>
      <c r="M17" s="537">
        <v>-32074</v>
      </c>
      <c r="N17" s="536">
        <v>-86251</v>
      </c>
      <c r="O17" s="536">
        <v>-7962</v>
      </c>
      <c r="P17" s="536">
        <v>-10145</v>
      </c>
      <c r="Q17" s="533">
        <v>0</v>
      </c>
      <c r="R17" s="538">
        <v>-136432</v>
      </c>
    </row>
    <row r="18" spans="1:18">
      <c r="A18" s="516" t="s">
        <v>107</v>
      </c>
      <c r="B18" s="536">
        <v>-8967</v>
      </c>
      <c r="C18" s="536">
        <v>-7721</v>
      </c>
      <c r="D18" s="536">
        <v>-42590</v>
      </c>
      <c r="E18" s="536">
        <v>-958</v>
      </c>
      <c r="F18" s="536">
        <v>-4135</v>
      </c>
      <c r="G18" s="536">
        <v>-8396</v>
      </c>
      <c r="H18" s="536">
        <v>-2707</v>
      </c>
      <c r="I18" s="536">
        <v>-41841</v>
      </c>
      <c r="J18" s="536">
        <v>0</v>
      </c>
      <c r="K18" s="537">
        <v>-117315</v>
      </c>
      <c r="L18" s="536">
        <v>-56844</v>
      </c>
      <c r="M18" s="537">
        <v>-174159</v>
      </c>
      <c r="N18" s="536">
        <v>-205396</v>
      </c>
      <c r="O18" s="536">
        <v>-65438</v>
      </c>
      <c r="P18" s="536">
        <v>-61682</v>
      </c>
      <c r="Q18" s="533">
        <v>-1508</v>
      </c>
      <c r="R18" s="538">
        <v>-508183</v>
      </c>
    </row>
    <row r="19" spans="1:18">
      <c r="A19" s="516" t="s">
        <v>106</v>
      </c>
      <c r="B19" s="536">
        <v>-22727</v>
      </c>
      <c r="C19" s="536">
        <v>-4984</v>
      </c>
      <c r="D19" s="536">
        <v>-84048</v>
      </c>
      <c r="E19" s="536">
        <v>-6128</v>
      </c>
      <c r="F19" s="536">
        <v>-9785</v>
      </c>
      <c r="G19" s="536">
        <v>-10416</v>
      </c>
      <c r="H19" s="536">
        <v>-10981</v>
      </c>
      <c r="I19" s="536">
        <v>-130559</v>
      </c>
      <c r="J19" s="536">
        <v>-298</v>
      </c>
      <c r="K19" s="537">
        <v>-279926</v>
      </c>
      <c r="L19" s="536">
        <v>-111608</v>
      </c>
      <c r="M19" s="537">
        <v>-391534</v>
      </c>
      <c r="N19" s="536">
        <v>-448957</v>
      </c>
      <c r="O19" s="536">
        <v>-170998</v>
      </c>
      <c r="P19" s="536">
        <v>-149839</v>
      </c>
      <c r="Q19" s="533">
        <v>0</v>
      </c>
      <c r="R19" s="538">
        <v>-1161328</v>
      </c>
    </row>
    <row r="20" spans="1:18">
      <c r="A20" s="516" t="s">
        <v>86</v>
      </c>
      <c r="B20" s="536">
        <v>-51613</v>
      </c>
      <c r="C20" s="536">
        <v>-25006</v>
      </c>
      <c r="D20" s="536">
        <v>-203682</v>
      </c>
      <c r="E20" s="536">
        <v>-27793</v>
      </c>
      <c r="F20" s="536">
        <v>-17240</v>
      </c>
      <c r="G20" s="536">
        <v>-19042</v>
      </c>
      <c r="H20" s="536">
        <v>-29356</v>
      </c>
      <c r="I20" s="536">
        <v>-433150</v>
      </c>
      <c r="J20" s="536">
        <v>0</v>
      </c>
      <c r="K20" s="537">
        <v>-806882</v>
      </c>
      <c r="L20" s="536">
        <v>0</v>
      </c>
      <c r="M20" s="537">
        <v>-806882</v>
      </c>
      <c r="N20" s="536">
        <v>-834785</v>
      </c>
      <c r="O20" s="536">
        <v>-373238</v>
      </c>
      <c r="P20" s="536">
        <v>-208966</v>
      </c>
      <c r="Q20" s="533">
        <v>-136</v>
      </c>
      <c r="R20" s="538">
        <v>-2224007</v>
      </c>
    </row>
    <row r="21" spans="1:18">
      <c r="A21" s="516" t="s">
        <v>90</v>
      </c>
      <c r="B21" s="536">
        <v>-23323</v>
      </c>
      <c r="C21" s="536">
        <v>-3248</v>
      </c>
      <c r="D21" s="536">
        <v>-11664</v>
      </c>
      <c r="E21" s="536">
        <v>-10012</v>
      </c>
      <c r="F21" s="536">
        <v>-9013</v>
      </c>
      <c r="G21" s="536">
        <v>-14545</v>
      </c>
      <c r="H21" s="536">
        <v>-11523</v>
      </c>
      <c r="I21" s="536">
        <v>-49844</v>
      </c>
      <c r="J21" s="536">
        <v>-15449</v>
      </c>
      <c r="K21" s="537">
        <v>-148621</v>
      </c>
      <c r="L21" s="536">
        <v>-52553</v>
      </c>
      <c r="M21" s="537">
        <v>-201174</v>
      </c>
      <c r="N21" s="536">
        <v>-314143</v>
      </c>
      <c r="O21" s="536">
        <v>-122421</v>
      </c>
      <c r="P21" s="536">
        <v>-115476</v>
      </c>
      <c r="Q21" s="533">
        <v>-799</v>
      </c>
      <c r="R21" s="538">
        <v>-754013</v>
      </c>
    </row>
    <row r="22" spans="1:18">
      <c r="A22" s="516" t="s">
        <v>82</v>
      </c>
      <c r="B22" s="536">
        <v>-6522</v>
      </c>
      <c r="C22" s="536">
        <v>-546</v>
      </c>
      <c r="D22" s="536">
        <v>-21348</v>
      </c>
      <c r="E22" s="536">
        <v>-2980</v>
      </c>
      <c r="F22" s="536">
        <v>-1765</v>
      </c>
      <c r="G22" s="536">
        <v>-3659</v>
      </c>
      <c r="H22" s="536">
        <v>-2458</v>
      </c>
      <c r="I22" s="536">
        <v>-33428</v>
      </c>
      <c r="J22" s="536">
        <v>-1041</v>
      </c>
      <c r="K22" s="537">
        <v>-73747</v>
      </c>
      <c r="L22" s="536">
        <v>0</v>
      </c>
      <c r="M22" s="537">
        <v>-73747</v>
      </c>
      <c r="N22" s="536">
        <v>-138971</v>
      </c>
      <c r="O22" s="536">
        <v>-21283</v>
      </c>
      <c r="P22" s="536">
        <v>-29726</v>
      </c>
      <c r="Q22" s="533">
        <v>-59</v>
      </c>
      <c r="R22" s="538">
        <v>-263786</v>
      </c>
    </row>
    <row r="23" spans="1:18">
      <c r="A23" s="516" t="s">
        <v>92</v>
      </c>
      <c r="B23" s="536">
        <v>-5526</v>
      </c>
      <c r="C23" s="536">
        <v>-5413</v>
      </c>
      <c r="D23" s="536">
        <v>-18804</v>
      </c>
      <c r="E23" s="536">
        <v>-471</v>
      </c>
      <c r="F23" s="536">
        <v>-1290</v>
      </c>
      <c r="G23" s="536">
        <v>-3654</v>
      </c>
      <c r="H23" s="536">
        <v>-2160</v>
      </c>
      <c r="I23" s="536">
        <v>-23831</v>
      </c>
      <c r="J23" s="536">
        <v>0</v>
      </c>
      <c r="K23" s="537">
        <v>-61149</v>
      </c>
      <c r="L23" s="536">
        <v>-28098</v>
      </c>
      <c r="M23" s="537">
        <v>-89247</v>
      </c>
      <c r="N23" s="536">
        <v>-122372</v>
      </c>
      <c r="O23" s="536">
        <v>-29273</v>
      </c>
      <c r="P23" s="536">
        <v>-40698</v>
      </c>
      <c r="Q23" s="533">
        <v>68</v>
      </c>
      <c r="R23" s="538">
        <v>-281522</v>
      </c>
    </row>
    <row r="24" spans="1:18">
      <c r="A24" s="516" t="s">
        <v>101</v>
      </c>
      <c r="B24" s="536">
        <v>-4060</v>
      </c>
      <c r="C24" s="536">
        <v>-2278</v>
      </c>
      <c r="D24" s="536">
        <v>-14852</v>
      </c>
      <c r="E24" s="536">
        <v>-1651</v>
      </c>
      <c r="F24" s="536">
        <v>-2862</v>
      </c>
      <c r="G24" s="536">
        <v>-4564</v>
      </c>
      <c r="H24" s="536">
        <v>-1036</v>
      </c>
      <c r="I24" s="536">
        <v>-20507</v>
      </c>
      <c r="J24" s="536">
        <v>-653</v>
      </c>
      <c r="K24" s="537">
        <v>-52463</v>
      </c>
      <c r="L24" s="536">
        <v>-18068</v>
      </c>
      <c r="M24" s="537">
        <v>-70531</v>
      </c>
      <c r="N24" s="536">
        <v>-121061</v>
      </c>
      <c r="O24" s="536">
        <v>-33406</v>
      </c>
      <c r="P24" s="536">
        <v>-39130</v>
      </c>
      <c r="Q24" s="533">
        <v>-6</v>
      </c>
      <c r="R24" s="538">
        <v>-264134</v>
      </c>
    </row>
    <row r="25" spans="1:18">
      <c r="A25" s="516" t="s">
        <v>88</v>
      </c>
      <c r="B25" s="536">
        <v>-11517</v>
      </c>
      <c r="C25" s="536">
        <v>-1157</v>
      </c>
      <c r="D25" s="536">
        <v>-45022</v>
      </c>
      <c r="E25" s="536">
        <v>-356</v>
      </c>
      <c r="F25" s="536">
        <v>-3542</v>
      </c>
      <c r="G25" s="536">
        <v>-3852</v>
      </c>
      <c r="H25" s="536">
        <v>-2847</v>
      </c>
      <c r="I25" s="536">
        <v>-56933</v>
      </c>
      <c r="J25" s="536">
        <v>0</v>
      </c>
      <c r="K25" s="537">
        <v>-125226</v>
      </c>
      <c r="L25" s="536">
        <v>-46596</v>
      </c>
      <c r="M25" s="537">
        <v>-171822</v>
      </c>
      <c r="N25" s="536">
        <v>-224701</v>
      </c>
      <c r="O25" s="536">
        <v>-40568</v>
      </c>
      <c r="P25" s="536">
        <v>-51646</v>
      </c>
      <c r="Q25" s="533">
        <v>-440</v>
      </c>
      <c r="R25" s="538">
        <v>-489177</v>
      </c>
    </row>
    <row r="26" spans="1:18">
      <c r="A26" s="516" t="s">
        <v>98</v>
      </c>
      <c r="B26" s="536">
        <v>-28940</v>
      </c>
      <c r="C26" s="536">
        <v>-1460</v>
      </c>
      <c r="D26" s="536">
        <v>-59438</v>
      </c>
      <c r="E26" s="536">
        <v>-2434</v>
      </c>
      <c r="F26" s="536">
        <v>-4332</v>
      </c>
      <c r="G26" s="536">
        <v>-8893</v>
      </c>
      <c r="H26" s="536">
        <v>-11304</v>
      </c>
      <c r="I26" s="536">
        <v>-111765</v>
      </c>
      <c r="J26" s="536">
        <v>-4006</v>
      </c>
      <c r="K26" s="537">
        <v>-232572</v>
      </c>
      <c r="L26" s="536">
        <v>-127011</v>
      </c>
      <c r="M26" s="537">
        <v>-359583</v>
      </c>
      <c r="N26" s="536">
        <v>-485511</v>
      </c>
      <c r="O26" s="536">
        <v>-114474</v>
      </c>
      <c r="P26" s="536">
        <v>-108198</v>
      </c>
      <c r="Q26" s="533">
        <v>1940</v>
      </c>
      <c r="R26" s="538">
        <v>-1065826</v>
      </c>
    </row>
    <row r="27" spans="1:18">
      <c r="A27" s="516" t="s">
        <v>79</v>
      </c>
      <c r="B27" s="536">
        <v>-1486</v>
      </c>
      <c r="C27" s="536">
        <v>-1070</v>
      </c>
      <c r="D27" s="536">
        <v>-7123</v>
      </c>
      <c r="E27" s="536">
        <v>-381</v>
      </c>
      <c r="F27" s="536">
        <v>-1207</v>
      </c>
      <c r="G27" s="536">
        <v>-2162</v>
      </c>
      <c r="H27" s="536">
        <v>-792</v>
      </c>
      <c r="I27" s="536">
        <v>-5443</v>
      </c>
      <c r="J27" s="536">
        <v>-16805</v>
      </c>
      <c r="K27" s="537">
        <v>-36469</v>
      </c>
      <c r="L27" s="536">
        <v>-3618</v>
      </c>
      <c r="M27" s="537">
        <v>-40087</v>
      </c>
      <c r="N27" s="536">
        <v>-57643</v>
      </c>
      <c r="O27" s="536">
        <v>-9688</v>
      </c>
      <c r="P27" s="536">
        <v>-8573</v>
      </c>
      <c r="Q27" s="533">
        <v>0</v>
      </c>
      <c r="R27" s="538">
        <v>-115991</v>
      </c>
    </row>
    <row r="28" spans="1:18">
      <c r="A28" s="516" t="s">
        <v>99</v>
      </c>
      <c r="B28" s="536">
        <v>-8727</v>
      </c>
      <c r="C28" s="536">
        <v>-909</v>
      </c>
      <c r="D28" s="536">
        <v>-26877</v>
      </c>
      <c r="E28" s="536">
        <v>-4414</v>
      </c>
      <c r="F28" s="536">
        <v>-3806</v>
      </c>
      <c r="G28" s="536">
        <v>-6510</v>
      </c>
      <c r="H28" s="536">
        <v>-7103</v>
      </c>
      <c r="I28" s="536">
        <v>-32111</v>
      </c>
      <c r="J28" s="536">
        <v>-29</v>
      </c>
      <c r="K28" s="537">
        <v>-90486</v>
      </c>
      <c r="L28" s="536">
        <v>-26898</v>
      </c>
      <c r="M28" s="537">
        <v>-117384</v>
      </c>
      <c r="N28" s="536">
        <v>-190637</v>
      </c>
      <c r="O28" s="536">
        <v>-52035</v>
      </c>
      <c r="P28" s="536">
        <v>-76171</v>
      </c>
      <c r="Q28" s="533">
        <v>191</v>
      </c>
      <c r="R28" s="538">
        <v>-436036</v>
      </c>
    </row>
    <row r="29" spans="1:18">
      <c r="A29" s="516" t="s">
        <v>104</v>
      </c>
      <c r="B29" s="536">
        <v>-6453</v>
      </c>
      <c r="C29" s="536">
        <v>-1822</v>
      </c>
      <c r="D29" s="536">
        <v>-46007</v>
      </c>
      <c r="E29" s="536">
        <v>-5172</v>
      </c>
      <c r="F29" s="536">
        <v>-2106</v>
      </c>
      <c r="G29" s="536">
        <v>-5302</v>
      </c>
      <c r="H29" s="536">
        <v>-7166</v>
      </c>
      <c r="I29" s="536">
        <v>-65982</v>
      </c>
      <c r="J29" s="536">
        <v>0</v>
      </c>
      <c r="K29" s="537">
        <v>-140010</v>
      </c>
      <c r="L29" s="536">
        <v>-50475</v>
      </c>
      <c r="M29" s="537">
        <v>-190485</v>
      </c>
      <c r="N29" s="536">
        <v>-201151</v>
      </c>
      <c r="O29" s="536">
        <v>-98908</v>
      </c>
      <c r="P29" s="536">
        <v>-73238</v>
      </c>
      <c r="Q29" s="533">
        <v>0</v>
      </c>
      <c r="R29" s="538">
        <v>-563782</v>
      </c>
    </row>
    <row r="30" spans="1:18">
      <c r="A30" s="516" t="s">
        <v>84</v>
      </c>
      <c r="B30" s="536">
        <v>-4723</v>
      </c>
      <c r="C30" s="536">
        <v>-1457</v>
      </c>
      <c r="D30" s="536">
        <v>-24659</v>
      </c>
      <c r="E30" s="536">
        <v>-5317</v>
      </c>
      <c r="F30" s="536">
        <v>-3297</v>
      </c>
      <c r="G30" s="536">
        <v>-5267</v>
      </c>
      <c r="H30" s="536">
        <v>-1144</v>
      </c>
      <c r="I30" s="536">
        <v>-30271</v>
      </c>
      <c r="J30" s="536">
        <v>0</v>
      </c>
      <c r="K30" s="537">
        <v>-76135</v>
      </c>
      <c r="L30" s="536">
        <v>0</v>
      </c>
      <c r="M30" s="537">
        <v>-76135</v>
      </c>
      <c r="N30" s="536">
        <v>-167744</v>
      </c>
      <c r="O30" s="536">
        <v>-32673</v>
      </c>
      <c r="P30" s="536">
        <v>-52712</v>
      </c>
      <c r="Q30" s="533">
        <v>-1840</v>
      </c>
      <c r="R30" s="538">
        <v>-331104</v>
      </c>
    </row>
    <row r="31" spans="1:18">
      <c r="A31" s="516" t="s">
        <v>78</v>
      </c>
      <c r="B31" s="536">
        <v>-8127</v>
      </c>
      <c r="C31" s="536">
        <v>-794</v>
      </c>
      <c r="D31" s="536">
        <v>-7712</v>
      </c>
      <c r="E31" s="536">
        <v>-2612</v>
      </c>
      <c r="F31" s="536">
        <v>-3513</v>
      </c>
      <c r="G31" s="536">
        <v>-2485</v>
      </c>
      <c r="H31" s="536">
        <v>-437</v>
      </c>
      <c r="I31" s="536">
        <v>-3584</v>
      </c>
      <c r="J31" s="536">
        <v>-25782</v>
      </c>
      <c r="K31" s="537">
        <v>-55046</v>
      </c>
      <c r="L31" s="536">
        <v>-6836</v>
      </c>
      <c r="M31" s="537">
        <v>-61882</v>
      </c>
      <c r="N31" s="536">
        <v>-57428</v>
      </c>
      <c r="O31" s="536">
        <v>-23240</v>
      </c>
      <c r="P31" s="536">
        <v>-9042</v>
      </c>
      <c r="Q31" s="533">
        <v>0</v>
      </c>
      <c r="R31" s="538">
        <v>-151592</v>
      </c>
    </row>
    <row r="32" spans="1:18">
      <c r="A32" s="516" t="s">
        <v>93</v>
      </c>
      <c r="B32" s="536">
        <v>-7699</v>
      </c>
      <c r="C32" s="536">
        <v>-4876</v>
      </c>
      <c r="D32" s="536">
        <v>-28612</v>
      </c>
      <c r="E32" s="536">
        <v>-1876</v>
      </c>
      <c r="F32" s="536">
        <v>-4531</v>
      </c>
      <c r="G32" s="536">
        <v>-3735</v>
      </c>
      <c r="H32" s="536">
        <v>-3597</v>
      </c>
      <c r="I32" s="536">
        <v>-37919</v>
      </c>
      <c r="J32" s="536">
        <v>-78</v>
      </c>
      <c r="K32" s="537">
        <v>-92923</v>
      </c>
      <c r="L32" s="536">
        <v>-31708</v>
      </c>
      <c r="M32" s="537">
        <v>-124631</v>
      </c>
      <c r="N32" s="536">
        <v>-156390</v>
      </c>
      <c r="O32" s="536">
        <v>-39756</v>
      </c>
      <c r="P32" s="536">
        <v>-52039</v>
      </c>
      <c r="Q32" s="533">
        <v>0</v>
      </c>
      <c r="R32" s="538">
        <v>-372816</v>
      </c>
    </row>
    <row r="33" spans="1:18">
      <c r="A33" s="516" t="s">
        <v>108</v>
      </c>
      <c r="B33" s="536">
        <v>-18707</v>
      </c>
      <c r="C33" s="536">
        <v>-463</v>
      </c>
      <c r="D33" s="536">
        <v>-70452</v>
      </c>
      <c r="E33" s="536">
        <v>-4499</v>
      </c>
      <c r="F33" s="536">
        <v>-4759</v>
      </c>
      <c r="G33" s="536">
        <v>-12295</v>
      </c>
      <c r="H33" s="536">
        <v>-10812</v>
      </c>
      <c r="I33" s="536">
        <v>-94551</v>
      </c>
      <c r="J33" s="536">
        <v>-20196</v>
      </c>
      <c r="K33" s="537">
        <v>-236734</v>
      </c>
      <c r="L33" s="536">
        <v>-84287</v>
      </c>
      <c r="M33" s="537">
        <v>-321021</v>
      </c>
      <c r="N33" s="536">
        <v>-256865</v>
      </c>
      <c r="O33" s="536">
        <v>-287862</v>
      </c>
      <c r="P33" s="536">
        <v>-123719</v>
      </c>
      <c r="Q33" s="533">
        <v>2053</v>
      </c>
      <c r="R33" s="538">
        <v>-987414</v>
      </c>
    </row>
    <row r="34" spans="1:18">
      <c r="A34" s="516" t="s">
        <v>94</v>
      </c>
      <c r="B34" s="536">
        <v>-8588</v>
      </c>
      <c r="C34" s="536">
        <v>-1293</v>
      </c>
      <c r="D34" s="536">
        <v>-19306</v>
      </c>
      <c r="E34" s="536">
        <v>-4569</v>
      </c>
      <c r="F34" s="536">
        <v>-2649</v>
      </c>
      <c r="G34" s="536">
        <v>-2147</v>
      </c>
      <c r="H34" s="536">
        <v>-8637</v>
      </c>
      <c r="I34" s="536">
        <v>-19024</v>
      </c>
      <c r="J34" s="536">
        <v>0</v>
      </c>
      <c r="K34" s="537">
        <v>-66213</v>
      </c>
      <c r="L34" s="536">
        <v>-19874</v>
      </c>
      <c r="M34" s="537">
        <v>-86087</v>
      </c>
      <c r="N34" s="536">
        <v>-120712</v>
      </c>
      <c r="O34" s="536">
        <v>-42829</v>
      </c>
      <c r="P34" s="536">
        <v>-46049</v>
      </c>
      <c r="Q34" s="533">
        <v>-119</v>
      </c>
      <c r="R34" s="538">
        <v>-295796</v>
      </c>
    </row>
    <row r="35" spans="1:18">
      <c r="A35" s="516" t="s">
        <v>87</v>
      </c>
      <c r="B35" s="536">
        <v>-9987</v>
      </c>
      <c r="C35" s="536">
        <v>-750</v>
      </c>
      <c r="D35" s="536">
        <v>-25232</v>
      </c>
      <c r="E35" s="536">
        <v>-285</v>
      </c>
      <c r="F35" s="536">
        <v>-2246</v>
      </c>
      <c r="G35" s="536">
        <v>-1111</v>
      </c>
      <c r="H35" s="536">
        <v>-18462</v>
      </c>
      <c r="I35" s="536">
        <v>-46903</v>
      </c>
      <c r="J35" s="536">
        <v>0</v>
      </c>
      <c r="K35" s="537">
        <v>-104976</v>
      </c>
      <c r="L35" s="536">
        <v>-41522</v>
      </c>
      <c r="M35" s="537">
        <v>-146498</v>
      </c>
      <c r="N35" s="536">
        <v>-105129</v>
      </c>
      <c r="O35" s="536">
        <v>-77319</v>
      </c>
      <c r="P35" s="536">
        <v>-32607</v>
      </c>
      <c r="Q35" s="533">
        <v>0</v>
      </c>
      <c r="R35" s="538">
        <v>-361553</v>
      </c>
    </row>
    <row r="36" spans="1:18">
      <c r="A36" s="531" t="s">
        <v>105</v>
      </c>
      <c r="B36" s="539">
        <v>-12073</v>
      </c>
      <c r="C36" s="539">
        <v>-2425</v>
      </c>
      <c r="D36" s="539">
        <v>-33991</v>
      </c>
      <c r="E36" s="539">
        <v>-1124</v>
      </c>
      <c r="F36" s="539">
        <v>-2342</v>
      </c>
      <c r="G36" s="539">
        <v>-5779</v>
      </c>
      <c r="H36" s="539">
        <v>-7971</v>
      </c>
      <c r="I36" s="539">
        <v>-57018</v>
      </c>
      <c r="J36" s="539">
        <v>0</v>
      </c>
      <c r="K36" s="540">
        <v>-122723</v>
      </c>
      <c r="L36" s="539">
        <v>-48309</v>
      </c>
      <c r="M36" s="540">
        <v>-171032</v>
      </c>
      <c r="N36" s="539">
        <v>-213469</v>
      </c>
      <c r="O36" s="539">
        <v>-90056</v>
      </c>
      <c r="P36" s="539">
        <v>-65580</v>
      </c>
      <c r="Q36" s="541">
        <v>0</v>
      </c>
      <c r="R36" s="542">
        <v>-540137</v>
      </c>
    </row>
    <row r="37" spans="1:18">
      <c r="A37" s="516" t="s">
        <v>594</v>
      </c>
      <c r="B37" s="536">
        <v>0</v>
      </c>
      <c r="C37" s="536">
        <v>0</v>
      </c>
      <c r="D37" s="536">
        <v>0</v>
      </c>
      <c r="E37" s="536">
        <v>0</v>
      </c>
      <c r="F37" s="536">
        <v>0</v>
      </c>
      <c r="G37" s="536">
        <v>0</v>
      </c>
      <c r="H37" s="536">
        <v>-149</v>
      </c>
      <c r="I37" s="536">
        <v>0</v>
      </c>
      <c r="J37" s="536">
        <v>0</v>
      </c>
      <c r="K37" s="537">
        <v>-149</v>
      </c>
      <c r="L37" s="536">
        <v>0</v>
      </c>
      <c r="M37" s="537">
        <v>-149</v>
      </c>
      <c r="N37" s="536">
        <v>0</v>
      </c>
      <c r="O37" s="536">
        <v>0</v>
      </c>
      <c r="P37" s="536">
        <v>0</v>
      </c>
      <c r="Q37" s="533">
        <v>0</v>
      </c>
      <c r="R37" s="538">
        <v>-149</v>
      </c>
    </row>
    <row r="38" spans="1:18">
      <c r="A38" s="516" t="s">
        <v>595</v>
      </c>
      <c r="B38" s="536">
        <v>0</v>
      </c>
      <c r="C38" s="536">
        <v>0</v>
      </c>
      <c r="D38" s="536">
        <v>0</v>
      </c>
      <c r="E38" s="536">
        <v>0</v>
      </c>
      <c r="F38" s="536">
        <v>0</v>
      </c>
      <c r="G38" s="536">
        <v>0</v>
      </c>
      <c r="H38" s="536">
        <v>-221</v>
      </c>
      <c r="I38" s="536">
        <v>0</v>
      </c>
      <c r="J38" s="536">
        <v>0</v>
      </c>
      <c r="K38" s="537">
        <v>-221</v>
      </c>
      <c r="L38" s="536">
        <v>0</v>
      </c>
      <c r="M38" s="537">
        <v>-221</v>
      </c>
      <c r="N38" s="536">
        <v>0</v>
      </c>
      <c r="O38" s="536">
        <v>0</v>
      </c>
      <c r="P38" s="536">
        <v>0</v>
      </c>
      <c r="Q38" s="533">
        <v>0</v>
      </c>
      <c r="R38" s="538">
        <v>-221</v>
      </c>
    </row>
    <row r="39" spans="1:18">
      <c r="A39" s="516" t="s">
        <v>596</v>
      </c>
      <c r="B39" s="536">
        <v>0</v>
      </c>
      <c r="C39" s="536">
        <v>0</v>
      </c>
      <c r="D39" s="536">
        <v>0</v>
      </c>
      <c r="E39" s="536">
        <v>0</v>
      </c>
      <c r="F39" s="536">
        <v>0</v>
      </c>
      <c r="G39" s="536">
        <v>0</v>
      </c>
      <c r="H39" s="536">
        <v>-10</v>
      </c>
      <c r="I39" s="536">
        <v>0</v>
      </c>
      <c r="J39" s="536">
        <v>0</v>
      </c>
      <c r="K39" s="537">
        <v>-10</v>
      </c>
      <c r="L39" s="536">
        <v>0</v>
      </c>
      <c r="M39" s="537">
        <v>-10</v>
      </c>
      <c r="N39" s="536">
        <v>0</v>
      </c>
      <c r="O39" s="536">
        <v>0</v>
      </c>
      <c r="P39" s="536">
        <v>0</v>
      </c>
      <c r="Q39" s="533">
        <v>-70</v>
      </c>
      <c r="R39" s="538">
        <v>-80</v>
      </c>
    </row>
    <row r="40" spans="1:18">
      <c r="A40" s="516" t="s">
        <v>597</v>
      </c>
      <c r="B40" s="536">
        <v>0</v>
      </c>
      <c r="C40" s="536">
        <v>0</v>
      </c>
      <c r="D40" s="536">
        <v>0</v>
      </c>
      <c r="E40" s="536">
        <v>0</v>
      </c>
      <c r="F40" s="536">
        <v>0</v>
      </c>
      <c r="G40" s="536">
        <v>0</v>
      </c>
      <c r="H40" s="536">
        <v>-190</v>
      </c>
      <c r="I40" s="536">
        <v>0</v>
      </c>
      <c r="J40" s="536">
        <v>0</v>
      </c>
      <c r="K40" s="537">
        <v>-190</v>
      </c>
      <c r="L40" s="536">
        <v>0</v>
      </c>
      <c r="M40" s="537">
        <v>-190</v>
      </c>
      <c r="N40" s="536">
        <v>0</v>
      </c>
      <c r="O40" s="536">
        <v>0</v>
      </c>
      <c r="P40" s="536">
        <v>0</v>
      </c>
      <c r="Q40" s="533">
        <v>0</v>
      </c>
      <c r="R40" s="538">
        <v>-190</v>
      </c>
    </row>
    <row r="41" spans="1:18">
      <c r="A41" s="516" t="s">
        <v>598</v>
      </c>
      <c r="B41" s="536">
        <v>0</v>
      </c>
      <c r="C41" s="536">
        <v>0</v>
      </c>
      <c r="D41" s="536">
        <v>0</v>
      </c>
      <c r="E41" s="536">
        <v>0</v>
      </c>
      <c r="F41" s="536">
        <v>0</v>
      </c>
      <c r="G41" s="536">
        <v>0</v>
      </c>
      <c r="H41" s="536">
        <v>-145</v>
      </c>
      <c r="I41" s="536">
        <v>0</v>
      </c>
      <c r="J41" s="536">
        <v>0</v>
      </c>
      <c r="K41" s="537">
        <v>-145</v>
      </c>
      <c r="L41" s="536">
        <v>0</v>
      </c>
      <c r="M41" s="537">
        <v>-145</v>
      </c>
      <c r="N41" s="536">
        <v>0</v>
      </c>
      <c r="O41" s="536">
        <v>0</v>
      </c>
      <c r="P41" s="536">
        <v>0</v>
      </c>
      <c r="Q41" s="533">
        <v>0</v>
      </c>
      <c r="R41" s="538">
        <v>-145</v>
      </c>
    </row>
    <row r="42" spans="1:18">
      <c r="A42" s="516" t="s">
        <v>599</v>
      </c>
      <c r="B42" s="536">
        <v>0</v>
      </c>
      <c r="C42" s="536">
        <v>0</v>
      </c>
      <c r="D42" s="536">
        <v>0</v>
      </c>
      <c r="E42" s="536">
        <v>0</v>
      </c>
      <c r="F42" s="536">
        <v>0</v>
      </c>
      <c r="G42" s="536">
        <v>0</v>
      </c>
      <c r="H42" s="536">
        <v>-322</v>
      </c>
      <c r="I42" s="536">
        <v>0</v>
      </c>
      <c r="J42" s="536">
        <v>0</v>
      </c>
      <c r="K42" s="537">
        <v>-322</v>
      </c>
      <c r="L42" s="536">
        <v>0</v>
      </c>
      <c r="M42" s="537">
        <v>-322</v>
      </c>
      <c r="N42" s="536">
        <v>0</v>
      </c>
      <c r="O42" s="536">
        <v>0</v>
      </c>
      <c r="P42" s="536">
        <v>0</v>
      </c>
      <c r="Q42" s="533">
        <v>0</v>
      </c>
      <c r="R42" s="538">
        <v>-322</v>
      </c>
    </row>
    <row r="43" spans="1:18">
      <c r="A43" s="516" t="s">
        <v>600</v>
      </c>
      <c r="B43" s="536">
        <v>0</v>
      </c>
      <c r="C43" s="536">
        <v>0</v>
      </c>
      <c r="D43" s="536">
        <v>0</v>
      </c>
      <c r="E43" s="536">
        <v>0</v>
      </c>
      <c r="F43" s="536">
        <v>0</v>
      </c>
      <c r="G43" s="536">
        <v>0</v>
      </c>
      <c r="H43" s="536">
        <v>-307</v>
      </c>
      <c r="I43" s="536">
        <v>0</v>
      </c>
      <c r="J43" s="536">
        <v>0</v>
      </c>
      <c r="K43" s="537">
        <v>-307</v>
      </c>
      <c r="L43" s="536">
        <v>0</v>
      </c>
      <c r="M43" s="537">
        <v>-307</v>
      </c>
      <c r="N43" s="536">
        <v>0</v>
      </c>
      <c r="O43" s="536">
        <v>0</v>
      </c>
      <c r="P43" s="536">
        <v>0</v>
      </c>
      <c r="Q43" s="533">
        <v>0</v>
      </c>
      <c r="R43" s="538">
        <v>-307</v>
      </c>
    </row>
    <row r="44" spans="1:18">
      <c r="A44" s="516" t="s">
        <v>601</v>
      </c>
      <c r="B44" s="536">
        <v>0</v>
      </c>
      <c r="C44" s="536">
        <v>0</v>
      </c>
      <c r="D44" s="536">
        <v>0</v>
      </c>
      <c r="E44" s="536">
        <v>0</v>
      </c>
      <c r="F44" s="536">
        <v>0</v>
      </c>
      <c r="G44" s="536">
        <v>0</v>
      </c>
      <c r="H44" s="536">
        <v>-79</v>
      </c>
      <c r="I44" s="536">
        <v>0</v>
      </c>
      <c r="J44" s="536">
        <v>0</v>
      </c>
      <c r="K44" s="537">
        <v>-79</v>
      </c>
      <c r="L44" s="536">
        <v>0</v>
      </c>
      <c r="M44" s="537">
        <v>-79</v>
      </c>
      <c r="N44" s="536">
        <v>0</v>
      </c>
      <c r="O44" s="536">
        <v>0</v>
      </c>
      <c r="P44" s="536">
        <v>0</v>
      </c>
      <c r="Q44" s="533">
        <v>0</v>
      </c>
      <c r="R44" s="538">
        <v>-79</v>
      </c>
    </row>
    <row r="45" spans="1:18">
      <c r="A45" s="516" t="s">
        <v>602</v>
      </c>
      <c r="B45" s="536">
        <v>0</v>
      </c>
      <c r="C45" s="536">
        <v>0</v>
      </c>
      <c r="D45" s="536">
        <v>0</v>
      </c>
      <c r="E45" s="536">
        <v>0</v>
      </c>
      <c r="F45" s="536">
        <v>0</v>
      </c>
      <c r="G45" s="536">
        <v>0</v>
      </c>
      <c r="H45" s="536">
        <v>-188</v>
      </c>
      <c r="I45" s="536">
        <v>0</v>
      </c>
      <c r="J45" s="536">
        <v>0</v>
      </c>
      <c r="K45" s="537">
        <v>-188</v>
      </c>
      <c r="L45" s="536">
        <v>0</v>
      </c>
      <c r="M45" s="537">
        <v>-188</v>
      </c>
      <c r="N45" s="536">
        <v>0</v>
      </c>
      <c r="O45" s="536">
        <v>0</v>
      </c>
      <c r="P45" s="536">
        <v>0</v>
      </c>
      <c r="Q45" s="533">
        <v>0</v>
      </c>
      <c r="R45" s="538">
        <v>-188</v>
      </c>
    </row>
    <row r="46" spans="1:18">
      <c r="A46" s="516" t="s">
        <v>603</v>
      </c>
      <c r="B46" s="536">
        <v>0</v>
      </c>
      <c r="C46" s="536">
        <v>0</v>
      </c>
      <c r="D46" s="536">
        <v>0</v>
      </c>
      <c r="E46" s="536">
        <v>0</v>
      </c>
      <c r="F46" s="536">
        <v>0</v>
      </c>
      <c r="G46" s="536">
        <v>0</v>
      </c>
      <c r="H46" s="536">
        <v>0</v>
      </c>
      <c r="I46" s="536">
        <v>0</v>
      </c>
      <c r="J46" s="536">
        <v>0</v>
      </c>
      <c r="K46" s="537">
        <v>0</v>
      </c>
      <c r="L46" s="536">
        <v>0</v>
      </c>
      <c r="M46" s="537">
        <v>0</v>
      </c>
      <c r="N46" s="536">
        <v>0</v>
      </c>
      <c r="O46" s="536">
        <v>0</v>
      </c>
      <c r="P46" s="536">
        <v>0</v>
      </c>
      <c r="Q46" s="533">
        <v>-147</v>
      </c>
      <c r="R46" s="538">
        <v>-147</v>
      </c>
    </row>
    <row r="47" spans="1:18">
      <c r="A47" s="532" t="s">
        <v>604</v>
      </c>
      <c r="B47" s="543">
        <v>0</v>
      </c>
      <c r="C47" s="543">
        <v>0</v>
      </c>
      <c r="D47" s="543">
        <v>0</v>
      </c>
      <c r="E47" s="543">
        <v>0</v>
      </c>
      <c r="F47" s="543">
        <v>0</v>
      </c>
      <c r="G47" s="543">
        <v>0</v>
      </c>
      <c r="H47" s="543">
        <v>0</v>
      </c>
      <c r="I47" s="543">
        <v>0</v>
      </c>
      <c r="J47" s="543">
        <v>0</v>
      </c>
      <c r="K47" s="544">
        <v>0</v>
      </c>
      <c r="L47" s="543">
        <v>0</v>
      </c>
      <c r="M47" s="544">
        <v>0</v>
      </c>
      <c r="N47" s="543">
        <v>0</v>
      </c>
      <c r="O47" s="543">
        <v>0</v>
      </c>
      <c r="P47" s="543">
        <v>0</v>
      </c>
      <c r="Q47" s="545">
        <v>-1782</v>
      </c>
      <c r="R47" s="546">
        <v>-1782</v>
      </c>
    </row>
    <row r="48" spans="1:18">
      <c r="A48" s="516" t="s">
        <v>450</v>
      </c>
      <c r="B48" s="536">
        <v>0</v>
      </c>
      <c r="C48" s="536">
        <v>0</v>
      </c>
      <c r="D48" s="536">
        <v>0</v>
      </c>
      <c r="E48" s="536">
        <v>-698</v>
      </c>
      <c r="F48" s="536">
        <v>0</v>
      </c>
      <c r="G48" s="536">
        <v>0</v>
      </c>
      <c r="H48" s="536">
        <v>-47</v>
      </c>
      <c r="I48" s="536">
        <v>0</v>
      </c>
      <c r="J48" s="536">
        <v>0</v>
      </c>
      <c r="K48" s="537">
        <v>-745</v>
      </c>
      <c r="L48" s="536">
        <v>0</v>
      </c>
      <c r="M48" s="537">
        <v>-745</v>
      </c>
      <c r="N48" s="536">
        <v>0</v>
      </c>
      <c r="O48" s="536">
        <v>0</v>
      </c>
      <c r="P48" s="536">
        <v>0</v>
      </c>
      <c r="Q48" s="533">
        <v>0</v>
      </c>
      <c r="R48" s="538">
        <v>-745</v>
      </c>
    </row>
    <row r="49" spans="1:18">
      <c r="A49" s="516" t="s">
        <v>438</v>
      </c>
      <c r="B49" s="536">
        <v>0</v>
      </c>
      <c r="C49" s="536">
        <v>0</v>
      </c>
      <c r="D49" s="536">
        <v>0</v>
      </c>
      <c r="E49" s="536">
        <v>-996</v>
      </c>
      <c r="F49" s="536">
        <v>0</v>
      </c>
      <c r="G49" s="536">
        <v>0</v>
      </c>
      <c r="H49" s="536">
        <v>0</v>
      </c>
      <c r="I49" s="536">
        <v>0</v>
      </c>
      <c r="J49" s="536">
        <v>0</v>
      </c>
      <c r="K49" s="537">
        <v>-996</v>
      </c>
      <c r="L49" s="536">
        <v>0</v>
      </c>
      <c r="M49" s="537">
        <v>-996</v>
      </c>
      <c r="N49" s="536">
        <v>0</v>
      </c>
      <c r="O49" s="536">
        <v>0</v>
      </c>
      <c r="P49" s="536">
        <v>0</v>
      </c>
      <c r="Q49" s="533">
        <v>0</v>
      </c>
      <c r="R49" s="538">
        <v>-996</v>
      </c>
    </row>
    <row r="50" spans="1:18">
      <c r="A50" s="516" t="s">
        <v>445</v>
      </c>
      <c r="B50" s="536">
        <v>0</v>
      </c>
      <c r="C50" s="536">
        <v>0</v>
      </c>
      <c r="D50" s="536">
        <v>0</v>
      </c>
      <c r="E50" s="536">
        <v>-641</v>
      </c>
      <c r="F50" s="536">
        <v>0</v>
      </c>
      <c r="G50" s="536">
        <v>0</v>
      </c>
      <c r="H50" s="536">
        <v>0</v>
      </c>
      <c r="I50" s="536">
        <v>0</v>
      </c>
      <c r="J50" s="536">
        <v>0</v>
      </c>
      <c r="K50" s="537">
        <v>-641</v>
      </c>
      <c r="L50" s="536">
        <v>0</v>
      </c>
      <c r="M50" s="537">
        <v>-641</v>
      </c>
      <c r="N50" s="536">
        <v>0</v>
      </c>
      <c r="O50" s="536">
        <v>0</v>
      </c>
      <c r="P50" s="536">
        <v>0</v>
      </c>
      <c r="Q50" s="533">
        <v>-782</v>
      </c>
      <c r="R50" s="538">
        <v>-1423</v>
      </c>
    </row>
    <row r="51" spans="1:18">
      <c r="A51" s="516" t="s">
        <v>446</v>
      </c>
      <c r="B51" s="536">
        <v>0</v>
      </c>
      <c r="C51" s="536">
        <v>0</v>
      </c>
      <c r="D51" s="536">
        <v>0</v>
      </c>
      <c r="E51" s="536">
        <v>-376</v>
      </c>
      <c r="F51" s="536">
        <v>0</v>
      </c>
      <c r="G51" s="536">
        <v>0</v>
      </c>
      <c r="H51" s="536">
        <v>0</v>
      </c>
      <c r="I51" s="536">
        <v>0</v>
      </c>
      <c r="J51" s="536">
        <v>0</v>
      </c>
      <c r="K51" s="537">
        <v>-376</v>
      </c>
      <c r="L51" s="536">
        <v>0</v>
      </c>
      <c r="M51" s="537">
        <v>-376</v>
      </c>
      <c r="N51" s="536">
        <v>0</v>
      </c>
      <c r="O51" s="536">
        <v>0</v>
      </c>
      <c r="P51" s="536">
        <v>0</v>
      </c>
      <c r="Q51" s="533">
        <v>0</v>
      </c>
      <c r="R51" s="538">
        <v>-376</v>
      </c>
    </row>
    <row r="52" spans="1:18">
      <c r="A52" s="516" t="s">
        <v>447</v>
      </c>
      <c r="B52" s="536">
        <v>0</v>
      </c>
      <c r="C52" s="536">
        <v>0</v>
      </c>
      <c r="D52" s="536">
        <v>0</v>
      </c>
      <c r="E52" s="536">
        <v>-24832</v>
      </c>
      <c r="F52" s="536">
        <v>0</v>
      </c>
      <c r="G52" s="536">
        <v>0</v>
      </c>
      <c r="H52" s="536">
        <v>0</v>
      </c>
      <c r="I52" s="536">
        <v>0</v>
      </c>
      <c r="J52" s="536">
        <v>0</v>
      </c>
      <c r="K52" s="537">
        <v>-24832</v>
      </c>
      <c r="L52" s="536">
        <v>0</v>
      </c>
      <c r="M52" s="537">
        <v>-24832</v>
      </c>
      <c r="N52" s="536">
        <v>0</v>
      </c>
      <c r="O52" s="536">
        <v>0</v>
      </c>
      <c r="P52" s="536">
        <v>0</v>
      </c>
      <c r="Q52" s="533">
        <v>-1090</v>
      </c>
      <c r="R52" s="538">
        <v>-25922</v>
      </c>
    </row>
    <row r="53" spans="1:18">
      <c r="A53" s="516" t="s">
        <v>440</v>
      </c>
      <c r="B53" s="536">
        <v>0</v>
      </c>
      <c r="C53" s="536">
        <v>0</v>
      </c>
      <c r="D53" s="536">
        <v>0</v>
      </c>
      <c r="E53" s="536">
        <v>-689</v>
      </c>
      <c r="F53" s="536">
        <v>0</v>
      </c>
      <c r="G53" s="536">
        <v>0</v>
      </c>
      <c r="H53" s="536">
        <v>0</v>
      </c>
      <c r="I53" s="536">
        <v>0</v>
      </c>
      <c r="J53" s="536">
        <v>0</v>
      </c>
      <c r="K53" s="537">
        <v>-689</v>
      </c>
      <c r="L53" s="536">
        <v>0</v>
      </c>
      <c r="M53" s="537">
        <v>-689</v>
      </c>
      <c r="N53" s="536">
        <v>0</v>
      </c>
      <c r="O53" s="536">
        <v>0</v>
      </c>
      <c r="P53" s="536">
        <v>0</v>
      </c>
      <c r="Q53" s="533">
        <v>0</v>
      </c>
      <c r="R53" s="538">
        <v>-689</v>
      </c>
    </row>
    <row r="54" spans="1:18">
      <c r="A54" s="516" t="s">
        <v>456</v>
      </c>
      <c r="B54" s="536">
        <v>0</v>
      </c>
      <c r="C54" s="536">
        <v>0</v>
      </c>
      <c r="D54" s="536">
        <v>0</v>
      </c>
      <c r="E54" s="536">
        <v>-808</v>
      </c>
      <c r="F54" s="536">
        <v>0</v>
      </c>
      <c r="G54" s="536">
        <v>0</v>
      </c>
      <c r="H54" s="536">
        <v>0</v>
      </c>
      <c r="I54" s="536">
        <v>0</v>
      </c>
      <c r="J54" s="536">
        <v>0</v>
      </c>
      <c r="K54" s="537">
        <v>-808</v>
      </c>
      <c r="L54" s="536">
        <v>0</v>
      </c>
      <c r="M54" s="537">
        <v>-808</v>
      </c>
      <c r="N54" s="536">
        <v>0</v>
      </c>
      <c r="O54" s="536">
        <v>0</v>
      </c>
      <c r="P54" s="536">
        <v>0</v>
      </c>
      <c r="Q54" s="533">
        <v>-1951</v>
      </c>
      <c r="R54" s="538">
        <v>-2759</v>
      </c>
    </row>
    <row r="56" spans="1:18">
      <c r="A56" s="419" t="s">
        <v>540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115" zoomScaleNormal="115" workbookViewId="0">
      <selection activeCell="I11" sqref="I11"/>
    </sheetView>
  </sheetViews>
  <sheetFormatPr defaultRowHeight="12.75"/>
  <cols>
    <col min="1" max="1" width="4.7109375" style="42" customWidth="1"/>
    <col min="2" max="2" width="38" style="42" customWidth="1"/>
    <col min="3" max="3" width="11.140625" style="42" bestFit="1" customWidth="1"/>
    <col min="4" max="6" width="9.140625" style="42"/>
    <col min="7" max="7" width="10.140625" style="42" bestFit="1" customWidth="1"/>
    <col min="8" max="9" width="9.140625" style="42"/>
    <col min="10" max="10" width="14.5703125" style="42" customWidth="1"/>
    <col min="11" max="11" width="16" style="42" customWidth="1"/>
    <col min="12" max="257" width="9.140625" style="42"/>
    <col min="258" max="258" width="38" style="42" customWidth="1"/>
    <col min="259" max="259" width="11.140625" style="42" bestFit="1" customWidth="1"/>
    <col min="260" max="262" width="9.140625" style="42"/>
    <col min="263" max="263" width="10.140625" style="42" bestFit="1" customWidth="1"/>
    <col min="264" max="265" width="9.140625" style="42"/>
    <col min="266" max="266" width="14.5703125" style="42" customWidth="1"/>
    <col min="267" max="267" width="16" style="42" customWidth="1"/>
    <col min="268" max="513" width="9.140625" style="42"/>
    <col min="514" max="514" width="38" style="42" customWidth="1"/>
    <col min="515" max="515" width="11.140625" style="42" bestFit="1" customWidth="1"/>
    <col min="516" max="518" width="9.140625" style="42"/>
    <col min="519" max="519" width="10.140625" style="42" bestFit="1" customWidth="1"/>
    <col min="520" max="521" width="9.140625" style="42"/>
    <col min="522" max="522" width="14.5703125" style="42" customWidth="1"/>
    <col min="523" max="523" width="16" style="42" customWidth="1"/>
    <col min="524" max="769" width="9.140625" style="42"/>
    <col min="770" max="770" width="38" style="42" customWidth="1"/>
    <col min="771" max="771" width="11.140625" style="42" bestFit="1" customWidth="1"/>
    <col min="772" max="774" width="9.140625" style="42"/>
    <col min="775" max="775" width="10.140625" style="42" bestFit="1" customWidth="1"/>
    <col min="776" max="777" width="9.140625" style="42"/>
    <col min="778" max="778" width="14.5703125" style="42" customWidth="1"/>
    <col min="779" max="779" width="16" style="42" customWidth="1"/>
    <col min="780" max="1025" width="9.140625" style="42"/>
    <col min="1026" max="1026" width="38" style="42" customWidth="1"/>
    <col min="1027" max="1027" width="11.140625" style="42" bestFit="1" customWidth="1"/>
    <col min="1028" max="1030" width="9.140625" style="42"/>
    <col min="1031" max="1031" width="10.140625" style="42" bestFit="1" customWidth="1"/>
    <col min="1032" max="1033" width="9.140625" style="42"/>
    <col min="1034" max="1034" width="14.5703125" style="42" customWidth="1"/>
    <col min="1035" max="1035" width="16" style="42" customWidth="1"/>
    <col min="1036" max="1281" width="9.140625" style="42"/>
    <col min="1282" max="1282" width="38" style="42" customWidth="1"/>
    <col min="1283" max="1283" width="11.140625" style="42" bestFit="1" customWidth="1"/>
    <col min="1284" max="1286" width="9.140625" style="42"/>
    <col min="1287" max="1287" width="10.140625" style="42" bestFit="1" customWidth="1"/>
    <col min="1288" max="1289" width="9.140625" style="42"/>
    <col min="1290" max="1290" width="14.5703125" style="42" customWidth="1"/>
    <col min="1291" max="1291" width="16" style="42" customWidth="1"/>
    <col min="1292" max="1537" width="9.140625" style="42"/>
    <col min="1538" max="1538" width="38" style="42" customWidth="1"/>
    <col min="1539" max="1539" width="11.140625" style="42" bestFit="1" customWidth="1"/>
    <col min="1540" max="1542" width="9.140625" style="42"/>
    <col min="1543" max="1543" width="10.140625" style="42" bestFit="1" customWidth="1"/>
    <col min="1544" max="1545" width="9.140625" style="42"/>
    <col min="1546" max="1546" width="14.5703125" style="42" customWidth="1"/>
    <col min="1547" max="1547" width="16" style="42" customWidth="1"/>
    <col min="1548" max="1793" width="9.140625" style="42"/>
    <col min="1794" max="1794" width="38" style="42" customWidth="1"/>
    <col min="1795" max="1795" width="11.140625" style="42" bestFit="1" customWidth="1"/>
    <col min="1796" max="1798" width="9.140625" style="42"/>
    <col min="1799" max="1799" width="10.140625" style="42" bestFit="1" customWidth="1"/>
    <col min="1800" max="1801" width="9.140625" style="42"/>
    <col min="1802" max="1802" width="14.5703125" style="42" customWidth="1"/>
    <col min="1803" max="1803" width="16" style="42" customWidth="1"/>
    <col min="1804" max="2049" width="9.140625" style="42"/>
    <col min="2050" max="2050" width="38" style="42" customWidth="1"/>
    <col min="2051" max="2051" width="11.140625" style="42" bestFit="1" customWidth="1"/>
    <col min="2052" max="2054" width="9.140625" style="42"/>
    <col min="2055" max="2055" width="10.140625" style="42" bestFit="1" customWidth="1"/>
    <col min="2056" max="2057" width="9.140625" style="42"/>
    <col min="2058" max="2058" width="14.5703125" style="42" customWidth="1"/>
    <col min="2059" max="2059" width="16" style="42" customWidth="1"/>
    <col min="2060" max="2305" width="9.140625" style="42"/>
    <col min="2306" max="2306" width="38" style="42" customWidth="1"/>
    <col min="2307" max="2307" width="11.140625" style="42" bestFit="1" customWidth="1"/>
    <col min="2308" max="2310" width="9.140625" style="42"/>
    <col min="2311" max="2311" width="10.140625" style="42" bestFit="1" customWidth="1"/>
    <col min="2312" max="2313" width="9.140625" style="42"/>
    <col min="2314" max="2314" width="14.5703125" style="42" customWidth="1"/>
    <col min="2315" max="2315" width="16" style="42" customWidth="1"/>
    <col min="2316" max="2561" width="9.140625" style="42"/>
    <col min="2562" max="2562" width="38" style="42" customWidth="1"/>
    <col min="2563" max="2563" width="11.140625" style="42" bestFit="1" customWidth="1"/>
    <col min="2564" max="2566" width="9.140625" style="42"/>
    <col min="2567" max="2567" width="10.140625" style="42" bestFit="1" customWidth="1"/>
    <col min="2568" max="2569" width="9.140625" style="42"/>
    <col min="2570" max="2570" width="14.5703125" style="42" customWidth="1"/>
    <col min="2571" max="2571" width="16" style="42" customWidth="1"/>
    <col min="2572" max="2817" width="9.140625" style="42"/>
    <col min="2818" max="2818" width="38" style="42" customWidth="1"/>
    <col min="2819" max="2819" width="11.140625" style="42" bestFit="1" customWidth="1"/>
    <col min="2820" max="2822" width="9.140625" style="42"/>
    <col min="2823" max="2823" width="10.140625" style="42" bestFit="1" customWidth="1"/>
    <col min="2824" max="2825" width="9.140625" style="42"/>
    <col min="2826" max="2826" width="14.5703125" style="42" customWidth="1"/>
    <col min="2827" max="2827" width="16" style="42" customWidth="1"/>
    <col min="2828" max="3073" width="9.140625" style="42"/>
    <col min="3074" max="3074" width="38" style="42" customWidth="1"/>
    <col min="3075" max="3075" width="11.140625" style="42" bestFit="1" customWidth="1"/>
    <col min="3076" max="3078" width="9.140625" style="42"/>
    <col min="3079" max="3079" width="10.140625" style="42" bestFit="1" customWidth="1"/>
    <col min="3080" max="3081" width="9.140625" style="42"/>
    <col min="3082" max="3082" width="14.5703125" style="42" customWidth="1"/>
    <col min="3083" max="3083" width="16" style="42" customWidth="1"/>
    <col min="3084" max="3329" width="9.140625" style="42"/>
    <col min="3330" max="3330" width="38" style="42" customWidth="1"/>
    <col min="3331" max="3331" width="11.140625" style="42" bestFit="1" customWidth="1"/>
    <col min="3332" max="3334" width="9.140625" style="42"/>
    <col min="3335" max="3335" width="10.140625" style="42" bestFit="1" customWidth="1"/>
    <col min="3336" max="3337" width="9.140625" style="42"/>
    <col min="3338" max="3338" width="14.5703125" style="42" customWidth="1"/>
    <col min="3339" max="3339" width="16" style="42" customWidth="1"/>
    <col min="3340" max="3585" width="9.140625" style="42"/>
    <col min="3586" max="3586" width="38" style="42" customWidth="1"/>
    <col min="3587" max="3587" width="11.140625" style="42" bestFit="1" customWidth="1"/>
    <col min="3588" max="3590" width="9.140625" style="42"/>
    <col min="3591" max="3591" width="10.140625" style="42" bestFit="1" customWidth="1"/>
    <col min="3592" max="3593" width="9.140625" style="42"/>
    <col min="3594" max="3594" width="14.5703125" style="42" customWidth="1"/>
    <col min="3595" max="3595" width="16" style="42" customWidth="1"/>
    <col min="3596" max="3841" width="9.140625" style="42"/>
    <col min="3842" max="3842" width="38" style="42" customWidth="1"/>
    <col min="3843" max="3843" width="11.140625" style="42" bestFit="1" customWidth="1"/>
    <col min="3844" max="3846" width="9.140625" style="42"/>
    <col min="3847" max="3847" width="10.140625" style="42" bestFit="1" customWidth="1"/>
    <col min="3848" max="3849" width="9.140625" style="42"/>
    <col min="3850" max="3850" width="14.5703125" style="42" customWidth="1"/>
    <col min="3851" max="3851" width="16" style="42" customWidth="1"/>
    <col min="3852" max="4097" width="9.140625" style="42"/>
    <col min="4098" max="4098" width="38" style="42" customWidth="1"/>
    <col min="4099" max="4099" width="11.140625" style="42" bestFit="1" customWidth="1"/>
    <col min="4100" max="4102" width="9.140625" style="42"/>
    <col min="4103" max="4103" width="10.140625" style="42" bestFit="1" customWidth="1"/>
    <col min="4104" max="4105" width="9.140625" style="42"/>
    <col min="4106" max="4106" width="14.5703125" style="42" customWidth="1"/>
    <col min="4107" max="4107" width="16" style="42" customWidth="1"/>
    <col min="4108" max="4353" width="9.140625" style="42"/>
    <col min="4354" max="4354" width="38" style="42" customWidth="1"/>
    <col min="4355" max="4355" width="11.140625" style="42" bestFit="1" customWidth="1"/>
    <col min="4356" max="4358" width="9.140625" style="42"/>
    <col min="4359" max="4359" width="10.140625" style="42" bestFit="1" customWidth="1"/>
    <col min="4360" max="4361" width="9.140625" style="42"/>
    <col min="4362" max="4362" width="14.5703125" style="42" customWidth="1"/>
    <col min="4363" max="4363" width="16" style="42" customWidth="1"/>
    <col min="4364" max="4609" width="9.140625" style="42"/>
    <col min="4610" max="4610" width="38" style="42" customWidth="1"/>
    <col min="4611" max="4611" width="11.140625" style="42" bestFit="1" customWidth="1"/>
    <col min="4612" max="4614" width="9.140625" style="42"/>
    <col min="4615" max="4615" width="10.140625" style="42" bestFit="1" customWidth="1"/>
    <col min="4616" max="4617" width="9.140625" style="42"/>
    <col min="4618" max="4618" width="14.5703125" style="42" customWidth="1"/>
    <col min="4619" max="4619" width="16" style="42" customWidth="1"/>
    <col min="4620" max="4865" width="9.140625" style="42"/>
    <col min="4866" max="4866" width="38" style="42" customWidth="1"/>
    <col min="4867" max="4867" width="11.140625" style="42" bestFit="1" customWidth="1"/>
    <col min="4868" max="4870" width="9.140625" style="42"/>
    <col min="4871" max="4871" width="10.140625" style="42" bestFit="1" customWidth="1"/>
    <col min="4872" max="4873" width="9.140625" style="42"/>
    <col min="4874" max="4874" width="14.5703125" style="42" customWidth="1"/>
    <col min="4875" max="4875" width="16" style="42" customWidth="1"/>
    <col min="4876" max="5121" width="9.140625" style="42"/>
    <col min="5122" max="5122" width="38" style="42" customWidth="1"/>
    <col min="5123" max="5123" width="11.140625" style="42" bestFit="1" customWidth="1"/>
    <col min="5124" max="5126" width="9.140625" style="42"/>
    <col min="5127" max="5127" width="10.140625" style="42" bestFit="1" customWidth="1"/>
    <col min="5128" max="5129" width="9.140625" style="42"/>
    <col min="5130" max="5130" width="14.5703125" style="42" customWidth="1"/>
    <col min="5131" max="5131" width="16" style="42" customWidth="1"/>
    <col min="5132" max="5377" width="9.140625" style="42"/>
    <col min="5378" max="5378" width="38" style="42" customWidth="1"/>
    <col min="5379" max="5379" width="11.140625" style="42" bestFit="1" customWidth="1"/>
    <col min="5380" max="5382" width="9.140625" style="42"/>
    <col min="5383" max="5383" width="10.140625" style="42" bestFit="1" customWidth="1"/>
    <col min="5384" max="5385" width="9.140625" style="42"/>
    <col min="5386" max="5386" width="14.5703125" style="42" customWidth="1"/>
    <col min="5387" max="5387" width="16" style="42" customWidth="1"/>
    <col min="5388" max="5633" width="9.140625" style="42"/>
    <col min="5634" max="5634" width="38" style="42" customWidth="1"/>
    <col min="5635" max="5635" width="11.140625" style="42" bestFit="1" customWidth="1"/>
    <col min="5636" max="5638" width="9.140625" style="42"/>
    <col min="5639" max="5639" width="10.140625" style="42" bestFit="1" customWidth="1"/>
    <col min="5640" max="5641" width="9.140625" style="42"/>
    <col min="5642" max="5642" width="14.5703125" style="42" customWidth="1"/>
    <col min="5643" max="5643" width="16" style="42" customWidth="1"/>
    <col min="5644" max="5889" width="9.140625" style="42"/>
    <col min="5890" max="5890" width="38" style="42" customWidth="1"/>
    <col min="5891" max="5891" width="11.140625" style="42" bestFit="1" customWidth="1"/>
    <col min="5892" max="5894" width="9.140625" style="42"/>
    <col min="5895" max="5895" width="10.140625" style="42" bestFit="1" customWidth="1"/>
    <col min="5896" max="5897" width="9.140625" style="42"/>
    <col min="5898" max="5898" width="14.5703125" style="42" customWidth="1"/>
    <col min="5899" max="5899" width="16" style="42" customWidth="1"/>
    <col min="5900" max="6145" width="9.140625" style="42"/>
    <col min="6146" max="6146" width="38" style="42" customWidth="1"/>
    <col min="6147" max="6147" width="11.140625" style="42" bestFit="1" customWidth="1"/>
    <col min="6148" max="6150" width="9.140625" style="42"/>
    <col min="6151" max="6151" width="10.140625" style="42" bestFit="1" customWidth="1"/>
    <col min="6152" max="6153" width="9.140625" style="42"/>
    <col min="6154" max="6154" width="14.5703125" style="42" customWidth="1"/>
    <col min="6155" max="6155" width="16" style="42" customWidth="1"/>
    <col min="6156" max="6401" width="9.140625" style="42"/>
    <col min="6402" max="6402" width="38" style="42" customWidth="1"/>
    <col min="6403" max="6403" width="11.140625" style="42" bestFit="1" customWidth="1"/>
    <col min="6404" max="6406" width="9.140625" style="42"/>
    <col min="6407" max="6407" width="10.140625" style="42" bestFit="1" customWidth="1"/>
    <col min="6408" max="6409" width="9.140625" style="42"/>
    <col min="6410" max="6410" width="14.5703125" style="42" customWidth="1"/>
    <col min="6411" max="6411" width="16" style="42" customWidth="1"/>
    <col min="6412" max="6657" width="9.140625" style="42"/>
    <col min="6658" max="6658" width="38" style="42" customWidth="1"/>
    <col min="6659" max="6659" width="11.140625" style="42" bestFit="1" customWidth="1"/>
    <col min="6660" max="6662" width="9.140625" style="42"/>
    <col min="6663" max="6663" width="10.140625" style="42" bestFit="1" customWidth="1"/>
    <col min="6664" max="6665" width="9.140625" style="42"/>
    <col min="6666" max="6666" width="14.5703125" style="42" customWidth="1"/>
    <col min="6667" max="6667" width="16" style="42" customWidth="1"/>
    <col min="6668" max="6913" width="9.140625" style="42"/>
    <col min="6914" max="6914" width="38" style="42" customWidth="1"/>
    <col min="6915" max="6915" width="11.140625" style="42" bestFit="1" customWidth="1"/>
    <col min="6916" max="6918" width="9.140625" style="42"/>
    <col min="6919" max="6919" width="10.140625" style="42" bestFit="1" customWidth="1"/>
    <col min="6920" max="6921" width="9.140625" style="42"/>
    <col min="6922" max="6922" width="14.5703125" style="42" customWidth="1"/>
    <col min="6923" max="6923" width="16" style="42" customWidth="1"/>
    <col min="6924" max="7169" width="9.140625" style="42"/>
    <col min="7170" max="7170" width="38" style="42" customWidth="1"/>
    <col min="7171" max="7171" width="11.140625" style="42" bestFit="1" customWidth="1"/>
    <col min="7172" max="7174" width="9.140625" style="42"/>
    <col min="7175" max="7175" width="10.140625" style="42" bestFit="1" customWidth="1"/>
    <col min="7176" max="7177" width="9.140625" style="42"/>
    <col min="7178" max="7178" width="14.5703125" style="42" customWidth="1"/>
    <col min="7179" max="7179" width="16" style="42" customWidth="1"/>
    <col min="7180" max="7425" width="9.140625" style="42"/>
    <col min="7426" max="7426" width="38" style="42" customWidth="1"/>
    <col min="7427" max="7427" width="11.140625" style="42" bestFit="1" customWidth="1"/>
    <col min="7428" max="7430" width="9.140625" style="42"/>
    <col min="7431" max="7431" width="10.140625" style="42" bestFit="1" customWidth="1"/>
    <col min="7432" max="7433" width="9.140625" style="42"/>
    <col min="7434" max="7434" width="14.5703125" style="42" customWidth="1"/>
    <col min="7435" max="7435" width="16" style="42" customWidth="1"/>
    <col min="7436" max="7681" width="9.140625" style="42"/>
    <col min="7682" max="7682" width="38" style="42" customWidth="1"/>
    <col min="7683" max="7683" width="11.140625" style="42" bestFit="1" customWidth="1"/>
    <col min="7684" max="7686" width="9.140625" style="42"/>
    <col min="7687" max="7687" width="10.140625" style="42" bestFit="1" customWidth="1"/>
    <col min="7688" max="7689" width="9.140625" style="42"/>
    <col min="7690" max="7690" width="14.5703125" style="42" customWidth="1"/>
    <col min="7691" max="7691" width="16" style="42" customWidth="1"/>
    <col min="7692" max="7937" width="9.140625" style="42"/>
    <col min="7938" max="7938" width="38" style="42" customWidth="1"/>
    <col min="7939" max="7939" width="11.140625" style="42" bestFit="1" customWidth="1"/>
    <col min="7940" max="7942" width="9.140625" style="42"/>
    <col min="7943" max="7943" width="10.140625" style="42" bestFit="1" customWidth="1"/>
    <col min="7944" max="7945" width="9.140625" style="42"/>
    <col min="7946" max="7946" width="14.5703125" style="42" customWidth="1"/>
    <col min="7947" max="7947" width="16" style="42" customWidth="1"/>
    <col min="7948" max="8193" width="9.140625" style="42"/>
    <col min="8194" max="8194" width="38" style="42" customWidth="1"/>
    <col min="8195" max="8195" width="11.140625" style="42" bestFit="1" customWidth="1"/>
    <col min="8196" max="8198" width="9.140625" style="42"/>
    <col min="8199" max="8199" width="10.140625" style="42" bestFit="1" customWidth="1"/>
    <col min="8200" max="8201" width="9.140625" style="42"/>
    <col min="8202" max="8202" width="14.5703125" style="42" customWidth="1"/>
    <col min="8203" max="8203" width="16" style="42" customWidth="1"/>
    <col min="8204" max="8449" width="9.140625" style="42"/>
    <col min="8450" max="8450" width="38" style="42" customWidth="1"/>
    <col min="8451" max="8451" width="11.140625" style="42" bestFit="1" customWidth="1"/>
    <col min="8452" max="8454" width="9.140625" style="42"/>
    <col min="8455" max="8455" width="10.140625" style="42" bestFit="1" customWidth="1"/>
    <col min="8456" max="8457" width="9.140625" style="42"/>
    <col min="8458" max="8458" width="14.5703125" style="42" customWidth="1"/>
    <col min="8459" max="8459" width="16" style="42" customWidth="1"/>
    <col min="8460" max="8705" width="9.140625" style="42"/>
    <col min="8706" max="8706" width="38" style="42" customWidth="1"/>
    <col min="8707" max="8707" width="11.140625" style="42" bestFit="1" customWidth="1"/>
    <col min="8708" max="8710" width="9.140625" style="42"/>
    <col min="8711" max="8711" width="10.140625" style="42" bestFit="1" customWidth="1"/>
    <col min="8712" max="8713" width="9.140625" style="42"/>
    <col min="8714" max="8714" width="14.5703125" style="42" customWidth="1"/>
    <col min="8715" max="8715" width="16" style="42" customWidth="1"/>
    <col min="8716" max="8961" width="9.140625" style="42"/>
    <col min="8962" max="8962" width="38" style="42" customWidth="1"/>
    <col min="8963" max="8963" width="11.140625" style="42" bestFit="1" customWidth="1"/>
    <col min="8964" max="8966" width="9.140625" style="42"/>
    <col min="8967" max="8967" width="10.140625" style="42" bestFit="1" customWidth="1"/>
    <col min="8968" max="8969" width="9.140625" style="42"/>
    <col min="8970" max="8970" width="14.5703125" style="42" customWidth="1"/>
    <col min="8971" max="8971" width="16" style="42" customWidth="1"/>
    <col min="8972" max="9217" width="9.140625" style="42"/>
    <col min="9218" max="9218" width="38" style="42" customWidth="1"/>
    <col min="9219" max="9219" width="11.140625" style="42" bestFit="1" customWidth="1"/>
    <col min="9220" max="9222" width="9.140625" style="42"/>
    <col min="9223" max="9223" width="10.140625" style="42" bestFit="1" customWidth="1"/>
    <col min="9224" max="9225" width="9.140625" style="42"/>
    <col min="9226" max="9226" width="14.5703125" style="42" customWidth="1"/>
    <col min="9227" max="9227" width="16" style="42" customWidth="1"/>
    <col min="9228" max="9473" width="9.140625" style="42"/>
    <col min="9474" max="9474" width="38" style="42" customWidth="1"/>
    <col min="9475" max="9475" width="11.140625" style="42" bestFit="1" customWidth="1"/>
    <col min="9476" max="9478" width="9.140625" style="42"/>
    <col min="9479" max="9479" width="10.140625" style="42" bestFit="1" customWidth="1"/>
    <col min="9480" max="9481" width="9.140625" style="42"/>
    <col min="9482" max="9482" width="14.5703125" style="42" customWidth="1"/>
    <col min="9483" max="9483" width="16" style="42" customWidth="1"/>
    <col min="9484" max="9729" width="9.140625" style="42"/>
    <col min="9730" max="9730" width="38" style="42" customWidth="1"/>
    <col min="9731" max="9731" width="11.140625" style="42" bestFit="1" customWidth="1"/>
    <col min="9732" max="9734" width="9.140625" style="42"/>
    <col min="9735" max="9735" width="10.140625" style="42" bestFit="1" customWidth="1"/>
    <col min="9736" max="9737" width="9.140625" style="42"/>
    <col min="9738" max="9738" width="14.5703125" style="42" customWidth="1"/>
    <col min="9739" max="9739" width="16" style="42" customWidth="1"/>
    <col min="9740" max="9985" width="9.140625" style="42"/>
    <col min="9986" max="9986" width="38" style="42" customWidth="1"/>
    <col min="9987" max="9987" width="11.140625" style="42" bestFit="1" customWidth="1"/>
    <col min="9988" max="9990" width="9.140625" style="42"/>
    <col min="9991" max="9991" width="10.140625" style="42" bestFit="1" customWidth="1"/>
    <col min="9992" max="9993" width="9.140625" style="42"/>
    <col min="9994" max="9994" width="14.5703125" style="42" customWidth="1"/>
    <col min="9995" max="9995" width="16" style="42" customWidth="1"/>
    <col min="9996" max="10241" width="9.140625" style="42"/>
    <col min="10242" max="10242" width="38" style="42" customWidth="1"/>
    <col min="10243" max="10243" width="11.140625" style="42" bestFit="1" customWidth="1"/>
    <col min="10244" max="10246" width="9.140625" style="42"/>
    <col min="10247" max="10247" width="10.140625" style="42" bestFit="1" customWidth="1"/>
    <col min="10248" max="10249" width="9.140625" style="42"/>
    <col min="10250" max="10250" width="14.5703125" style="42" customWidth="1"/>
    <col min="10251" max="10251" width="16" style="42" customWidth="1"/>
    <col min="10252" max="10497" width="9.140625" style="42"/>
    <col min="10498" max="10498" width="38" style="42" customWidth="1"/>
    <col min="10499" max="10499" width="11.140625" style="42" bestFit="1" customWidth="1"/>
    <col min="10500" max="10502" width="9.140625" style="42"/>
    <col min="10503" max="10503" width="10.140625" style="42" bestFit="1" customWidth="1"/>
    <col min="10504" max="10505" width="9.140625" style="42"/>
    <col min="10506" max="10506" width="14.5703125" style="42" customWidth="1"/>
    <col min="10507" max="10507" width="16" style="42" customWidth="1"/>
    <col min="10508" max="10753" width="9.140625" style="42"/>
    <col min="10754" max="10754" width="38" style="42" customWidth="1"/>
    <col min="10755" max="10755" width="11.140625" style="42" bestFit="1" customWidth="1"/>
    <col min="10756" max="10758" width="9.140625" style="42"/>
    <col min="10759" max="10759" width="10.140625" style="42" bestFit="1" customWidth="1"/>
    <col min="10760" max="10761" width="9.140625" style="42"/>
    <col min="10762" max="10762" width="14.5703125" style="42" customWidth="1"/>
    <col min="10763" max="10763" width="16" style="42" customWidth="1"/>
    <col min="10764" max="11009" width="9.140625" style="42"/>
    <col min="11010" max="11010" width="38" style="42" customWidth="1"/>
    <col min="11011" max="11011" width="11.140625" style="42" bestFit="1" customWidth="1"/>
    <col min="11012" max="11014" width="9.140625" style="42"/>
    <col min="11015" max="11015" width="10.140625" style="42" bestFit="1" customWidth="1"/>
    <col min="11016" max="11017" width="9.140625" style="42"/>
    <col min="11018" max="11018" width="14.5703125" style="42" customWidth="1"/>
    <col min="11019" max="11019" width="16" style="42" customWidth="1"/>
    <col min="11020" max="11265" width="9.140625" style="42"/>
    <col min="11266" max="11266" width="38" style="42" customWidth="1"/>
    <col min="11267" max="11267" width="11.140625" style="42" bestFit="1" customWidth="1"/>
    <col min="11268" max="11270" width="9.140625" style="42"/>
    <col min="11271" max="11271" width="10.140625" style="42" bestFit="1" customWidth="1"/>
    <col min="11272" max="11273" width="9.140625" style="42"/>
    <col min="11274" max="11274" width="14.5703125" style="42" customWidth="1"/>
    <col min="11275" max="11275" width="16" style="42" customWidth="1"/>
    <col min="11276" max="11521" width="9.140625" style="42"/>
    <col min="11522" max="11522" width="38" style="42" customWidth="1"/>
    <col min="11523" max="11523" width="11.140625" style="42" bestFit="1" customWidth="1"/>
    <col min="11524" max="11526" width="9.140625" style="42"/>
    <col min="11527" max="11527" width="10.140625" style="42" bestFit="1" customWidth="1"/>
    <col min="11528" max="11529" width="9.140625" style="42"/>
    <col min="11530" max="11530" width="14.5703125" style="42" customWidth="1"/>
    <col min="11531" max="11531" width="16" style="42" customWidth="1"/>
    <col min="11532" max="11777" width="9.140625" style="42"/>
    <col min="11778" max="11778" width="38" style="42" customWidth="1"/>
    <col min="11779" max="11779" width="11.140625" style="42" bestFit="1" customWidth="1"/>
    <col min="11780" max="11782" width="9.140625" style="42"/>
    <col min="11783" max="11783" width="10.140625" style="42" bestFit="1" customWidth="1"/>
    <col min="11784" max="11785" width="9.140625" style="42"/>
    <col min="11786" max="11786" width="14.5703125" style="42" customWidth="1"/>
    <col min="11787" max="11787" width="16" style="42" customWidth="1"/>
    <col min="11788" max="12033" width="9.140625" style="42"/>
    <col min="12034" max="12034" width="38" style="42" customWidth="1"/>
    <col min="12035" max="12035" width="11.140625" style="42" bestFit="1" customWidth="1"/>
    <col min="12036" max="12038" width="9.140625" style="42"/>
    <col min="12039" max="12039" width="10.140625" style="42" bestFit="1" customWidth="1"/>
    <col min="12040" max="12041" width="9.140625" style="42"/>
    <col min="12042" max="12042" width="14.5703125" style="42" customWidth="1"/>
    <col min="12043" max="12043" width="16" style="42" customWidth="1"/>
    <col min="12044" max="12289" width="9.140625" style="42"/>
    <col min="12290" max="12290" width="38" style="42" customWidth="1"/>
    <col min="12291" max="12291" width="11.140625" style="42" bestFit="1" customWidth="1"/>
    <col min="12292" max="12294" width="9.140625" style="42"/>
    <col min="12295" max="12295" width="10.140625" style="42" bestFit="1" customWidth="1"/>
    <col min="12296" max="12297" width="9.140625" style="42"/>
    <col min="12298" max="12298" width="14.5703125" style="42" customWidth="1"/>
    <col min="12299" max="12299" width="16" style="42" customWidth="1"/>
    <col min="12300" max="12545" width="9.140625" style="42"/>
    <col min="12546" max="12546" width="38" style="42" customWidth="1"/>
    <col min="12547" max="12547" width="11.140625" style="42" bestFit="1" customWidth="1"/>
    <col min="12548" max="12550" width="9.140625" style="42"/>
    <col min="12551" max="12551" width="10.140625" style="42" bestFit="1" customWidth="1"/>
    <col min="12552" max="12553" width="9.140625" style="42"/>
    <col min="12554" max="12554" width="14.5703125" style="42" customWidth="1"/>
    <col min="12555" max="12555" width="16" style="42" customWidth="1"/>
    <col min="12556" max="12801" width="9.140625" style="42"/>
    <col min="12802" max="12802" width="38" style="42" customWidth="1"/>
    <col min="12803" max="12803" width="11.140625" style="42" bestFit="1" customWidth="1"/>
    <col min="12804" max="12806" width="9.140625" style="42"/>
    <col min="12807" max="12807" width="10.140625" style="42" bestFit="1" customWidth="1"/>
    <col min="12808" max="12809" width="9.140625" style="42"/>
    <col min="12810" max="12810" width="14.5703125" style="42" customWidth="1"/>
    <col min="12811" max="12811" width="16" style="42" customWidth="1"/>
    <col min="12812" max="13057" width="9.140625" style="42"/>
    <col min="13058" max="13058" width="38" style="42" customWidth="1"/>
    <col min="13059" max="13059" width="11.140625" style="42" bestFit="1" customWidth="1"/>
    <col min="13060" max="13062" width="9.140625" style="42"/>
    <col min="13063" max="13063" width="10.140625" style="42" bestFit="1" customWidth="1"/>
    <col min="13064" max="13065" width="9.140625" style="42"/>
    <col min="13066" max="13066" width="14.5703125" style="42" customWidth="1"/>
    <col min="13067" max="13067" width="16" style="42" customWidth="1"/>
    <col min="13068" max="13313" width="9.140625" style="42"/>
    <col min="13314" max="13314" width="38" style="42" customWidth="1"/>
    <col min="13315" max="13315" width="11.140625" style="42" bestFit="1" customWidth="1"/>
    <col min="13316" max="13318" width="9.140625" style="42"/>
    <col min="13319" max="13319" width="10.140625" style="42" bestFit="1" customWidth="1"/>
    <col min="13320" max="13321" width="9.140625" style="42"/>
    <col min="13322" max="13322" width="14.5703125" style="42" customWidth="1"/>
    <col min="13323" max="13323" width="16" style="42" customWidth="1"/>
    <col min="13324" max="13569" width="9.140625" style="42"/>
    <col min="13570" max="13570" width="38" style="42" customWidth="1"/>
    <col min="13571" max="13571" width="11.140625" style="42" bestFit="1" customWidth="1"/>
    <col min="13572" max="13574" width="9.140625" style="42"/>
    <col min="13575" max="13575" width="10.140625" style="42" bestFit="1" customWidth="1"/>
    <col min="13576" max="13577" width="9.140625" style="42"/>
    <col min="13578" max="13578" width="14.5703125" style="42" customWidth="1"/>
    <col min="13579" max="13579" width="16" style="42" customWidth="1"/>
    <col min="13580" max="13825" width="9.140625" style="42"/>
    <col min="13826" max="13826" width="38" style="42" customWidth="1"/>
    <col min="13827" max="13827" width="11.140625" style="42" bestFit="1" customWidth="1"/>
    <col min="13828" max="13830" width="9.140625" style="42"/>
    <col min="13831" max="13831" width="10.140625" style="42" bestFit="1" customWidth="1"/>
    <col min="13832" max="13833" width="9.140625" style="42"/>
    <col min="13834" max="13834" width="14.5703125" style="42" customWidth="1"/>
    <col min="13835" max="13835" width="16" style="42" customWidth="1"/>
    <col min="13836" max="14081" width="9.140625" style="42"/>
    <col min="14082" max="14082" width="38" style="42" customWidth="1"/>
    <col min="14083" max="14083" width="11.140625" style="42" bestFit="1" customWidth="1"/>
    <col min="14084" max="14086" width="9.140625" style="42"/>
    <col min="14087" max="14087" width="10.140625" style="42" bestFit="1" customWidth="1"/>
    <col min="14088" max="14089" width="9.140625" style="42"/>
    <col min="14090" max="14090" width="14.5703125" style="42" customWidth="1"/>
    <col min="14091" max="14091" width="16" style="42" customWidth="1"/>
    <col min="14092" max="14337" width="9.140625" style="42"/>
    <col min="14338" max="14338" width="38" style="42" customWidth="1"/>
    <col min="14339" max="14339" width="11.140625" style="42" bestFit="1" customWidth="1"/>
    <col min="14340" max="14342" width="9.140625" style="42"/>
    <col min="14343" max="14343" width="10.140625" style="42" bestFit="1" customWidth="1"/>
    <col min="14344" max="14345" width="9.140625" style="42"/>
    <col min="14346" max="14346" width="14.5703125" style="42" customWidth="1"/>
    <col min="14347" max="14347" width="16" style="42" customWidth="1"/>
    <col min="14348" max="14593" width="9.140625" style="42"/>
    <col min="14594" max="14594" width="38" style="42" customWidth="1"/>
    <col min="14595" max="14595" width="11.140625" style="42" bestFit="1" customWidth="1"/>
    <col min="14596" max="14598" width="9.140625" style="42"/>
    <col min="14599" max="14599" width="10.140625" style="42" bestFit="1" customWidth="1"/>
    <col min="14600" max="14601" width="9.140625" style="42"/>
    <col min="14602" max="14602" width="14.5703125" style="42" customWidth="1"/>
    <col min="14603" max="14603" width="16" style="42" customWidth="1"/>
    <col min="14604" max="14849" width="9.140625" style="42"/>
    <col min="14850" max="14850" width="38" style="42" customWidth="1"/>
    <col min="14851" max="14851" width="11.140625" style="42" bestFit="1" customWidth="1"/>
    <col min="14852" max="14854" width="9.140625" style="42"/>
    <col min="14855" max="14855" width="10.140625" style="42" bestFit="1" customWidth="1"/>
    <col min="14856" max="14857" width="9.140625" style="42"/>
    <col min="14858" max="14858" width="14.5703125" style="42" customWidth="1"/>
    <col min="14859" max="14859" width="16" style="42" customWidth="1"/>
    <col min="14860" max="15105" width="9.140625" style="42"/>
    <col min="15106" max="15106" width="38" style="42" customWidth="1"/>
    <col min="15107" max="15107" width="11.140625" style="42" bestFit="1" customWidth="1"/>
    <col min="15108" max="15110" width="9.140625" style="42"/>
    <col min="15111" max="15111" width="10.140625" style="42" bestFit="1" customWidth="1"/>
    <col min="15112" max="15113" width="9.140625" style="42"/>
    <col min="15114" max="15114" width="14.5703125" style="42" customWidth="1"/>
    <col min="15115" max="15115" width="16" style="42" customWidth="1"/>
    <col min="15116" max="15361" width="9.140625" style="42"/>
    <col min="15362" max="15362" width="38" style="42" customWidth="1"/>
    <col min="15363" max="15363" width="11.140625" style="42" bestFit="1" customWidth="1"/>
    <col min="15364" max="15366" width="9.140625" style="42"/>
    <col min="15367" max="15367" width="10.140625" style="42" bestFit="1" customWidth="1"/>
    <col min="15368" max="15369" width="9.140625" style="42"/>
    <col min="15370" max="15370" width="14.5703125" style="42" customWidth="1"/>
    <col min="15371" max="15371" width="16" style="42" customWidth="1"/>
    <col min="15372" max="15617" width="9.140625" style="42"/>
    <col min="15618" max="15618" width="38" style="42" customWidth="1"/>
    <col min="15619" max="15619" width="11.140625" style="42" bestFit="1" customWidth="1"/>
    <col min="15620" max="15622" width="9.140625" style="42"/>
    <col min="15623" max="15623" width="10.140625" style="42" bestFit="1" customWidth="1"/>
    <col min="15624" max="15625" width="9.140625" style="42"/>
    <col min="15626" max="15626" width="14.5703125" style="42" customWidth="1"/>
    <col min="15627" max="15627" width="16" style="42" customWidth="1"/>
    <col min="15628" max="15873" width="9.140625" style="42"/>
    <col min="15874" max="15874" width="38" style="42" customWidth="1"/>
    <col min="15875" max="15875" width="11.140625" style="42" bestFit="1" customWidth="1"/>
    <col min="15876" max="15878" width="9.140625" style="42"/>
    <col min="15879" max="15879" width="10.140625" style="42" bestFit="1" customWidth="1"/>
    <col min="15880" max="15881" width="9.140625" style="42"/>
    <col min="15882" max="15882" width="14.5703125" style="42" customWidth="1"/>
    <col min="15883" max="15883" width="16" style="42" customWidth="1"/>
    <col min="15884" max="16129" width="9.140625" style="42"/>
    <col min="16130" max="16130" width="38" style="42" customWidth="1"/>
    <col min="16131" max="16131" width="11.140625" style="42" bestFit="1" customWidth="1"/>
    <col min="16132" max="16134" width="9.140625" style="42"/>
    <col min="16135" max="16135" width="10.140625" style="42" bestFit="1" customWidth="1"/>
    <col min="16136" max="16137" width="9.140625" style="42"/>
    <col min="16138" max="16138" width="14.5703125" style="42" customWidth="1"/>
    <col min="16139" max="16139" width="16" style="42" customWidth="1"/>
    <col min="16140" max="16384" width="9.140625" style="42"/>
  </cols>
  <sheetData>
    <row r="1" spans="1:7">
      <c r="A1" s="220"/>
      <c r="B1" s="722" t="s">
        <v>812</v>
      </c>
      <c r="C1" s="722"/>
      <c r="D1" s="722"/>
      <c r="E1" s="722"/>
      <c r="F1" s="722"/>
      <c r="G1" s="722"/>
    </row>
    <row r="2" spans="1:7">
      <c r="A2" s="220"/>
      <c r="B2" s="723" t="s">
        <v>813</v>
      </c>
      <c r="C2" s="723"/>
      <c r="D2" s="723"/>
      <c r="E2" s="723"/>
      <c r="F2" s="723"/>
      <c r="G2" s="723"/>
    </row>
    <row r="3" spans="1:7" ht="11.25" customHeight="1">
      <c r="A3" s="221"/>
      <c r="B3" s="222"/>
      <c r="C3" s="222"/>
      <c r="D3" s="222"/>
      <c r="E3" s="222"/>
      <c r="F3" s="222"/>
      <c r="G3" s="222"/>
    </row>
    <row r="4" spans="1:7">
      <c r="A4" s="220"/>
      <c r="B4" s="223"/>
      <c r="C4" s="223" t="s">
        <v>274</v>
      </c>
      <c r="D4" s="223" t="s">
        <v>274</v>
      </c>
      <c r="E4" s="223" t="s">
        <v>274</v>
      </c>
      <c r="F4" s="223" t="s">
        <v>274</v>
      </c>
      <c r="G4" s="223" t="s">
        <v>274</v>
      </c>
    </row>
    <row r="5" spans="1:7">
      <c r="A5" s="220">
        <v>1</v>
      </c>
      <c r="B5" s="222" t="s">
        <v>814</v>
      </c>
      <c r="C5" s="222"/>
      <c r="D5" s="222"/>
      <c r="E5" s="222"/>
      <c r="F5" s="222"/>
      <c r="G5" s="224">
        <v>-288561</v>
      </c>
    </row>
    <row r="6" spans="1:7">
      <c r="A6" s="220"/>
      <c r="B6" s="222"/>
      <c r="C6" s="222"/>
      <c r="D6" s="222"/>
      <c r="E6" s="222"/>
      <c r="F6" s="222"/>
      <c r="G6" s="229"/>
    </row>
    <row r="7" spans="1:7">
      <c r="A7" s="220">
        <v>2</v>
      </c>
      <c r="B7" s="222" t="s">
        <v>275</v>
      </c>
      <c r="C7" s="222"/>
      <c r="D7" s="222"/>
      <c r="E7" s="226"/>
      <c r="F7" s="222"/>
      <c r="G7" s="224">
        <f>G5</f>
        <v>-288561</v>
      </c>
    </row>
    <row r="8" spans="1:7" ht="13.5" thickBot="1">
      <c r="A8" s="232"/>
      <c r="B8" s="227"/>
      <c r="C8" s="227"/>
      <c r="D8" s="227"/>
      <c r="E8" s="227"/>
      <c r="F8" s="227"/>
      <c r="G8" s="227"/>
    </row>
    <row r="9" spans="1:7">
      <c r="A9" s="220"/>
      <c r="B9" s="222"/>
      <c r="C9" s="222"/>
      <c r="D9" s="222"/>
      <c r="E9" s="222"/>
      <c r="F9" s="222"/>
      <c r="G9" s="222"/>
    </row>
    <row r="10" spans="1:7">
      <c r="A10" s="220">
        <v>3</v>
      </c>
      <c r="B10" s="225" t="s">
        <v>815</v>
      </c>
      <c r="C10" s="222"/>
      <c r="D10" s="222"/>
      <c r="E10" s="222"/>
      <c r="F10" s="222"/>
      <c r="G10" s="222"/>
    </row>
    <row r="11" spans="1:7">
      <c r="A11" s="220"/>
      <c r="B11" s="225"/>
      <c r="C11" s="222"/>
      <c r="D11" s="222"/>
      <c r="E11" s="222"/>
      <c r="F11" s="222"/>
      <c r="G11" s="222"/>
    </row>
    <row r="12" spans="1:7">
      <c r="A12" s="220">
        <v>4</v>
      </c>
      <c r="B12" s="222" t="s">
        <v>276</v>
      </c>
      <c r="C12" s="222"/>
      <c r="D12" s="222"/>
      <c r="E12" s="222"/>
      <c r="F12" s="222"/>
      <c r="G12" s="224">
        <f>G7</f>
        <v>-288561</v>
      </c>
    </row>
    <row r="13" spans="1:7">
      <c r="A13" s="220"/>
      <c r="B13" s="222"/>
      <c r="C13" s="222"/>
      <c r="D13" s="222"/>
      <c r="E13" s="225"/>
      <c r="F13" s="222"/>
      <c r="G13" s="222"/>
    </row>
    <row r="14" spans="1:7">
      <c r="A14" s="220">
        <v>5</v>
      </c>
      <c r="B14" s="222" t="s">
        <v>816</v>
      </c>
      <c r="C14" s="222"/>
      <c r="D14" s="222"/>
      <c r="E14" s="225" t="s">
        <v>277</v>
      </c>
      <c r="F14" s="684">
        <v>2754165</v>
      </c>
      <c r="G14" s="222"/>
    </row>
    <row r="15" spans="1:7">
      <c r="A15" s="220">
        <v>6</v>
      </c>
      <c r="B15" s="222" t="s">
        <v>817</v>
      </c>
      <c r="C15" s="222"/>
      <c r="D15" s="222"/>
      <c r="E15" s="225"/>
      <c r="F15" s="228">
        <v>2768500</v>
      </c>
      <c r="G15" s="222"/>
    </row>
    <row r="16" spans="1:7">
      <c r="A16" s="220">
        <v>7</v>
      </c>
      <c r="B16" s="222"/>
      <c r="C16" s="222"/>
      <c r="D16" s="222"/>
      <c r="E16" s="225"/>
      <c r="F16" s="229">
        <f>F14-F15</f>
        <v>-14335</v>
      </c>
      <c r="G16" s="222"/>
    </row>
    <row r="17" spans="1:10">
      <c r="A17" s="220">
        <v>8</v>
      </c>
      <c r="B17" s="222"/>
      <c r="C17" s="222"/>
      <c r="D17" s="222"/>
      <c r="E17" s="225"/>
      <c r="F17" s="230"/>
      <c r="G17" s="224">
        <f>G12+F16</f>
        <v>-302896</v>
      </c>
    </row>
    <row r="18" spans="1:10">
      <c r="A18" s="220">
        <v>9</v>
      </c>
      <c r="B18" s="222" t="s">
        <v>818</v>
      </c>
      <c r="C18" s="222"/>
      <c r="D18" s="222"/>
      <c r="E18" s="225"/>
      <c r="F18" s="226"/>
      <c r="G18" s="222"/>
    </row>
    <row r="19" spans="1:10">
      <c r="A19" s="220"/>
      <c r="B19" s="222"/>
      <c r="C19" s="222"/>
      <c r="D19" s="222"/>
      <c r="E19" s="225"/>
      <c r="F19" s="222"/>
      <c r="G19" s="222"/>
    </row>
    <row r="20" spans="1:10">
      <c r="A20" s="220">
        <v>10</v>
      </c>
      <c r="B20" s="222" t="s">
        <v>819</v>
      </c>
      <c r="C20" s="222"/>
      <c r="D20" s="222"/>
      <c r="E20" s="224">
        <v>2578770</v>
      </c>
      <c r="F20" s="222"/>
      <c r="G20" s="222"/>
    </row>
    <row r="21" spans="1:10">
      <c r="A21" s="220">
        <v>11</v>
      </c>
      <c r="B21" s="222" t="s">
        <v>820</v>
      </c>
      <c r="C21" s="222"/>
      <c r="D21" s="222"/>
      <c r="E21" s="228">
        <v>2572484</v>
      </c>
      <c r="F21" s="222"/>
      <c r="G21" s="222"/>
      <c r="J21" s="96"/>
    </row>
    <row r="22" spans="1:10">
      <c r="A22" s="220">
        <v>12</v>
      </c>
      <c r="B22" s="222"/>
      <c r="C22" s="222"/>
      <c r="D22" s="222"/>
      <c r="E22" s="229">
        <f>E20-E21</f>
        <v>6286</v>
      </c>
      <c r="F22" s="222"/>
      <c r="G22" s="222"/>
      <c r="J22" s="96"/>
    </row>
    <row r="23" spans="1:10">
      <c r="A23" s="220">
        <v>13</v>
      </c>
      <c r="B23" s="222"/>
      <c r="C23" s="222"/>
      <c r="D23" s="222"/>
      <c r="E23" s="226"/>
      <c r="F23" s="222"/>
      <c r="G23" s="229">
        <f>G17+E22</f>
        <v>-296610</v>
      </c>
    </row>
    <row r="24" spans="1:10">
      <c r="A24" s="231">
        <v>14</v>
      </c>
      <c r="B24" s="222" t="s">
        <v>278</v>
      </c>
      <c r="C24" s="222"/>
      <c r="D24" s="226"/>
      <c r="E24" s="222"/>
      <c r="F24" s="222"/>
      <c r="G24" s="222"/>
    </row>
    <row r="25" spans="1:10">
      <c r="A25" s="220"/>
      <c r="B25" s="222"/>
      <c r="C25" s="222"/>
      <c r="D25" s="226"/>
      <c r="E25" s="222"/>
      <c r="F25" s="222"/>
      <c r="G25" s="222"/>
    </row>
    <row r="26" spans="1:10">
      <c r="A26" s="220">
        <v>15</v>
      </c>
      <c r="B26" s="222" t="s">
        <v>821</v>
      </c>
      <c r="C26" s="222"/>
      <c r="D26" s="224">
        <v>2511290</v>
      </c>
      <c r="E26" s="222"/>
      <c r="F26" s="222"/>
      <c r="G26" s="222"/>
    </row>
    <row r="27" spans="1:10">
      <c r="A27" s="220">
        <v>16</v>
      </c>
      <c r="B27" s="222" t="s">
        <v>822</v>
      </c>
      <c r="C27" s="222"/>
      <c r="D27" s="228">
        <v>2515476</v>
      </c>
      <c r="E27" s="222"/>
      <c r="F27" s="222"/>
      <c r="G27" s="222"/>
    </row>
    <row r="28" spans="1:10">
      <c r="A28" s="220">
        <v>17</v>
      </c>
      <c r="B28" s="222"/>
      <c r="C28" s="222"/>
      <c r="D28" s="229">
        <f>D26-D27</f>
        <v>-4186</v>
      </c>
      <c r="E28" s="222"/>
      <c r="F28" s="222"/>
      <c r="G28" s="229">
        <f>G23+D28</f>
        <v>-300796</v>
      </c>
    </row>
    <row r="29" spans="1:10">
      <c r="A29" s="220"/>
      <c r="B29" s="222"/>
      <c r="C29" s="222"/>
      <c r="D29" s="222"/>
      <c r="E29" s="222"/>
      <c r="F29" s="222"/>
      <c r="G29" s="222"/>
    </row>
    <row r="30" spans="1:10">
      <c r="A30" s="220">
        <v>18</v>
      </c>
      <c r="B30" s="230" t="s">
        <v>823</v>
      </c>
      <c r="C30" s="226"/>
      <c r="D30" s="226"/>
      <c r="E30" s="226"/>
      <c r="F30" s="226"/>
      <c r="G30" s="229">
        <f>G12+F16+E22+D28</f>
        <v>-300796</v>
      </c>
    </row>
    <row r="31" spans="1:10" ht="13.5" thickBot="1">
      <c r="A31" s="232"/>
      <c r="B31" s="227"/>
      <c r="C31" s="227"/>
      <c r="D31" s="227"/>
      <c r="E31" s="227"/>
      <c r="F31" s="227"/>
      <c r="G31" s="227"/>
    </row>
    <row r="32" spans="1:10">
      <c r="A32" s="220"/>
      <c r="B32" s="226"/>
      <c r="C32" s="222"/>
      <c r="D32" s="222"/>
      <c r="E32" s="222"/>
      <c r="F32" s="222"/>
      <c r="G32" s="222"/>
    </row>
    <row r="33" spans="1:9">
      <c r="A33" s="220">
        <v>19</v>
      </c>
      <c r="B33" s="225" t="s">
        <v>824</v>
      </c>
      <c r="C33" s="222"/>
      <c r="D33" s="222"/>
      <c r="E33" s="222"/>
      <c r="F33" s="222"/>
      <c r="G33" s="222"/>
    </row>
    <row r="34" spans="1:9">
      <c r="A34" s="220"/>
      <c r="B34" s="222"/>
      <c r="C34" s="222"/>
      <c r="D34" s="222"/>
      <c r="E34" s="225"/>
      <c r="F34" s="222"/>
      <c r="G34" s="222"/>
    </row>
    <row r="35" spans="1:9">
      <c r="A35" s="220">
        <v>20</v>
      </c>
      <c r="B35" s="222" t="s">
        <v>276</v>
      </c>
      <c r="C35" s="222"/>
      <c r="D35" s="222"/>
      <c r="E35" s="222"/>
      <c r="F35" s="222"/>
      <c r="G35" s="224">
        <f>G30</f>
        <v>-300796</v>
      </c>
    </row>
    <row r="36" spans="1:9">
      <c r="A36" s="220"/>
      <c r="B36" s="222"/>
      <c r="C36" s="222"/>
      <c r="D36" s="222"/>
      <c r="E36" s="222"/>
      <c r="F36" s="222"/>
      <c r="G36" s="222"/>
    </row>
    <row r="37" spans="1:9">
      <c r="A37" s="685">
        <v>21</v>
      </c>
      <c r="B37" s="217" t="s">
        <v>825</v>
      </c>
      <c r="C37" s="217"/>
      <c r="D37" s="224">
        <v>2873000</v>
      </c>
    </row>
    <row r="38" spans="1:9">
      <c r="A38" s="685">
        <v>22</v>
      </c>
      <c r="B38" s="217" t="s">
        <v>826</v>
      </c>
      <c r="C38" s="224">
        <v>2755631</v>
      </c>
      <c r="D38" s="217"/>
    </row>
    <row r="39" spans="1:9">
      <c r="A39" s="685">
        <v>23</v>
      </c>
      <c r="B39" s="217" t="s">
        <v>827</v>
      </c>
      <c r="C39" s="228">
        <f>F14</f>
        <v>2754165</v>
      </c>
      <c r="D39" s="217"/>
    </row>
    <row r="40" spans="1:9">
      <c r="A40" s="685">
        <v>24</v>
      </c>
      <c r="B40" s="217" t="s">
        <v>828</v>
      </c>
      <c r="C40" s="229">
        <f>C38-C39</f>
        <v>1466</v>
      </c>
      <c r="D40" s="217"/>
    </row>
    <row r="41" spans="1:9">
      <c r="A41" s="220"/>
      <c r="B41" s="222"/>
      <c r="C41" s="226"/>
      <c r="D41" s="226"/>
      <c r="E41" s="230"/>
      <c r="F41" s="222"/>
      <c r="G41" s="225"/>
      <c r="I41" s="239"/>
    </row>
    <row r="42" spans="1:9" ht="13.5" thickBot="1">
      <c r="A42" s="232">
        <v>25</v>
      </c>
      <c r="B42" s="227" t="s">
        <v>829</v>
      </c>
      <c r="C42" s="227"/>
      <c r="D42" s="227"/>
      <c r="E42" s="233"/>
      <c r="F42" s="227"/>
      <c r="G42" s="234">
        <f>D37+C40</f>
        <v>2874466</v>
      </c>
    </row>
    <row r="43" spans="1:9">
      <c r="A43" s="220"/>
      <c r="B43" s="226"/>
      <c r="C43" s="226"/>
      <c r="D43" s="226"/>
      <c r="E43" s="230"/>
      <c r="F43" s="222"/>
      <c r="G43" s="222"/>
    </row>
    <row r="44" spans="1:9">
      <c r="A44" s="220">
        <v>26</v>
      </c>
      <c r="B44" s="226" t="s">
        <v>829</v>
      </c>
      <c r="C44" s="226"/>
      <c r="D44" s="226"/>
      <c r="E44" s="226"/>
      <c r="F44" s="222"/>
      <c r="G44" s="224">
        <f>G42</f>
        <v>2874466</v>
      </c>
    </row>
    <row r="45" spans="1:9">
      <c r="A45" s="685"/>
      <c r="B45" s="217"/>
      <c r="C45" s="217"/>
      <c r="D45" s="224"/>
      <c r="E45" s="225"/>
      <c r="F45" s="222"/>
      <c r="G45" s="225"/>
    </row>
    <row r="46" spans="1:9">
      <c r="A46" s="685">
        <v>27</v>
      </c>
      <c r="B46" s="217" t="s">
        <v>830</v>
      </c>
      <c r="C46" s="224"/>
      <c r="D46" s="217"/>
      <c r="E46" s="222"/>
      <c r="F46" s="222"/>
      <c r="G46" s="224">
        <f>G44+G35</f>
        <v>2573670</v>
      </c>
    </row>
    <row r="47" spans="1:9">
      <c r="A47" s="685"/>
      <c r="B47" s="217"/>
      <c r="C47" s="224"/>
      <c r="D47" s="217"/>
      <c r="E47" s="225"/>
      <c r="F47" s="222"/>
      <c r="G47" s="225"/>
    </row>
    <row r="48" spans="1:9">
      <c r="A48" s="685">
        <v>28</v>
      </c>
      <c r="B48" s="217" t="s">
        <v>831</v>
      </c>
      <c r="C48" s="224"/>
      <c r="D48" s="217"/>
      <c r="E48" s="225"/>
      <c r="F48" s="222"/>
      <c r="G48" s="224">
        <f>2605800+60000</f>
        <v>2665800</v>
      </c>
    </row>
    <row r="49" spans="1:7">
      <c r="A49" s="685"/>
      <c r="B49" s="217"/>
      <c r="C49" s="217"/>
      <c r="D49" s="224"/>
      <c r="E49" s="222"/>
      <c r="F49" s="226"/>
      <c r="G49" s="225"/>
    </row>
    <row r="50" spans="1:7">
      <c r="A50" s="220">
        <v>29</v>
      </c>
      <c r="B50" s="222" t="s">
        <v>832</v>
      </c>
      <c r="C50" s="226"/>
      <c r="D50" s="226"/>
      <c r="E50" s="230"/>
      <c r="F50" s="226"/>
      <c r="G50" s="224">
        <f>G46-G48</f>
        <v>-92130</v>
      </c>
    </row>
    <row r="51" spans="1:7" ht="13.5" thickBot="1">
      <c r="A51" s="232"/>
      <c r="B51" s="227"/>
      <c r="C51" s="227"/>
      <c r="D51" s="227"/>
      <c r="E51" s="233"/>
      <c r="F51" s="227"/>
      <c r="G51" s="686"/>
    </row>
  </sheetData>
  <mergeCells count="2">
    <mergeCell ref="B1:G1"/>
    <mergeCell ref="B2:G2"/>
  </mergeCells>
  <pageMargins left="0.70866141732283472" right="0.70866141732283472" top="0.74803149606299213" bottom="0.74803149606299213" header="0.31496062992125984" footer="0.31496062992125984"/>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activeCell="N20" sqref="N20"/>
    </sheetView>
  </sheetViews>
  <sheetFormatPr defaultRowHeight="12.75"/>
  <cols>
    <col min="1" max="1" width="45.5703125" style="42" customWidth="1"/>
    <col min="2" max="13" width="14.28515625" style="42" customWidth="1"/>
    <col min="14" max="16384" width="9.140625" style="42"/>
  </cols>
  <sheetData>
    <row r="1" spans="1:13">
      <c r="A1" s="52" t="s">
        <v>833</v>
      </c>
    </row>
    <row r="2" spans="1:13">
      <c r="A2" s="547"/>
      <c r="B2" s="547"/>
      <c r="C2" s="547"/>
      <c r="D2" s="547"/>
      <c r="E2" s="547"/>
      <c r="F2" s="547"/>
      <c r="G2" s="547"/>
      <c r="H2" s="547"/>
      <c r="I2" s="547"/>
      <c r="J2" s="547"/>
      <c r="K2" s="548"/>
      <c r="L2"/>
      <c r="M2" s="294" t="s">
        <v>279</v>
      </c>
    </row>
    <row r="3" spans="1:13" ht="38.25">
      <c r="A3" s="509"/>
      <c r="B3" s="316" t="s">
        <v>30</v>
      </c>
      <c r="C3" s="316" t="s">
        <v>54</v>
      </c>
      <c r="D3" s="316" t="s">
        <v>475</v>
      </c>
      <c r="E3" s="316" t="s">
        <v>605</v>
      </c>
      <c r="F3" s="316" t="s">
        <v>497</v>
      </c>
      <c r="G3" s="316" t="s">
        <v>506</v>
      </c>
      <c r="H3" s="316" t="s">
        <v>48</v>
      </c>
      <c r="I3" s="316" t="s">
        <v>49</v>
      </c>
      <c r="J3" s="509" t="s">
        <v>50</v>
      </c>
      <c r="K3" s="510" t="s">
        <v>627</v>
      </c>
      <c r="L3" s="510" t="s">
        <v>2</v>
      </c>
      <c r="M3" s="316" t="s">
        <v>593</v>
      </c>
    </row>
    <row r="4" spans="1:13">
      <c r="A4" s="549" t="s">
        <v>95</v>
      </c>
      <c r="B4" s="323">
        <v>898147</v>
      </c>
      <c r="C4" s="323">
        <v>168605</v>
      </c>
      <c r="D4" s="323">
        <v>42555</v>
      </c>
      <c r="E4" s="323">
        <v>402035</v>
      </c>
      <c r="F4" s="323">
        <v>100435</v>
      </c>
      <c r="G4" s="323">
        <v>258444</v>
      </c>
      <c r="H4" s="323">
        <v>245096</v>
      </c>
      <c r="I4" s="323">
        <v>152734</v>
      </c>
      <c r="J4" s="304">
        <v>16868</v>
      </c>
      <c r="K4" s="550">
        <v>2284919</v>
      </c>
      <c r="L4" s="550">
        <v>684352</v>
      </c>
      <c r="M4" s="323">
        <v>2969271</v>
      </c>
    </row>
    <row r="5" spans="1:13">
      <c r="A5" s="516" t="s">
        <v>109</v>
      </c>
      <c r="B5" s="526">
        <v>15722</v>
      </c>
      <c r="C5" s="526">
        <v>11964</v>
      </c>
      <c r="D5" s="526">
        <v>733</v>
      </c>
      <c r="E5" s="526">
        <v>18964</v>
      </c>
      <c r="F5" s="526">
        <v>4172</v>
      </c>
      <c r="G5" s="526">
        <v>118158</v>
      </c>
      <c r="H5" s="526">
        <v>77229</v>
      </c>
      <c r="I5" s="526">
        <v>1073</v>
      </c>
      <c r="J5" s="551">
        <v>0</v>
      </c>
      <c r="K5" s="530">
        <v>248015</v>
      </c>
      <c r="L5" s="552">
        <v>43064</v>
      </c>
      <c r="M5" s="525">
        <v>291079</v>
      </c>
    </row>
    <row r="6" spans="1:13">
      <c r="A6" s="516" t="s">
        <v>96</v>
      </c>
      <c r="B6" s="526">
        <v>25995</v>
      </c>
      <c r="C6" s="526">
        <v>1905</v>
      </c>
      <c r="D6" s="526">
        <v>3021</v>
      </c>
      <c r="E6" s="526">
        <v>31421</v>
      </c>
      <c r="F6" s="526">
        <v>7988</v>
      </c>
      <c r="G6" s="526">
        <v>696</v>
      </c>
      <c r="H6" s="526">
        <v>10827</v>
      </c>
      <c r="I6" s="526">
        <v>0</v>
      </c>
      <c r="J6" s="551">
        <v>0</v>
      </c>
      <c r="K6" s="530">
        <v>81853</v>
      </c>
      <c r="L6" s="552">
        <v>31553</v>
      </c>
      <c r="M6" s="525">
        <v>113406</v>
      </c>
    </row>
    <row r="7" spans="1:13">
      <c r="A7" s="516" t="s">
        <v>102</v>
      </c>
      <c r="B7" s="526">
        <v>4154</v>
      </c>
      <c r="C7" s="526">
        <v>2120</v>
      </c>
      <c r="D7" s="526">
        <v>397</v>
      </c>
      <c r="E7" s="526">
        <v>9162</v>
      </c>
      <c r="F7" s="526">
        <v>9806</v>
      </c>
      <c r="G7" s="526">
        <v>1937</v>
      </c>
      <c r="H7" s="526">
        <v>2968</v>
      </c>
      <c r="I7" s="526">
        <v>904</v>
      </c>
      <c r="J7" s="551">
        <v>0</v>
      </c>
      <c r="K7" s="530">
        <v>31448</v>
      </c>
      <c r="L7" s="552">
        <v>12762</v>
      </c>
      <c r="M7" s="525">
        <v>44210</v>
      </c>
    </row>
    <row r="8" spans="1:13">
      <c r="A8" s="516" t="s">
        <v>81</v>
      </c>
      <c r="B8" s="526">
        <v>67861</v>
      </c>
      <c r="C8" s="526">
        <v>773</v>
      </c>
      <c r="D8" s="526">
        <v>567</v>
      </c>
      <c r="E8" s="526">
        <v>6610</v>
      </c>
      <c r="F8" s="526">
        <v>1149</v>
      </c>
      <c r="G8" s="526">
        <v>14048</v>
      </c>
      <c r="H8" s="526">
        <v>802</v>
      </c>
      <c r="I8" s="526">
        <v>0</v>
      </c>
      <c r="J8" s="551">
        <v>354</v>
      </c>
      <c r="K8" s="530">
        <v>92164</v>
      </c>
      <c r="L8" s="552">
        <v>0</v>
      </c>
      <c r="M8" s="525">
        <v>92164</v>
      </c>
    </row>
    <row r="9" spans="1:13">
      <c r="A9" s="516" t="s">
        <v>97</v>
      </c>
      <c r="B9" s="526">
        <v>4269</v>
      </c>
      <c r="C9" s="526">
        <v>50</v>
      </c>
      <c r="D9" s="526">
        <v>22</v>
      </c>
      <c r="E9" s="526">
        <v>3822</v>
      </c>
      <c r="F9" s="526">
        <v>98</v>
      </c>
      <c r="G9" s="526">
        <v>1714</v>
      </c>
      <c r="H9" s="526">
        <v>1262</v>
      </c>
      <c r="I9" s="526">
        <v>1541</v>
      </c>
      <c r="J9" s="551">
        <v>0</v>
      </c>
      <c r="K9" s="530">
        <v>12778</v>
      </c>
      <c r="L9" s="552">
        <v>6353</v>
      </c>
      <c r="M9" s="525">
        <v>19131</v>
      </c>
    </row>
    <row r="10" spans="1:13">
      <c r="A10" s="516" t="s">
        <v>83</v>
      </c>
      <c r="B10" s="526">
        <v>73318</v>
      </c>
      <c r="C10" s="526">
        <v>10730</v>
      </c>
      <c r="D10" s="526">
        <v>1222</v>
      </c>
      <c r="E10" s="526">
        <v>12375</v>
      </c>
      <c r="F10" s="526">
        <v>975</v>
      </c>
      <c r="G10" s="526">
        <v>1231</v>
      </c>
      <c r="H10" s="526">
        <v>3037</v>
      </c>
      <c r="I10" s="526">
        <v>1237</v>
      </c>
      <c r="J10" s="551">
        <v>185</v>
      </c>
      <c r="K10" s="530">
        <v>104310</v>
      </c>
      <c r="L10" s="552">
        <v>0</v>
      </c>
      <c r="M10" s="525">
        <v>104310</v>
      </c>
    </row>
    <row r="11" spans="1:13">
      <c r="A11" s="516" t="s">
        <v>89</v>
      </c>
      <c r="B11" s="526">
        <v>58045</v>
      </c>
      <c r="C11" s="526">
        <v>31443</v>
      </c>
      <c r="D11" s="526">
        <v>488</v>
      </c>
      <c r="E11" s="526">
        <v>17177</v>
      </c>
      <c r="F11" s="526">
        <v>6847</v>
      </c>
      <c r="G11" s="526">
        <v>16879</v>
      </c>
      <c r="H11" s="526">
        <v>1546</v>
      </c>
      <c r="I11" s="526">
        <v>1034</v>
      </c>
      <c r="J11" s="551">
        <v>0</v>
      </c>
      <c r="K11" s="530">
        <v>133459</v>
      </c>
      <c r="L11" s="552">
        <v>22387</v>
      </c>
      <c r="M11" s="525">
        <v>155846</v>
      </c>
    </row>
    <row r="12" spans="1:13">
      <c r="A12" s="516" t="s">
        <v>100</v>
      </c>
      <c r="B12" s="526">
        <v>16327</v>
      </c>
      <c r="C12" s="526">
        <v>3499</v>
      </c>
      <c r="D12" s="526">
        <v>241</v>
      </c>
      <c r="E12" s="526">
        <v>5477</v>
      </c>
      <c r="F12" s="526">
        <v>4302</v>
      </c>
      <c r="G12" s="526">
        <v>10772</v>
      </c>
      <c r="H12" s="526">
        <v>1075</v>
      </c>
      <c r="I12" s="526">
        <v>809</v>
      </c>
      <c r="J12" s="551">
        <v>0</v>
      </c>
      <c r="K12" s="530">
        <v>42502</v>
      </c>
      <c r="L12" s="552">
        <v>18836</v>
      </c>
      <c r="M12" s="525">
        <v>61338</v>
      </c>
    </row>
    <row r="13" spans="1:13">
      <c r="A13" s="516" t="s">
        <v>91</v>
      </c>
      <c r="B13" s="526">
        <v>17568</v>
      </c>
      <c r="C13" s="526">
        <v>3906</v>
      </c>
      <c r="D13" s="526">
        <v>0</v>
      </c>
      <c r="E13" s="526">
        <v>8957</v>
      </c>
      <c r="F13" s="526">
        <v>227</v>
      </c>
      <c r="G13" s="526">
        <v>264</v>
      </c>
      <c r="H13" s="526">
        <v>5825</v>
      </c>
      <c r="I13" s="526">
        <v>0</v>
      </c>
      <c r="J13" s="551">
        <v>0</v>
      </c>
      <c r="K13" s="530">
        <v>36747</v>
      </c>
      <c r="L13" s="552">
        <v>7405</v>
      </c>
      <c r="M13" s="525">
        <v>44152</v>
      </c>
    </row>
    <row r="14" spans="1:13">
      <c r="A14" s="516" t="s">
        <v>103</v>
      </c>
      <c r="B14" s="526">
        <v>17980</v>
      </c>
      <c r="C14" s="526">
        <v>2226</v>
      </c>
      <c r="D14" s="526">
        <v>149</v>
      </c>
      <c r="E14" s="526">
        <v>5626</v>
      </c>
      <c r="F14" s="526">
        <v>1023</v>
      </c>
      <c r="G14" s="526">
        <v>1819</v>
      </c>
      <c r="H14" s="526">
        <v>0</v>
      </c>
      <c r="I14" s="526">
        <v>0</v>
      </c>
      <c r="J14" s="551">
        <v>0</v>
      </c>
      <c r="K14" s="530">
        <v>28823</v>
      </c>
      <c r="L14" s="552">
        <v>21301</v>
      </c>
      <c r="M14" s="525">
        <v>50124</v>
      </c>
    </row>
    <row r="15" spans="1:13">
      <c r="A15" s="516" t="s">
        <v>85</v>
      </c>
      <c r="B15" s="526">
        <v>40277</v>
      </c>
      <c r="C15" s="526">
        <v>1849</v>
      </c>
      <c r="D15" s="526">
        <v>226</v>
      </c>
      <c r="E15" s="526">
        <v>2003</v>
      </c>
      <c r="F15" s="526">
        <v>23</v>
      </c>
      <c r="G15" s="526">
        <v>1075</v>
      </c>
      <c r="H15" s="526">
        <v>3640</v>
      </c>
      <c r="I15" s="526">
        <v>0</v>
      </c>
      <c r="J15" s="551">
        <v>0</v>
      </c>
      <c r="K15" s="530">
        <v>49093</v>
      </c>
      <c r="L15" s="552">
        <v>5119</v>
      </c>
      <c r="M15" s="525">
        <v>54212</v>
      </c>
    </row>
    <row r="16" spans="1:13">
      <c r="A16" s="516" t="s">
        <v>110</v>
      </c>
      <c r="B16" s="526">
        <v>33973</v>
      </c>
      <c r="C16" s="526">
        <v>10088</v>
      </c>
      <c r="D16" s="526">
        <v>578</v>
      </c>
      <c r="E16" s="526">
        <v>21315</v>
      </c>
      <c r="F16" s="526">
        <v>7463</v>
      </c>
      <c r="G16" s="526">
        <v>1707</v>
      </c>
      <c r="H16" s="526">
        <v>3424</v>
      </c>
      <c r="I16" s="526">
        <v>49386</v>
      </c>
      <c r="J16" s="551">
        <v>0</v>
      </c>
      <c r="K16" s="530">
        <v>127934</v>
      </c>
      <c r="L16" s="552">
        <v>72816</v>
      </c>
      <c r="M16" s="525">
        <v>200750</v>
      </c>
    </row>
    <row r="17" spans="1:13">
      <c r="A17" s="516" t="s">
        <v>80</v>
      </c>
      <c r="B17" s="526">
        <v>2062</v>
      </c>
      <c r="C17" s="526">
        <v>798</v>
      </c>
      <c r="D17" s="526">
        <v>682</v>
      </c>
      <c r="E17" s="526">
        <v>4118</v>
      </c>
      <c r="F17" s="526">
        <v>295</v>
      </c>
      <c r="G17" s="526">
        <v>2093</v>
      </c>
      <c r="H17" s="526">
        <v>230</v>
      </c>
      <c r="I17" s="526">
        <v>828</v>
      </c>
      <c r="J17" s="551">
        <v>0</v>
      </c>
      <c r="K17" s="530">
        <v>11106</v>
      </c>
      <c r="L17" s="552">
        <v>0</v>
      </c>
      <c r="M17" s="525">
        <v>11106</v>
      </c>
    </row>
    <row r="18" spans="1:13">
      <c r="A18" s="516" t="s">
        <v>107</v>
      </c>
      <c r="B18" s="526">
        <v>7195</v>
      </c>
      <c r="C18" s="526">
        <v>1134</v>
      </c>
      <c r="D18" s="526">
        <v>50</v>
      </c>
      <c r="E18" s="526">
        <v>7199</v>
      </c>
      <c r="F18" s="526">
        <v>5661</v>
      </c>
      <c r="G18" s="526">
        <v>3194</v>
      </c>
      <c r="H18" s="526">
        <v>3487</v>
      </c>
      <c r="I18" s="526">
        <v>327</v>
      </c>
      <c r="J18" s="551">
        <v>0</v>
      </c>
      <c r="K18" s="530">
        <v>28247</v>
      </c>
      <c r="L18" s="552">
        <v>32893</v>
      </c>
      <c r="M18" s="525">
        <v>61140</v>
      </c>
    </row>
    <row r="19" spans="1:13">
      <c r="A19" s="516" t="s">
        <v>106</v>
      </c>
      <c r="B19" s="526">
        <v>15053</v>
      </c>
      <c r="C19" s="526">
        <v>12526</v>
      </c>
      <c r="D19" s="526">
        <v>7064</v>
      </c>
      <c r="E19" s="526">
        <v>16417</v>
      </c>
      <c r="F19" s="526">
        <v>4536</v>
      </c>
      <c r="G19" s="526">
        <v>5150</v>
      </c>
      <c r="H19" s="526">
        <v>7878</v>
      </c>
      <c r="I19" s="526">
        <v>4475</v>
      </c>
      <c r="J19" s="551">
        <v>93</v>
      </c>
      <c r="K19" s="530">
        <v>73192</v>
      </c>
      <c r="L19" s="552">
        <v>68365</v>
      </c>
      <c r="M19" s="525">
        <v>141557</v>
      </c>
    </row>
    <row r="20" spans="1:13">
      <c r="A20" s="516" t="s">
        <v>86</v>
      </c>
      <c r="B20" s="526">
        <v>53904</v>
      </c>
      <c r="C20" s="526">
        <v>25872</v>
      </c>
      <c r="D20" s="526">
        <v>12570</v>
      </c>
      <c r="E20" s="526">
        <v>22241</v>
      </c>
      <c r="F20" s="526">
        <v>2051</v>
      </c>
      <c r="G20" s="526">
        <v>32947</v>
      </c>
      <c r="H20" s="526">
        <v>19008</v>
      </c>
      <c r="I20" s="526">
        <v>79174</v>
      </c>
      <c r="J20" s="551">
        <v>0</v>
      </c>
      <c r="K20" s="530">
        <v>247767</v>
      </c>
      <c r="L20" s="552">
        <v>0</v>
      </c>
      <c r="M20" s="525">
        <v>247767</v>
      </c>
    </row>
    <row r="21" spans="1:13">
      <c r="A21" s="516" t="s">
        <v>90</v>
      </c>
      <c r="B21" s="526">
        <v>42610</v>
      </c>
      <c r="C21" s="526">
        <v>9571</v>
      </c>
      <c r="D21" s="526">
        <v>1754</v>
      </c>
      <c r="E21" s="526">
        <v>31880</v>
      </c>
      <c r="F21" s="526">
        <v>7022</v>
      </c>
      <c r="G21" s="526">
        <v>2680</v>
      </c>
      <c r="H21" s="526">
        <v>745</v>
      </c>
      <c r="I21" s="526">
        <v>5276</v>
      </c>
      <c r="J21" s="551">
        <v>3052</v>
      </c>
      <c r="K21" s="530">
        <v>104590</v>
      </c>
      <c r="L21" s="552">
        <v>38065</v>
      </c>
      <c r="M21" s="525">
        <v>142655</v>
      </c>
    </row>
    <row r="22" spans="1:13">
      <c r="A22" s="516" t="s">
        <v>82</v>
      </c>
      <c r="B22" s="526">
        <v>17486</v>
      </c>
      <c r="C22" s="526">
        <v>1365</v>
      </c>
      <c r="D22" s="526">
        <v>985</v>
      </c>
      <c r="E22" s="526">
        <v>5090</v>
      </c>
      <c r="F22" s="526">
        <v>299</v>
      </c>
      <c r="G22" s="526">
        <v>634</v>
      </c>
      <c r="H22" s="526">
        <v>9175</v>
      </c>
      <c r="I22" s="526">
        <v>222</v>
      </c>
      <c r="J22" s="551">
        <v>0</v>
      </c>
      <c r="K22" s="530">
        <v>35256</v>
      </c>
      <c r="L22" s="552">
        <v>0</v>
      </c>
      <c r="M22" s="525">
        <v>35256</v>
      </c>
    </row>
    <row r="23" spans="1:13">
      <c r="A23" s="516" t="s">
        <v>92</v>
      </c>
      <c r="B23" s="526">
        <v>8072</v>
      </c>
      <c r="C23" s="526">
        <v>143</v>
      </c>
      <c r="D23" s="526">
        <v>170</v>
      </c>
      <c r="E23" s="526">
        <v>2701</v>
      </c>
      <c r="F23" s="526">
        <v>2</v>
      </c>
      <c r="G23" s="526">
        <v>360</v>
      </c>
      <c r="H23" s="526">
        <v>2918</v>
      </c>
      <c r="I23" s="526">
        <v>357</v>
      </c>
      <c r="J23" s="551">
        <v>0</v>
      </c>
      <c r="K23" s="530">
        <v>14723</v>
      </c>
      <c r="L23" s="552">
        <v>10571</v>
      </c>
      <c r="M23" s="525">
        <v>25294</v>
      </c>
    </row>
    <row r="24" spans="1:13">
      <c r="A24" s="516" t="s">
        <v>101</v>
      </c>
      <c r="B24" s="526">
        <v>34885</v>
      </c>
      <c r="C24" s="526">
        <v>802</v>
      </c>
      <c r="D24" s="526">
        <v>925</v>
      </c>
      <c r="E24" s="526">
        <v>6497</v>
      </c>
      <c r="F24" s="526">
        <v>3111</v>
      </c>
      <c r="G24" s="526">
        <v>2244</v>
      </c>
      <c r="H24" s="526">
        <v>2704</v>
      </c>
      <c r="I24" s="526">
        <v>559</v>
      </c>
      <c r="J24" s="551">
        <v>711</v>
      </c>
      <c r="K24" s="530">
        <v>52438</v>
      </c>
      <c r="L24" s="552">
        <v>10436</v>
      </c>
      <c r="M24" s="525">
        <v>62874</v>
      </c>
    </row>
    <row r="25" spans="1:13">
      <c r="A25" s="516" t="s">
        <v>88</v>
      </c>
      <c r="B25" s="526">
        <v>53815</v>
      </c>
      <c r="C25" s="526">
        <v>717</v>
      </c>
      <c r="D25" s="526">
        <v>268</v>
      </c>
      <c r="E25" s="526">
        <v>5388</v>
      </c>
      <c r="F25" s="526">
        <v>1309</v>
      </c>
      <c r="G25" s="526">
        <v>10217</v>
      </c>
      <c r="H25" s="526">
        <v>6919</v>
      </c>
      <c r="I25" s="526">
        <v>680</v>
      </c>
      <c r="J25" s="551">
        <v>0</v>
      </c>
      <c r="K25" s="530">
        <v>79313</v>
      </c>
      <c r="L25" s="552">
        <v>25511</v>
      </c>
      <c r="M25" s="525">
        <v>104824</v>
      </c>
    </row>
    <row r="26" spans="1:13">
      <c r="A26" s="516" t="s">
        <v>98</v>
      </c>
      <c r="B26" s="526">
        <v>27230</v>
      </c>
      <c r="C26" s="526">
        <v>3125</v>
      </c>
      <c r="D26" s="526">
        <v>1337</v>
      </c>
      <c r="E26" s="526">
        <v>14865</v>
      </c>
      <c r="F26" s="526">
        <v>2591</v>
      </c>
      <c r="G26" s="526">
        <v>3184</v>
      </c>
      <c r="H26" s="526">
        <v>5276</v>
      </c>
      <c r="I26" s="526">
        <v>0</v>
      </c>
      <c r="J26" s="551">
        <v>0</v>
      </c>
      <c r="K26" s="530">
        <v>57608</v>
      </c>
      <c r="L26" s="552">
        <v>74260</v>
      </c>
      <c r="M26" s="525">
        <v>131868</v>
      </c>
    </row>
    <row r="27" spans="1:13">
      <c r="A27" s="516" t="s">
        <v>79</v>
      </c>
      <c r="B27" s="526">
        <v>3638</v>
      </c>
      <c r="C27" s="526">
        <v>483</v>
      </c>
      <c r="D27" s="526">
        <v>1548</v>
      </c>
      <c r="E27" s="526">
        <v>4584</v>
      </c>
      <c r="F27" s="526">
        <v>714</v>
      </c>
      <c r="G27" s="526">
        <v>0</v>
      </c>
      <c r="H27" s="526">
        <v>508</v>
      </c>
      <c r="I27" s="526">
        <v>290</v>
      </c>
      <c r="J27" s="551">
        <v>2853</v>
      </c>
      <c r="K27" s="530">
        <v>14618</v>
      </c>
      <c r="L27" s="552">
        <v>125</v>
      </c>
      <c r="M27" s="525">
        <v>14743</v>
      </c>
    </row>
    <row r="28" spans="1:13">
      <c r="A28" s="516" t="s">
        <v>99</v>
      </c>
      <c r="B28" s="526">
        <v>19412</v>
      </c>
      <c r="C28" s="526">
        <v>8750</v>
      </c>
      <c r="D28" s="526">
        <v>363</v>
      </c>
      <c r="E28" s="526">
        <v>35655</v>
      </c>
      <c r="F28" s="526">
        <v>18560</v>
      </c>
      <c r="G28" s="526">
        <v>4196</v>
      </c>
      <c r="H28" s="526">
        <v>9508</v>
      </c>
      <c r="I28" s="526">
        <v>1296</v>
      </c>
      <c r="J28" s="551">
        <v>0</v>
      </c>
      <c r="K28" s="530">
        <v>97740</v>
      </c>
      <c r="L28" s="552">
        <v>27941</v>
      </c>
      <c r="M28" s="525">
        <v>125681</v>
      </c>
    </row>
    <row r="29" spans="1:13">
      <c r="A29" s="516" t="s">
        <v>104</v>
      </c>
      <c r="B29" s="526">
        <v>25515</v>
      </c>
      <c r="C29" s="526">
        <v>6000</v>
      </c>
      <c r="D29" s="526">
        <v>981</v>
      </c>
      <c r="E29" s="526">
        <v>8813</v>
      </c>
      <c r="F29" s="526">
        <v>3393</v>
      </c>
      <c r="G29" s="526">
        <v>8429</v>
      </c>
      <c r="H29" s="526">
        <v>3545</v>
      </c>
      <c r="I29" s="526">
        <v>900</v>
      </c>
      <c r="J29" s="551">
        <v>0</v>
      </c>
      <c r="K29" s="530">
        <v>57576</v>
      </c>
      <c r="L29" s="552">
        <v>10951</v>
      </c>
      <c r="M29" s="525">
        <v>68527</v>
      </c>
    </row>
    <row r="30" spans="1:13">
      <c r="A30" s="516" t="s">
        <v>84</v>
      </c>
      <c r="B30" s="526">
        <v>38111</v>
      </c>
      <c r="C30" s="526">
        <v>2443</v>
      </c>
      <c r="D30" s="526">
        <v>336</v>
      </c>
      <c r="E30" s="526">
        <v>10074</v>
      </c>
      <c r="F30" s="526">
        <v>2801</v>
      </c>
      <c r="G30" s="526">
        <v>1016</v>
      </c>
      <c r="H30" s="526">
        <v>9704</v>
      </c>
      <c r="I30" s="526">
        <v>758</v>
      </c>
      <c r="J30" s="551">
        <v>0</v>
      </c>
      <c r="K30" s="530">
        <v>65243</v>
      </c>
      <c r="L30" s="552">
        <v>0</v>
      </c>
      <c r="M30" s="525">
        <v>65243</v>
      </c>
    </row>
    <row r="31" spans="1:13">
      <c r="A31" s="516" t="s">
        <v>78</v>
      </c>
      <c r="B31" s="526">
        <v>52554</v>
      </c>
      <c r="C31" s="526">
        <v>955</v>
      </c>
      <c r="D31" s="526">
        <v>3099</v>
      </c>
      <c r="E31" s="526">
        <v>1930</v>
      </c>
      <c r="F31" s="526">
        <v>176</v>
      </c>
      <c r="G31" s="526">
        <v>93</v>
      </c>
      <c r="H31" s="526">
        <v>2355</v>
      </c>
      <c r="I31" s="526">
        <v>0</v>
      </c>
      <c r="J31" s="551">
        <v>9620</v>
      </c>
      <c r="K31" s="530">
        <v>70782</v>
      </c>
      <c r="L31" s="552">
        <v>3266</v>
      </c>
      <c r="M31" s="525">
        <v>74048</v>
      </c>
    </row>
    <row r="32" spans="1:13">
      <c r="A32" s="516" t="s">
        <v>93</v>
      </c>
      <c r="B32" s="526">
        <v>40852</v>
      </c>
      <c r="C32" s="526">
        <v>863</v>
      </c>
      <c r="D32" s="526">
        <v>281</v>
      </c>
      <c r="E32" s="526">
        <v>2605</v>
      </c>
      <c r="F32" s="526">
        <v>741</v>
      </c>
      <c r="G32" s="526">
        <v>710</v>
      </c>
      <c r="H32" s="526">
        <v>5487</v>
      </c>
      <c r="I32" s="526">
        <v>400</v>
      </c>
      <c r="J32" s="551">
        <v>0</v>
      </c>
      <c r="K32" s="530">
        <v>51939</v>
      </c>
      <c r="L32" s="552">
        <v>14885</v>
      </c>
      <c r="M32" s="525">
        <v>66824</v>
      </c>
    </row>
    <row r="33" spans="1:13">
      <c r="A33" s="516" t="s">
        <v>108</v>
      </c>
      <c r="B33" s="526">
        <v>31075</v>
      </c>
      <c r="C33" s="526">
        <v>1957</v>
      </c>
      <c r="D33" s="526">
        <v>597</v>
      </c>
      <c r="E33" s="526">
        <v>17299</v>
      </c>
      <c r="F33" s="526">
        <v>60</v>
      </c>
      <c r="G33" s="526">
        <v>929</v>
      </c>
      <c r="H33" s="526">
        <v>1659</v>
      </c>
      <c r="I33" s="526">
        <v>302</v>
      </c>
      <c r="J33" s="551">
        <v>0</v>
      </c>
      <c r="K33" s="530">
        <v>53878</v>
      </c>
      <c r="L33" s="552">
        <v>37338</v>
      </c>
      <c r="M33" s="525">
        <v>91216</v>
      </c>
    </row>
    <row r="34" spans="1:13">
      <c r="A34" s="516" t="s">
        <v>94</v>
      </c>
      <c r="B34" s="526">
        <v>2351</v>
      </c>
      <c r="C34" s="526">
        <v>2465</v>
      </c>
      <c r="D34" s="526">
        <v>308</v>
      </c>
      <c r="E34" s="526">
        <v>8623</v>
      </c>
      <c r="F34" s="526">
        <v>1480</v>
      </c>
      <c r="G34" s="526">
        <v>3108</v>
      </c>
      <c r="H34" s="526">
        <v>848</v>
      </c>
      <c r="I34" s="526">
        <v>419</v>
      </c>
      <c r="J34" s="551">
        <v>0</v>
      </c>
      <c r="K34" s="530">
        <v>19602</v>
      </c>
      <c r="L34" s="552">
        <v>18326</v>
      </c>
      <c r="M34" s="525">
        <v>37928</v>
      </c>
    </row>
    <row r="35" spans="1:13">
      <c r="A35" s="516" t="s">
        <v>87</v>
      </c>
      <c r="B35" s="526">
        <v>39597</v>
      </c>
      <c r="C35" s="526">
        <v>4234</v>
      </c>
      <c r="D35" s="526">
        <v>1247</v>
      </c>
      <c r="E35" s="526">
        <v>2990</v>
      </c>
      <c r="F35" s="526">
        <v>238</v>
      </c>
      <c r="G35" s="526">
        <v>5697</v>
      </c>
      <c r="H35" s="526">
        <v>13095</v>
      </c>
      <c r="I35" s="526">
        <v>487</v>
      </c>
      <c r="J35" s="551">
        <v>0</v>
      </c>
      <c r="K35" s="530">
        <v>67585</v>
      </c>
      <c r="L35" s="552">
        <v>21233</v>
      </c>
      <c r="M35" s="525">
        <v>88818</v>
      </c>
    </row>
    <row r="36" spans="1:13">
      <c r="A36" s="516" t="s">
        <v>105</v>
      </c>
      <c r="B36" s="526">
        <v>7241</v>
      </c>
      <c r="C36" s="526">
        <v>3849</v>
      </c>
      <c r="D36" s="526">
        <v>346</v>
      </c>
      <c r="E36" s="526">
        <v>8988</v>
      </c>
      <c r="F36" s="526">
        <v>1322</v>
      </c>
      <c r="G36" s="526">
        <v>1263</v>
      </c>
      <c r="H36" s="526">
        <v>28268</v>
      </c>
      <c r="I36" s="526">
        <v>0</v>
      </c>
      <c r="J36" s="551">
        <v>0</v>
      </c>
      <c r="K36" s="530">
        <v>51277</v>
      </c>
      <c r="L36" s="552">
        <v>48590</v>
      </c>
      <c r="M36" s="525">
        <v>99867</v>
      </c>
    </row>
    <row r="37" spans="1:13">
      <c r="A37" s="553" t="s">
        <v>594</v>
      </c>
      <c r="B37" s="526">
        <v>0</v>
      </c>
      <c r="C37" s="526">
        <v>0</v>
      </c>
      <c r="D37" s="526">
        <v>0</v>
      </c>
      <c r="E37" s="526">
        <v>0</v>
      </c>
      <c r="F37" s="526">
        <v>0</v>
      </c>
      <c r="G37" s="526">
        <v>0</v>
      </c>
      <c r="H37" s="526">
        <v>0</v>
      </c>
      <c r="I37" s="526">
        <v>0</v>
      </c>
      <c r="J37" s="551">
        <v>0</v>
      </c>
      <c r="K37" s="530">
        <v>0</v>
      </c>
      <c r="L37" s="552">
        <v>0</v>
      </c>
      <c r="M37" s="525">
        <v>0</v>
      </c>
    </row>
    <row r="38" spans="1:13">
      <c r="A38" s="553" t="s">
        <v>595</v>
      </c>
      <c r="B38" s="526">
        <v>0</v>
      </c>
      <c r="C38" s="526">
        <v>0</v>
      </c>
      <c r="D38" s="526">
        <v>0</v>
      </c>
      <c r="E38" s="526">
        <v>0</v>
      </c>
      <c r="F38" s="526">
        <v>0</v>
      </c>
      <c r="G38" s="526">
        <v>0</v>
      </c>
      <c r="H38" s="526">
        <v>40</v>
      </c>
      <c r="I38" s="526">
        <v>0</v>
      </c>
      <c r="J38" s="551">
        <v>0</v>
      </c>
      <c r="K38" s="530">
        <v>40</v>
      </c>
      <c r="L38" s="552">
        <v>0</v>
      </c>
      <c r="M38" s="525">
        <v>40</v>
      </c>
    </row>
    <row r="39" spans="1:13">
      <c r="A39" s="553" t="s">
        <v>596</v>
      </c>
      <c r="B39" s="526">
        <v>0</v>
      </c>
      <c r="C39" s="526">
        <v>0</v>
      </c>
      <c r="D39" s="526">
        <v>0</v>
      </c>
      <c r="E39" s="526">
        <v>0</v>
      </c>
      <c r="F39" s="526">
        <v>0</v>
      </c>
      <c r="G39" s="526">
        <v>0</v>
      </c>
      <c r="H39" s="526">
        <v>0</v>
      </c>
      <c r="I39" s="526">
        <v>0</v>
      </c>
      <c r="J39" s="551">
        <v>0</v>
      </c>
      <c r="K39" s="530">
        <v>0</v>
      </c>
      <c r="L39" s="552">
        <v>0</v>
      </c>
      <c r="M39" s="525">
        <v>0</v>
      </c>
    </row>
    <row r="40" spans="1:13">
      <c r="A40" s="553" t="s">
        <v>597</v>
      </c>
      <c r="B40" s="526">
        <v>0</v>
      </c>
      <c r="C40" s="526">
        <v>0</v>
      </c>
      <c r="D40" s="526">
        <v>0</v>
      </c>
      <c r="E40" s="526">
        <v>0</v>
      </c>
      <c r="F40" s="526">
        <v>0</v>
      </c>
      <c r="G40" s="526">
        <v>0</v>
      </c>
      <c r="H40" s="526">
        <v>18</v>
      </c>
      <c r="I40" s="526">
        <v>0</v>
      </c>
      <c r="J40" s="551">
        <v>0</v>
      </c>
      <c r="K40" s="530">
        <v>18</v>
      </c>
      <c r="L40" s="552">
        <v>0</v>
      </c>
      <c r="M40" s="525">
        <v>18</v>
      </c>
    </row>
    <row r="41" spans="1:13">
      <c r="A41" s="553" t="s">
        <v>598</v>
      </c>
      <c r="B41" s="526">
        <v>0</v>
      </c>
      <c r="C41" s="526">
        <v>0</v>
      </c>
      <c r="D41" s="526">
        <v>0</v>
      </c>
      <c r="E41" s="526">
        <v>0</v>
      </c>
      <c r="F41" s="526">
        <v>0</v>
      </c>
      <c r="G41" s="526">
        <v>0</v>
      </c>
      <c r="H41" s="526">
        <v>0</v>
      </c>
      <c r="I41" s="526">
        <v>0</v>
      </c>
      <c r="J41" s="551">
        <v>0</v>
      </c>
      <c r="K41" s="530">
        <v>0</v>
      </c>
      <c r="L41" s="552">
        <v>0</v>
      </c>
      <c r="M41" s="525">
        <v>0</v>
      </c>
    </row>
    <row r="42" spans="1:13">
      <c r="A42" s="553" t="s">
        <v>599</v>
      </c>
      <c r="B42" s="526">
        <v>0</v>
      </c>
      <c r="C42" s="526">
        <v>0</v>
      </c>
      <c r="D42" s="526">
        <v>0</v>
      </c>
      <c r="E42" s="526">
        <v>0</v>
      </c>
      <c r="F42" s="526">
        <v>0</v>
      </c>
      <c r="G42" s="526">
        <v>0</v>
      </c>
      <c r="H42" s="526">
        <v>0</v>
      </c>
      <c r="I42" s="526">
        <v>0</v>
      </c>
      <c r="J42" s="551">
        <v>0</v>
      </c>
      <c r="K42" s="530">
        <v>0</v>
      </c>
      <c r="L42" s="552">
        <v>0</v>
      </c>
      <c r="M42" s="525">
        <v>0</v>
      </c>
    </row>
    <row r="43" spans="1:13">
      <c r="A43" s="553" t="s">
        <v>600</v>
      </c>
      <c r="B43" s="526">
        <v>0</v>
      </c>
      <c r="C43" s="526">
        <v>0</v>
      </c>
      <c r="D43" s="526">
        <v>0</v>
      </c>
      <c r="E43" s="526">
        <v>0</v>
      </c>
      <c r="F43" s="526">
        <v>0</v>
      </c>
      <c r="G43" s="526">
        <v>0</v>
      </c>
      <c r="H43" s="526">
        <v>63</v>
      </c>
      <c r="I43" s="526">
        <v>0</v>
      </c>
      <c r="J43" s="551">
        <v>0</v>
      </c>
      <c r="K43" s="530">
        <v>63</v>
      </c>
      <c r="L43" s="552">
        <v>0</v>
      </c>
      <c r="M43" s="525">
        <v>63</v>
      </c>
    </row>
    <row r="44" spans="1:13">
      <c r="A44" s="553" t="s">
        <v>601</v>
      </c>
      <c r="B44" s="526">
        <v>0</v>
      </c>
      <c r="C44" s="526">
        <v>0</v>
      </c>
      <c r="D44" s="526">
        <v>0</v>
      </c>
      <c r="E44" s="526">
        <v>0</v>
      </c>
      <c r="F44" s="526">
        <v>0</v>
      </c>
      <c r="G44" s="526">
        <v>0</v>
      </c>
      <c r="H44" s="526">
        <v>0</v>
      </c>
      <c r="I44" s="526">
        <v>0</v>
      </c>
      <c r="J44" s="551">
        <v>0</v>
      </c>
      <c r="K44" s="530">
        <v>0</v>
      </c>
      <c r="L44" s="552">
        <v>0</v>
      </c>
      <c r="M44" s="525">
        <v>0</v>
      </c>
    </row>
    <row r="45" spans="1:13">
      <c r="A45" s="553" t="s">
        <v>602</v>
      </c>
      <c r="B45" s="526">
        <v>0</v>
      </c>
      <c r="C45" s="526">
        <v>0</v>
      </c>
      <c r="D45" s="526">
        <v>0</v>
      </c>
      <c r="E45" s="526">
        <v>0</v>
      </c>
      <c r="F45" s="526">
        <v>0</v>
      </c>
      <c r="G45" s="526">
        <v>0</v>
      </c>
      <c r="H45" s="526">
        <v>0</v>
      </c>
      <c r="I45" s="526">
        <v>0</v>
      </c>
      <c r="J45" s="551">
        <v>0</v>
      </c>
      <c r="K45" s="530">
        <v>0</v>
      </c>
      <c r="L45" s="552">
        <v>0</v>
      </c>
      <c r="M45" s="525">
        <v>0</v>
      </c>
    </row>
    <row r="46" spans="1:13">
      <c r="A46" s="553" t="s">
        <v>603</v>
      </c>
      <c r="B46" s="526">
        <v>0</v>
      </c>
      <c r="C46" s="526">
        <v>0</v>
      </c>
      <c r="D46" s="526">
        <v>0</v>
      </c>
      <c r="E46" s="526">
        <v>0</v>
      </c>
      <c r="F46" s="526">
        <v>0</v>
      </c>
      <c r="G46" s="526">
        <v>0</v>
      </c>
      <c r="H46" s="526">
        <v>23</v>
      </c>
      <c r="I46" s="526">
        <v>0</v>
      </c>
      <c r="J46" s="551">
        <v>0</v>
      </c>
      <c r="K46" s="530">
        <v>23</v>
      </c>
      <c r="L46" s="552">
        <v>0</v>
      </c>
      <c r="M46" s="525">
        <v>23</v>
      </c>
    </row>
    <row r="47" spans="1:13">
      <c r="A47" s="553" t="s">
        <v>604</v>
      </c>
      <c r="B47" s="526">
        <v>0</v>
      </c>
      <c r="C47" s="526">
        <v>0</v>
      </c>
      <c r="D47" s="526">
        <v>0</v>
      </c>
      <c r="E47" s="526">
        <v>568</v>
      </c>
      <c r="F47" s="526">
        <v>0</v>
      </c>
      <c r="G47" s="526">
        <v>0</v>
      </c>
      <c r="H47" s="526">
        <v>0</v>
      </c>
      <c r="I47" s="526">
        <v>0</v>
      </c>
      <c r="J47" s="551">
        <v>0</v>
      </c>
      <c r="K47" s="530">
        <v>568</v>
      </c>
      <c r="L47" s="552">
        <v>0</v>
      </c>
      <c r="M47" s="525">
        <v>568</v>
      </c>
    </row>
    <row r="48" spans="1:13">
      <c r="A48" s="553" t="s">
        <v>450</v>
      </c>
      <c r="B48" s="526">
        <v>0</v>
      </c>
      <c r="C48" s="526">
        <v>0</v>
      </c>
      <c r="D48" s="526">
        <v>0</v>
      </c>
      <c r="E48" s="526">
        <v>0</v>
      </c>
      <c r="F48" s="526">
        <v>0</v>
      </c>
      <c r="G48" s="526">
        <v>0</v>
      </c>
      <c r="H48" s="526">
        <v>0</v>
      </c>
      <c r="I48" s="526">
        <v>0</v>
      </c>
      <c r="J48" s="551">
        <v>0</v>
      </c>
      <c r="K48" s="530">
        <v>0</v>
      </c>
      <c r="L48" s="552">
        <v>0</v>
      </c>
      <c r="M48" s="525">
        <v>0</v>
      </c>
    </row>
    <row r="49" spans="1:13">
      <c r="A49" s="553" t="s">
        <v>438</v>
      </c>
      <c r="B49" s="526">
        <v>0</v>
      </c>
      <c r="C49" s="526">
        <v>0</v>
      </c>
      <c r="D49" s="526">
        <v>0</v>
      </c>
      <c r="E49" s="526">
        <v>0</v>
      </c>
      <c r="F49" s="526">
        <v>0</v>
      </c>
      <c r="G49" s="526">
        <v>0</v>
      </c>
      <c r="H49" s="526">
        <v>0</v>
      </c>
      <c r="I49" s="526">
        <v>0</v>
      </c>
      <c r="J49" s="551">
        <v>0</v>
      </c>
      <c r="K49" s="530">
        <v>0</v>
      </c>
      <c r="L49" s="552">
        <v>0</v>
      </c>
      <c r="M49" s="525">
        <v>0</v>
      </c>
    </row>
    <row r="50" spans="1:13">
      <c r="A50" s="553" t="s">
        <v>445</v>
      </c>
      <c r="B50" s="526">
        <v>0</v>
      </c>
      <c r="C50" s="526">
        <v>0</v>
      </c>
      <c r="D50" s="526">
        <v>0</v>
      </c>
      <c r="E50" s="526">
        <v>177</v>
      </c>
      <c r="F50" s="526">
        <v>0</v>
      </c>
      <c r="G50" s="526">
        <v>0</v>
      </c>
      <c r="H50" s="526">
        <v>0</v>
      </c>
      <c r="I50" s="526">
        <v>0</v>
      </c>
      <c r="J50" s="551">
        <v>0</v>
      </c>
      <c r="K50" s="530">
        <v>177</v>
      </c>
      <c r="L50" s="552">
        <v>0</v>
      </c>
      <c r="M50" s="525">
        <v>177</v>
      </c>
    </row>
    <row r="51" spans="1:13">
      <c r="A51" s="553" t="s">
        <v>446</v>
      </c>
      <c r="B51" s="526">
        <v>0</v>
      </c>
      <c r="C51" s="526">
        <v>0</v>
      </c>
      <c r="D51" s="526">
        <v>0</v>
      </c>
      <c r="E51" s="526">
        <v>464</v>
      </c>
      <c r="F51" s="526">
        <v>0</v>
      </c>
      <c r="G51" s="526">
        <v>0</v>
      </c>
      <c r="H51" s="526">
        <v>0</v>
      </c>
      <c r="I51" s="526">
        <v>0</v>
      </c>
      <c r="J51" s="551">
        <v>0</v>
      </c>
      <c r="K51" s="530">
        <v>464</v>
      </c>
      <c r="L51" s="552">
        <v>0</v>
      </c>
      <c r="M51" s="525">
        <v>464</v>
      </c>
    </row>
    <row r="52" spans="1:13">
      <c r="A52" s="553" t="s">
        <v>447</v>
      </c>
      <c r="B52" s="526">
        <v>0</v>
      </c>
      <c r="C52" s="526">
        <v>0</v>
      </c>
      <c r="D52" s="526">
        <v>0</v>
      </c>
      <c r="E52" s="526">
        <v>39960</v>
      </c>
      <c r="F52" s="526">
        <v>0</v>
      </c>
      <c r="G52" s="526">
        <v>0</v>
      </c>
      <c r="H52" s="526">
        <v>0</v>
      </c>
      <c r="I52" s="526">
        <v>0</v>
      </c>
      <c r="J52" s="551">
        <v>0</v>
      </c>
      <c r="K52" s="530">
        <v>39960</v>
      </c>
      <c r="L52" s="552">
        <v>0</v>
      </c>
      <c r="M52" s="525">
        <v>39960</v>
      </c>
    </row>
    <row r="53" spans="1:13">
      <c r="A53" s="553" t="s">
        <v>440</v>
      </c>
      <c r="B53" s="526">
        <v>0</v>
      </c>
      <c r="C53" s="526">
        <v>0</v>
      </c>
      <c r="D53" s="526">
        <v>0</v>
      </c>
      <c r="E53" s="526">
        <v>0</v>
      </c>
      <c r="F53" s="526">
        <v>0</v>
      </c>
      <c r="G53" s="526">
        <v>0</v>
      </c>
      <c r="H53" s="526">
        <v>0</v>
      </c>
      <c r="I53" s="526">
        <v>0</v>
      </c>
      <c r="J53" s="551">
        <v>0</v>
      </c>
      <c r="K53" s="530">
        <v>0</v>
      </c>
      <c r="L53" s="552">
        <v>0</v>
      </c>
      <c r="M53" s="525">
        <v>0</v>
      </c>
    </row>
    <row r="54" spans="1:13">
      <c r="A54" s="553" t="s">
        <v>456</v>
      </c>
      <c r="B54" s="526">
        <v>0</v>
      </c>
      <c r="C54" s="526">
        <v>0</v>
      </c>
      <c r="D54" s="526">
        <v>0</v>
      </c>
      <c r="E54" s="526">
        <v>0</v>
      </c>
      <c r="F54" s="526">
        <v>0</v>
      </c>
      <c r="G54" s="526">
        <v>0</v>
      </c>
      <c r="H54" s="526">
        <v>0</v>
      </c>
      <c r="I54" s="526">
        <v>0</v>
      </c>
      <c r="J54" s="551">
        <v>0</v>
      </c>
      <c r="K54" s="530">
        <v>0</v>
      </c>
      <c r="L54" s="552">
        <v>0</v>
      </c>
      <c r="M54" s="525">
        <v>0</v>
      </c>
    </row>
    <row r="56" spans="1:13">
      <c r="A56" s="217" t="s">
        <v>309</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workbookViewId="0">
      <selection activeCell="G64" sqref="G64"/>
    </sheetView>
  </sheetViews>
  <sheetFormatPr defaultRowHeight="12.75"/>
  <cols>
    <col min="1" max="1" width="9.140625" style="42"/>
    <col min="2" max="2" width="56.85546875" style="42" customWidth="1"/>
    <col min="3" max="9" width="23.28515625" style="42" customWidth="1"/>
    <col min="10" max="16384" width="9.140625" style="42"/>
  </cols>
  <sheetData>
    <row r="1" spans="1:9">
      <c r="A1" s="52" t="s">
        <v>834</v>
      </c>
    </row>
    <row r="2" spans="1:9">
      <c r="A2" s="547"/>
      <c r="B2" s="547"/>
      <c r="C2" s="547"/>
      <c r="D2" s="547"/>
      <c r="E2" s="547"/>
      <c r="F2" s="547"/>
      <c r="G2" s="547"/>
      <c r="H2" s="547"/>
      <c r="I2" s="294" t="s">
        <v>279</v>
      </c>
    </row>
    <row r="3" spans="1:9" ht="51">
      <c r="A3" s="316"/>
      <c r="B3" s="509"/>
      <c r="C3" s="316" t="s">
        <v>281</v>
      </c>
      <c r="D3" s="316" t="s">
        <v>628</v>
      </c>
      <c r="E3" s="316" t="s">
        <v>629</v>
      </c>
      <c r="F3" s="509" t="s">
        <v>390</v>
      </c>
      <c r="G3" s="510" t="s">
        <v>285</v>
      </c>
      <c r="H3" s="554" t="s">
        <v>630</v>
      </c>
      <c r="I3" s="316" t="s">
        <v>287</v>
      </c>
    </row>
    <row r="4" spans="1:9">
      <c r="A4" s="725" t="s">
        <v>30</v>
      </c>
      <c r="B4" s="726"/>
      <c r="C4" s="323">
        <v>171885</v>
      </c>
      <c r="D4" s="323">
        <v>700415</v>
      </c>
      <c r="E4" s="323">
        <v>24699</v>
      </c>
      <c r="F4" s="304">
        <v>166</v>
      </c>
      <c r="G4" s="550">
        <v>897165</v>
      </c>
      <c r="H4" s="550">
        <v>982</v>
      </c>
      <c r="I4" s="323">
        <v>898147</v>
      </c>
    </row>
    <row r="5" spans="1:9">
      <c r="A5" s="555"/>
      <c r="B5" s="301" t="s">
        <v>459</v>
      </c>
      <c r="C5" s="321">
        <v>4031</v>
      </c>
      <c r="D5" s="321">
        <v>77711</v>
      </c>
      <c r="E5" s="321">
        <v>397</v>
      </c>
      <c r="F5" s="300">
        <v>0</v>
      </c>
      <c r="G5" s="550">
        <v>82139</v>
      </c>
      <c r="H5" s="556">
        <v>0</v>
      </c>
      <c r="I5" s="323">
        <v>82139</v>
      </c>
    </row>
    <row r="6" spans="1:9">
      <c r="A6" s="555"/>
      <c r="B6" s="301" t="s">
        <v>460</v>
      </c>
      <c r="C6" s="321">
        <v>33751</v>
      </c>
      <c r="D6" s="321">
        <v>293767</v>
      </c>
      <c r="E6" s="321">
        <v>16179</v>
      </c>
      <c r="F6" s="300">
        <v>94</v>
      </c>
      <c r="G6" s="550">
        <v>343791</v>
      </c>
      <c r="H6" s="556">
        <v>695</v>
      </c>
      <c r="I6" s="323">
        <v>344486</v>
      </c>
    </row>
    <row r="7" spans="1:9">
      <c r="A7" s="555"/>
      <c r="B7" s="301" t="s">
        <v>461</v>
      </c>
      <c r="C7" s="321">
        <v>133766</v>
      </c>
      <c r="D7" s="321">
        <v>310207</v>
      </c>
      <c r="E7" s="321">
        <v>7668</v>
      </c>
      <c r="F7" s="300">
        <v>72</v>
      </c>
      <c r="G7" s="550">
        <v>451713</v>
      </c>
      <c r="H7" s="556">
        <v>287</v>
      </c>
      <c r="I7" s="323">
        <v>452000</v>
      </c>
    </row>
    <row r="8" spans="1:9">
      <c r="A8" s="555"/>
      <c r="B8" s="301" t="s">
        <v>462</v>
      </c>
      <c r="C8" s="321">
        <v>228</v>
      </c>
      <c r="D8" s="321">
        <v>9571</v>
      </c>
      <c r="E8" s="321">
        <v>424</v>
      </c>
      <c r="F8" s="300">
        <v>0</v>
      </c>
      <c r="G8" s="550">
        <v>10223</v>
      </c>
      <c r="H8" s="556">
        <v>0</v>
      </c>
      <c r="I8" s="323">
        <v>10223</v>
      </c>
    </row>
    <row r="9" spans="1:9">
      <c r="A9" s="555"/>
      <c r="B9" s="301" t="s">
        <v>631</v>
      </c>
      <c r="C9" s="321">
        <v>109</v>
      </c>
      <c r="D9" s="321">
        <v>9159</v>
      </c>
      <c r="E9" s="321">
        <v>31</v>
      </c>
      <c r="F9" s="300">
        <v>0</v>
      </c>
      <c r="G9" s="550">
        <v>9299</v>
      </c>
      <c r="H9" s="556">
        <v>0</v>
      </c>
      <c r="I9" s="323">
        <v>9299</v>
      </c>
    </row>
    <row r="10" spans="1:9">
      <c r="A10" s="555"/>
      <c r="B10" s="301"/>
      <c r="C10" s="321"/>
      <c r="D10" s="321"/>
      <c r="E10" s="321"/>
      <c r="F10" s="300"/>
      <c r="G10" s="550"/>
      <c r="H10" s="556"/>
      <c r="I10" s="323"/>
    </row>
    <row r="11" spans="1:9">
      <c r="A11" s="724" t="s">
        <v>465</v>
      </c>
      <c r="B11" s="724"/>
      <c r="C11" s="303">
        <v>10875</v>
      </c>
      <c r="D11" s="323">
        <v>149139</v>
      </c>
      <c r="E11" s="323">
        <v>5652</v>
      </c>
      <c r="F11" s="304">
        <v>35</v>
      </c>
      <c r="G11" s="550">
        <v>165701</v>
      </c>
      <c r="H11" s="550">
        <v>2904</v>
      </c>
      <c r="I11" s="323">
        <v>168605</v>
      </c>
    </row>
    <row r="12" spans="1:9">
      <c r="A12" s="555"/>
      <c r="B12" s="301" t="s">
        <v>632</v>
      </c>
      <c r="C12" s="321">
        <v>57</v>
      </c>
      <c r="D12" s="321">
        <v>551</v>
      </c>
      <c r="E12" s="321">
        <v>34</v>
      </c>
      <c r="F12" s="300">
        <v>0</v>
      </c>
      <c r="G12" s="550">
        <v>642</v>
      </c>
      <c r="H12" s="556">
        <v>0</v>
      </c>
      <c r="I12" s="323">
        <v>642</v>
      </c>
    </row>
    <row r="13" spans="1:9">
      <c r="A13" s="555"/>
      <c r="B13" s="301" t="s">
        <v>633</v>
      </c>
      <c r="C13" s="321">
        <v>1015</v>
      </c>
      <c r="D13" s="321">
        <v>85794</v>
      </c>
      <c r="E13" s="321">
        <v>4861</v>
      </c>
      <c r="F13" s="300">
        <v>35</v>
      </c>
      <c r="G13" s="550">
        <v>91705</v>
      </c>
      <c r="H13" s="556">
        <v>668</v>
      </c>
      <c r="I13" s="323">
        <v>92373</v>
      </c>
    </row>
    <row r="14" spans="1:9">
      <c r="A14" s="555"/>
      <c r="B14" s="301" t="s">
        <v>634</v>
      </c>
      <c r="C14" s="321">
        <v>97</v>
      </c>
      <c r="D14" s="321">
        <v>4270</v>
      </c>
      <c r="E14" s="321">
        <v>95</v>
      </c>
      <c r="F14" s="300">
        <v>0</v>
      </c>
      <c r="G14" s="550">
        <v>4462</v>
      </c>
      <c r="H14" s="556">
        <v>0</v>
      </c>
      <c r="I14" s="323">
        <v>4462</v>
      </c>
    </row>
    <row r="15" spans="1:9">
      <c r="A15" s="555"/>
      <c r="B15" s="301" t="s">
        <v>635</v>
      </c>
      <c r="C15" s="321">
        <v>871</v>
      </c>
      <c r="D15" s="321">
        <v>46172</v>
      </c>
      <c r="E15" s="321">
        <v>84</v>
      </c>
      <c r="F15" s="300">
        <v>0</v>
      </c>
      <c r="G15" s="550">
        <v>47127</v>
      </c>
      <c r="H15" s="556">
        <v>0</v>
      </c>
      <c r="I15" s="323">
        <v>47127</v>
      </c>
    </row>
    <row r="16" spans="1:9">
      <c r="A16" s="555"/>
      <c r="B16" s="301" t="s">
        <v>636</v>
      </c>
      <c r="C16" s="321">
        <v>8835</v>
      </c>
      <c r="D16" s="321">
        <v>12352</v>
      </c>
      <c r="E16" s="321">
        <v>578</v>
      </c>
      <c r="F16" s="300">
        <v>0</v>
      </c>
      <c r="G16" s="550">
        <v>21765</v>
      </c>
      <c r="H16" s="556">
        <v>2236</v>
      </c>
      <c r="I16" s="323">
        <v>24001</v>
      </c>
    </row>
    <row r="17" spans="1:9">
      <c r="A17" s="555"/>
      <c r="B17" s="301"/>
      <c r="C17" s="321"/>
      <c r="D17" s="321"/>
      <c r="E17" s="321"/>
      <c r="F17" s="300"/>
      <c r="G17" s="550"/>
      <c r="H17" s="556"/>
      <c r="I17" s="323"/>
    </row>
    <row r="18" spans="1:9">
      <c r="A18" s="724" t="s">
        <v>475</v>
      </c>
      <c r="B18" s="727"/>
      <c r="C18" s="323">
        <v>125</v>
      </c>
      <c r="D18" s="323">
        <v>36975</v>
      </c>
      <c r="E18" s="323">
        <v>3911</v>
      </c>
      <c r="F18" s="304">
        <v>98</v>
      </c>
      <c r="G18" s="550">
        <v>41109</v>
      </c>
      <c r="H18" s="550">
        <v>1446</v>
      </c>
      <c r="I18" s="323">
        <v>42555</v>
      </c>
    </row>
    <row r="19" spans="1:9">
      <c r="A19" s="557"/>
      <c r="B19" s="301" t="s">
        <v>637</v>
      </c>
      <c r="C19" s="321">
        <v>0</v>
      </c>
      <c r="D19" s="321">
        <v>4367</v>
      </c>
      <c r="E19" s="321">
        <v>301</v>
      </c>
      <c r="F19" s="300">
        <v>22</v>
      </c>
      <c r="G19" s="550">
        <v>4690</v>
      </c>
      <c r="H19" s="556">
        <v>31</v>
      </c>
      <c r="I19" s="323">
        <v>4721</v>
      </c>
    </row>
    <row r="20" spans="1:9">
      <c r="A20" s="555"/>
      <c r="B20" s="558" t="s">
        <v>638</v>
      </c>
      <c r="C20" s="321">
        <v>121</v>
      </c>
      <c r="D20" s="321">
        <v>21824</v>
      </c>
      <c r="E20" s="321">
        <v>905</v>
      </c>
      <c r="F20" s="300">
        <v>40</v>
      </c>
      <c r="G20" s="550">
        <v>22890</v>
      </c>
      <c r="H20" s="556">
        <v>85</v>
      </c>
      <c r="I20" s="323">
        <v>22975</v>
      </c>
    </row>
    <row r="21" spans="1:9">
      <c r="A21" s="555"/>
      <c r="B21" s="301" t="s">
        <v>482</v>
      </c>
      <c r="C21" s="321">
        <v>0</v>
      </c>
      <c r="D21" s="321">
        <v>130</v>
      </c>
      <c r="E21" s="321">
        <v>346</v>
      </c>
      <c r="F21" s="300">
        <v>3</v>
      </c>
      <c r="G21" s="550">
        <v>479</v>
      </c>
      <c r="H21" s="556">
        <v>0</v>
      </c>
      <c r="I21" s="323">
        <v>479</v>
      </c>
    </row>
    <row r="22" spans="1:9">
      <c r="A22" s="555"/>
      <c r="B22" s="301" t="s">
        <v>481</v>
      </c>
      <c r="C22" s="321">
        <v>0</v>
      </c>
      <c r="D22" s="321">
        <v>5646</v>
      </c>
      <c r="E22" s="321">
        <v>172</v>
      </c>
      <c r="F22" s="300">
        <v>16</v>
      </c>
      <c r="G22" s="550">
        <v>5834</v>
      </c>
      <c r="H22" s="556">
        <v>429</v>
      </c>
      <c r="I22" s="323">
        <v>6263</v>
      </c>
    </row>
    <row r="23" spans="1:9">
      <c r="A23" s="555"/>
      <c r="B23" s="301" t="s">
        <v>639</v>
      </c>
      <c r="C23" s="321">
        <v>4</v>
      </c>
      <c r="D23" s="321">
        <v>5008</v>
      </c>
      <c r="E23" s="321">
        <v>2187</v>
      </c>
      <c r="F23" s="300">
        <v>17</v>
      </c>
      <c r="G23" s="550">
        <v>7216</v>
      </c>
      <c r="H23" s="556">
        <v>901</v>
      </c>
      <c r="I23" s="323">
        <v>8117</v>
      </c>
    </row>
    <row r="24" spans="1:9">
      <c r="A24" s="555"/>
      <c r="B24" s="301"/>
      <c r="C24" s="321"/>
      <c r="D24" s="321"/>
      <c r="E24" s="321"/>
      <c r="F24" s="300"/>
      <c r="G24" s="550"/>
      <c r="H24" s="556"/>
      <c r="I24" s="323"/>
    </row>
    <row r="25" spans="1:9">
      <c r="A25" s="724" t="s">
        <v>605</v>
      </c>
      <c r="B25" s="724"/>
      <c r="C25" s="303">
        <v>37207</v>
      </c>
      <c r="D25" s="323">
        <v>305965</v>
      </c>
      <c r="E25" s="323">
        <v>46735</v>
      </c>
      <c r="F25" s="304">
        <v>753</v>
      </c>
      <c r="G25" s="550">
        <v>390660</v>
      </c>
      <c r="H25" s="550">
        <v>11375</v>
      </c>
      <c r="I25" s="323">
        <v>402035</v>
      </c>
    </row>
    <row r="26" spans="1:9">
      <c r="A26" s="555"/>
      <c r="B26" s="301" t="s">
        <v>640</v>
      </c>
      <c r="C26" s="321">
        <v>33068</v>
      </c>
      <c r="D26" s="321">
        <v>230094</v>
      </c>
      <c r="E26" s="321">
        <v>9903</v>
      </c>
      <c r="F26" s="300">
        <v>381</v>
      </c>
      <c r="G26" s="550">
        <v>273446</v>
      </c>
      <c r="H26" s="556">
        <v>2254</v>
      </c>
      <c r="I26" s="323">
        <v>275700</v>
      </c>
    </row>
    <row r="27" spans="1:9">
      <c r="A27" s="555"/>
      <c r="B27" s="301" t="s">
        <v>641</v>
      </c>
      <c r="C27" s="321">
        <v>1885</v>
      </c>
      <c r="D27" s="321">
        <v>26923</v>
      </c>
      <c r="E27" s="321">
        <v>1539</v>
      </c>
      <c r="F27" s="300">
        <v>0</v>
      </c>
      <c r="G27" s="550">
        <v>30347</v>
      </c>
      <c r="H27" s="556">
        <v>78</v>
      </c>
      <c r="I27" s="323">
        <v>30425</v>
      </c>
    </row>
    <row r="28" spans="1:9">
      <c r="A28" s="555"/>
      <c r="B28" s="301" t="s">
        <v>642</v>
      </c>
      <c r="C28" s="321">
        <v>1880</v>
      </c>
      <c r="D28" s="321">
        <v>20650</v>
      </c>
      <c r="E28" s="321">
        <v>508</v>
      </c>
      <c r="F28" s="300">
        <v>0</v>
      </c>
      <c r="G28" s="550">
        <v>23038</v>
      </c>
      <c r="H28" s="556">
        <v>380</v>
      </c>
      <c r="I28" s="323">
        <v>23418</v>
      </c>
    </row>
    <row r="29" spans="1:9">
      <c r="A29" s="555"/>
      <c r="B29" s="301" t="s">
        <v>643</v>
      </c>
      <c r="C29" s="321">
        <v>17</v>
      </c>
      <c r="D29" s="321">
        <v>3257</v>
      </c>
      <c r="E29" s="321">
        <v>297</v>
      </c>
      <c r="F29" s="300">
        <v>0</v>
      </c>
      <c r="G29" s="550">
        <v>3571</v>
      </c>
      <c r="H29" s="556">
        <v>0</v>
      </c>
      <c r="I29" s="323">
        <v>3571</v>
      </c>
    </row>
    <row r="30" spans="1:9">
      <c r="A30" s="555"/>
      <c r="B30" s="301" t="s">
        <v>644</v>
      </c>
      <c r="C30" s="321">
        <v>0</v>
      </c>
      <c r="D30" s="321">
        <v>9824</v>
      </c>
      <c r="E30" s="321">
        <v>0</v>
      </c>
      <c r="F30" s="300">
        <v>0</v>
      </c>
      <c r="G30" s="550">
        <v>9824</v>
      </c>
      <c r="H30" s="556">
        <v>0</v>
      </c>
      <c r="I30" s="323">
        <v>9824</v>
      </c>
    </row>
    <row r="31" spans="1:9">
      <c r="A31" s="555"/>
      <c r="B31" s="301" t="s">
        <v>645</v>
      </c>
      <c r="C31" s="321">
        <v>357</v>
      </c>
      <c r="D31" s="321">
        <v>15217</v>
      </c>
      <c r="E31" s="321">
        <v>34488</v>
      </c>
      <c r="F31" s="300">
        <v>372</v>
      </c>
      <c r="G31" s="550">
        <v>50434</v>
      </c>
      <c r="H31" s="556">
        <v>8663</v>
      </c>
      <c r="I31" s="323">
        <v>59097</v>
      </c>
    </row>
    <row r="32" spans="1:9">
      <c r="A32" s="555"/>
      <c r="B32" s="301"/>
      <c r="C32" s="321"/>
      <c r="D32" s="321"/>
      <c r="E32" s="321"/>
      <c r="F32" s="300"/>
      <c r="G32" s="550"/>
      <c r="H32" s="556"/>
      <c r="I32" s="323"/>
    </row>
    <row r="33" spans="1:9">
      <c r="A33" s="724" t="s">
        <v>497</v>
      </c>
      <c r="B33" s="724"/>
      <c r="C33" s="303">
        <v>17298</v>
      </c>
      <c r="D33" s="323">
        <v>65185</v>
      </c>
      <c r="E33" s="323">
        <v>17587</v>
      </c>
      <c r="F33" s="304">
        <v>113</v>
      </c>
      <c r="G33" s="550">
        <v>100183</v>
      </c>
      <c r="H33" s="550">
        <v>252</v>
      </c>
      <c r="I33" s="323">
        <v>100435</v>
      </c>
    </row>
    <row r="34" spans="1:9">
      <c r="A34" s="557"/>
      <c r="B34" s="301" t="s">
        <v>646</v>
      </c>
      <c r="C34" s="321">
        <v>3948</v>
      </c>
      <c r="D34" s="321">
        <v>7121</v>
      </c>
      <c r="E34" s="321">
        <v>995</v>
      </c>
      <c r="F34" s="300">
        <v>0</v>
      </c>
      <c r="G34" s="550">
        <v>12064</v>
      </c>
      <c r="H34" s="556">
        <v>0</v>
      </c>
      <c r="I34" s="323">
        <v>12064</v>
      </c>
    </row>
    <row r="35" spans="1:9">
      <c r="A35" s="557"/>
      <c r="B35" s="301" t="s">
        <v>499</v>
      </c>
      <c r="C35" s="321">
        <v>0</v>
      </c>
      <c r="D35" s="321">
        <v>420</v>
      </c>
      <c r="E35" s="321">
        <v>0</v>
      </c>
      <c r="F35" s="300">
        <v>0</v>
      </c>
      <c r="G35" s="550">
        <v>420</v>
      </c>
      <c r="H35" s="556">
        <v>0</v>
      </c>
      <c r="I35" s="323">
        <v>420</v>
      </c>
    </row>
    <row r="36" spans="1:9">
      <c r="A36" s="557"/>
      <c r="B36" s="301" t="s">
        <v>647</v>
      </c>
      <c r="C36" s="321">
        <v>13011</v>
      </c>
      <c r="D36" s="321">
        <v>29737</v>
      </c>
      <c r="E36" s="321">
        <v>10</v>
      </c>
      <c r="F36" s="300">
        <v>0</v>
      </c>
      <c r="G36" s="550">
        <v>42758</v>
      </c>
      <c r="H36" s="556">
        <v>205</v>
      </c>
      <c r="I36" s="323">
        <v>42963</v>
      </c>
    </row>
    <row r="37" spans="1:9">
      <c r="A37" s="557"/>
      <c r="B37" s="301" t="s">
        <v>501</v>
      </c>
      <c r="C37" s="321">
        <v>4</v>
      </c>
      <c r="D37" s="321">
        <v>4340</v>
      </c>
      <c r="E37" s="321">
        <v>368</v>
      </c>
      <c r="F37" s="300">
        <v>0</v>
      </c>
      <c r="G37" s="550">
        <v>4712</v>
      </c>
      <c r="H37" s="556">
        <v>47</v>
      </c>
      <c r="I37" s="323">
        <v>4759</v>
      </c>
    </row>
    <row r="38" spans="1:9">
      <c r="A38" s="557"/>
      <c r="B38" s="301" t="s">
        <v>648</v>
      </c>
      <c r="C38" s="321">
        <v>335</v>
      </c>
      <c r="D38" s="321">
        <v>23567</v>
      </c>
      <c r="E38" s="321">
        <v>16214</v>
      </c>
      <c r="F38" s="300">
        <v>113</v>
      </c>
      <c r="G38" s="550">
        <v>40229</v>
      </c>
      <c r="H38" s="556">
        <v>0</v>
      </c>
      <c r="I38" s="323">
        <v>40229</v>
      </c>
    </row>
    <row r="39" spans="1:9">
      <c r="A39" s="555"/>
      <c r="B39" s="301" t="s">
        <v>277</v>
      </c>
      <c r="C39" s="321"/>
      <c r="D39" s="321"/>
      <c r="E39" s="321"/>
      <c r="F39" s="300"/>
      <c r="G39" s="550"/>
      <c r="H39" s="556"/>
      <c r="I39" s="323"/>
    </row>
    <row r="40" spans="1:9">
      <c r="A40" s="724" t="s">
        <v>506</v>
      </c>
      <c r="B40" s="727"/>
      <c r="C40" s="323">
        <v>12141</v>
      </c>
      <c r="D40" s="323">
        <v>231106</v>
      </c>
      <c r="E40" s="323">
        <v>1566</v>
      </c>
      <c r="F40" s="304">
        <v>388</v>
      </c>
      <c r="G40" s="550">
        <v>245201</v>
      </c>
      <c r="H40" s="550">
        <v>13243</v>
      </c>
      <c r="I40" s="323">
        <v>258444</v>
      </c>
    </row>
    <row r="41" spans="1:9">
      <c r="A41" s="557"/>
      <c r="B41" s="301" t="s">
        <v>649</v>
      </c>
      <c r="C41" s="321">
        <v>283</v>
      </c>
      <c r="D41" s="321">
        <v>4001</v>
      </c>
      <c r="E41" s="321">
        <v>75</v>
      </c>
      <c r="F41" s="300">
        <v>0</v>
      </c>
      <c r="G41" s="550">
        <v>4359</v>
      </c>
      <c r="H41" s="556">
        <v>1458</v>
      </c>
      <c r="I41" s="323">
        <v>5817</v>
      </c>
    </row>
    <row r="42" spans="1:9">
      <c r="A42" s="557"/>
      <c r="B42" s="301" t="s">
        <v>650</v>
      </c>
      <c r="C42" s="321">
        <v>1635</v>
      </c>
      <c r="D42" s="321">
        <v>9809</v>
      </c>
      <c r="E42" s="321">
        <v>674</v>
      </c>
      <c r="F42" s="300">
        <v>0</v>
      </c>
      <c r="G42" s="550">
        <v>12118</v>
      </c>
      <c r="H42" s="556">
        <v>3629</v>
      </c>
      <c r="I42" s="323">
        <v>15747</v>
      </c>
    </row>
    <row r="43" spans="1:9">
      <c r="A43" s="557"/>
      <c r="B43" s="301" t="s">
        <v>511</v>
      </c>
      <c r="C43" s="321">
        <v>10223</v>
      </c>
      <c r="D43" s="321">
        <v>217296</v>
      </c>
      <c r="E43" s="321">
        <v>817</v>
      </c>
      <c r="F43" s="300">
        <v>388</v>
      </c>
      <c r="G43" s="550">
        <v>228724</v>
      </c>
      <c r="H43" s="556">
        <v>8156</v>
      </c>
      <c r="I43" s="323">
        <v>236880</v>
      </c>
    </row>
    <row r="44" spans="1:9">
      <c r="A44" s="555"/>
      <c r="B44" s="301"/>
      <c r="C44" s="321"/>
      <c r="D44" s="321"/>
      <c r="E44" s="321"/>
      <c r="F44" s="300"/>
      <c r="G44" s="550"/>
      <c r="H44" s="556"/>
      <c r="I44" s="323"/>
    </row>
    <row r="45" spans="1:9">
      <c r="A45" s="724" t="s">
        <v>48</v>
      </c>
      <c r="B45" s="727"/>
      <c r="C45" s="323">
        <v>67937</v>
      </c>
      <c r="D45" s="323">
        <v>117767</v>
      </c>
      <c r="E45" s="323">
        <v>67679</v>
      </c>
      <c r="F45" s="304">
        <v>3121</v>
      </c>
      <c r="G45" s="550">
        <v>256504</v>
      </c>
      <c r="H45" s="550">
        <v>1990</v>
      </c>
      <c r="I45" s="323">
        <v>258494</v>
      </c>
    </row>
    <row r="46" spans="1:9">
      <c r="A46" s="555"/>
      <c r="B46" s="301"/>
      <c r="C46" s="321"/>
      <c r="D46" s="321"/>
      <c r="E46" s="321"/>
      <c r="F46" s="300"/>
      <c r="G46" s="550"/>
      <c r="H46" s="556"/>
      <c r="I46" s="323"/>
    </row>
    <row r="47" spans="1:9">
      <c r="A47" s="724" t="s">
        <v>49</v>
      </c>
      <c r="B47" s="724"/>
      <c r="C47" s="303">
        <v>3110</v>
      </c>
      <c r="D47" s="323">
        <v>4530</v>
      </c>
      <c r="E47" s="323">
        <v>2280</v>
      </c>
      <c r="F47" s="304">
        <v>0</v>
      </c>
      <c r="G47" s="550">
        <v>9920</v>
      </c>
      <c r="H47" s="550">
        <v>142814</v>
      </c>
      <c r="I47" s="323">
        <v>152734</v>
      </c>
    </row>
    <row r="48" spans="1:9">
      <c r="A48" s="555"/>
      <c r="B48" s="301"/>
      <c r="C48" s="321"/>
      <c r="D48" s="321"/>
      <c r="E48" s="321"/>
      <c r="F48" s="300"/>
      <c r="G48" s="550"/>
      <c r="H48" s="556"/>
      <c r="I48" s="323"/>
    </row>
    <row r="49" spans="1:9">
      <c r="A49" s="724" t="s">
        <v>50</v>
      </c>
      <c r="B49" s="727"/>
      <c r="C49" s="323">
        <v>0</v>
      </c>
      <c r="D49" s="323">
        <v>7969</v>
      </c>
      <c r="E49" s="323">
        <v>8899</v>
      </c>
      <c r="F49" s="323">
        <v>0</v>
      </c>
      <c r="G49" s="550">
        <v>16868</v>
      </c>
      <c r="H49" s="550">
        <v>0</v>
      </c>
      <c r="I49" s="323">
        <v>16868</v>
      </c>
    </row>
    <row r="50" spans="1:9">
      <c r="A50" s="555"/>
      <c r="B50" s="298" t="s">
        <v>651</v>
      </c>
      <c r="C50" s="321">
        <v>0</v>
      </c>
      <c r="D50" s="321">
        <v>7579</v>
      </c>
      <c r="E50" s="321">
        <v>8899</v>
      </c>
      <c r="F50" s="300">
        <v>0</v>
      </c>
      <c r="G50" s="550">
        <v>16478</v>
      </c>
      <c r="H50" s="556">
        <v>0</v>
      </c>
      <c r="I50" s="323">
        <v>16478</v>
      </c>
    </row>
    <row r="51" spans="1:9">
      <c r="A51" s="555"/>
      <c r="B51" s="301" t="s">
        <v>652</v>
      </c>
      <c r="C51" s="321">
        <v>0</v>
      </c>
      <c r="D51" s="321">
        <v>390</v>
      </c>
      <c r="E51" s="321">
        <v>0</v>
      </c>
      <c r="F51" s="300">
        <v>0</v>
      </c>
      <c r="G51" s="550">
        <v>390</v>
      </c>
      <c r="H51" s="556">
        <v>0</v>
      </c>
      <c r="I51" s="323">
        <v>390</v>
      </c>
    </row>
    <row r="52" spans="1:9">
      <c r="A52" s="555"/>
      <c r="B52" s="301" t="s">
        <v>653</v>
      </c>
      <c r="C52" s="321">
        <v>0</v>
      </c>
      <c r="D52" s="321">
        <v>0</v>
      </c>
      <c r="E52" s="321">
        <v>0</v>
      </c>
      <c r="F52" s="300">
        <v>0</v>
      </c>
      <c r="G52" s="550">
        <v>0</v>
      </c>
      <c r="H52" s="556">
        <v>0</v>
      </c>
      <c r="I52" s="323">
        <v>0</v>
      </c>
    </row>
    <row r="53" spans="1:9">
      <c r="A53" s="555"/>
      <c r="B53" s="301"/>
      <c r="C53" s="321"/>
      <c r="D53" s="321"/>
      <c r="E53" s="321"/>
      <c r="F53" s="300"/>
      <c r="G53" s="550"/>
      <c r="H53" s="556"/>
      <c r="I53" s="323"/>
    </row>
    <row r="54" spans="1:9">
      <c r="A54" s="724" t="s">
        <v>544</v>
      </c>
      <c r="B54" s="724"/>
      <c r="C54" s="303">
        <v>320578</v>
      </c>
      <c r="D54" s="323">
        <v>1619051</v>
      </c>
      <c r="E54" s="323">
        <v>179008</v>
      </c>
      <c r="F54" s="304">
        <v>4674</v>
      </c>
      <c r="G54" s="550">
        <v>2123311</v>
      </c>
      <c r="H54" s="550">
        <v>175006</v>
      </c>
      <c r="I54" s="323">
        <v>2298317</v>
      </c>
    </row>
    <row r="55" spans="1:9">
      <c r="A55" s="557"/>
      <c r="B55" s="302"/>
      <c r="C55" s="321"/>
      <c r="D55" s="321"/>
      <c r="E55" s="321"/>
      <c r="F55" s="300"/>
      <c r="G55" s="550"/>
      <c r="H55" s="556"/>
      <c r="I55" s="323"/>
    </row>
    <row r="56" spans="1:9">
      <c r="A56" s="724" t="s">
        <v>2</v>
      </c>
      <c r="B56" s="727"/>
      <c r="C56" s="323">
        <v>42042</v>
      </c>
      <c r="D56" s="323">
        <v>634799</v>
      </c>
      <c r="E56" s="323">
        <v>5655</v>
      </c>
      <c r="F56" s="304">
        <v>0</v>
      </c>
      <c r="G56" s="550">
        <v>682496</v>
      </c>
      <c r="H56" s="550">
        <v>1856</v>
      </c>
      <c r="I56" s="323">
        <v>684352</v>
      </c>
    </row>
    <row r="57" spans="1:9">
      <c r="A57" s="557"/>
      <c r="B57" s="302"/>
      <c r="C57" s="321"/>
      <c r="D57" s="321"/>
      <c r="E57" s="321"/>
      <c r="F57" s="300"/>
      <c r="G57" s="550"/>
      <c r="H57" s="556"/>
      <c r="I57" s="323"/>
    </row>
    <row r="58" spans="1:9">
      <c r="A58" s="724" t="s">
        <v>654</v>
      </c>
      <c r="B58" s="724"/>
      <c r="C58" s="303">
        <v>362620</v>
      </c>
      <c r="D58" s="323">
        <v>2253850</v>
      </c>
      <c r="E58" s="323">
        <v>184663</v>
      </c>
      <c r="F58" s="304">
        <v>4674</v>
      </c>
      <c r="G58" s="550">
        <v>2805807</v>
      </c>
      <c r="H58" s="550">
        <v>176862</v>
      </c>
      <c r="I58" s="323">
        <v>2982669</v>
      </c>
    </row>
    <row r="60" spans="1:9">
      <c r="A60" s="217" t="s">
        <v>309</v>
      </c>
    </row>
    <row r="61" spans="1:9">
      <c r="A61" s="217"/>
    </row>
  </sheetData>
  <mergeCells count="12">
    <mergeCell ref="A58:B58"/>
    <mergeCell ref="A4:B4"/>
    <mergeCell ref="A11:B11"/>
    <mergeCell ref="A18:B18"/>
    <mergeCell ref="A25:B25"/>
    <mergeCell ref="A33:B33"/>
    <mergeCell ref="A40:B40"/>
    <mergeCell ref="A45:B45"/>
    <mergeCell ref="A47:B47"/>
    <mergeCell ref="A49:B49"/>
    <mergeCell ref="A54:B54"/>
    <mergeCell ref="A56:B56"/>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workbookViewId="0">
      <selection activeCell="A3" sqref="A3"/>
    </sheetView>
  </sheetViews>
  <sheetFormatPr defaultRowHeight="12.75"/>
  <cols>
    <col min="1" max="1" width="36.7109375" style="42" customWidth="1"/>
    <col min="2" max="11" width="18.28515625" style="42" customWidth="1"/>
    <col min="12" max="16384" width="9.140625" style="42"/>
  </cols>
  <sheetData>
    <row r="1" spans="1:11">
      <c r="A1" s="563" t="s">
        <v>835</v>
      </c>
    </row>
    <row r="2" spans="1:11" ht="15.75">
      <c r="A2" s="559" t="s">
        <v>277</v>
      </c>
      <c r="B2" s="560"/>
      <c r="C2" s="560"/>
      <c r="D2" s="560"/>
      <c r="E2" s="560"/>
      <c r="F2" s="560"/>
      <c r="G2" s="560"/>
      <c r="H2" s="560"/>
      <c r="I2" s="560"/>
      <c r="J2" s="560"/>
      <c r="K2" s="380" t="s">
        <v>0</v>
      </c>
    </row>
    <row r="3" spans="1:11" ht="63.75">
      <c r="A3" s="561"/>
      <c r="B3" s="317" t="s">
        <v>288</v>
      </c>
      <c r="C3" s="316" t="s">
        <v>289</v>
      </c>
      <c r="D3" s="316" t="s">
        <v>655</v>
      </c>
      <c r="E3" s="316" t="s">
        <v>291</v>
      </c>
      <c r="F3" s="316" t="s">
        <v>656</v>
      </c>
      <c r="G3" s="316" t="s">
        <v>293</v>
      </c>
      <c r="H3" s="316" t="s">
        <v>294</v>
      </c>
      <c r="I3" s="316" t="s">
        <v>657</v>
      </c>
      <c r="J3" s="509" t="s">
        <v>296</v>
      </c>
      <c r="K3" s="316" t="s">
        <v>658</v>
      </c>
    </row>
    <row r="4" spans="1:11">
      <c r="A4" s="511" t="s">
        <v>95</v>
      </c>
      <c r="B4" s="323">
        <v>651836</v>
      </c>
      <c r="C4" s="525">
        <v>228483</v>
      </c>
      <c r="D4" s="525">
        <v>86305</v>
      </c>
      <c r="E4" s="525">
        <v>177204</v>
      </c>
      <c r="F4" s="525">
        <v>994376</v>
      </c>
      <c r="G4" s="525">
        <v>121967</v>
      </c>
      <c r="H4" s="525">
        <v>31342</v>
      </c>
      <c r="I4" s="525">
        <v>294940</v>
      </c>
      <c r="J4" s="562">
        <v>396216</v>
      </c>
      <c r="K4" s="525">
        <v>2982669</v>
      </c>
    </row>
    <row r="5" spans="1:11">
      <c r="A5" s="516" t="s">
        <v>109</v>
      </c>
      <c r="B5" s="526">
        <v>25869</v>
      </c>
      <c r="C5" s="526">
        <v>2280</v>
      </c>
      <c r="D5" s="526">
        <v>0</v>
      </c>
      <c r="E5" s="525">
        <v>19860</v>
      </c>
      <c r="F5" s="526">
        <v>151961</v>
      </c>
      <c r="G5" s="526">
        <v>4684</v>
      </c>
      <c r="H5" s="526">
        <v>0</v>
      </c>
      <c r="I5" s="526">
        <v>23805</v>
      </c>
      <c r="J5" s="551">
        <v>60040</v>
      </c>
      <c r="K5" s="525">
        <v>288499</v>
      </c>
    </row>
    <row r="6" spans="1:11">
      <c r="A6" s="516" t="s">
        <v>96</v>
      </c>
      <c r="B6" s="526">
        <v>34559</v>
      </c>
      <c r="C6" s="526">
        <v>6627</v>
      </c>
      <c r="D6" s="526">
        <v>0</v>
      </c>
      <c r="E6" s="525">
        <v>18328</v>
      </c>
      <c r="F6" s="526">
        <v>45147</v>
      </c>
      <c r="G6" s="526">
        <v>4419</v>
      </c>
      <c r="H6" s="526">
        <v>0</v>
      </c>
      <c r="I6" s="526">
        <v>20408</v>
      </c>
      <c r="J6" s="551">
        <v>0</v>
      </c>
      <c r="K6" s="525">
        <v>129488</v>
      </c>
    </row>
    <row r="7" spans="1:11">
      <c r="A7" s="516" t="s">
        <v>102</v>
      </c>
      <c r="B7" s="526">
        <v>12259</v>
      </c>
      <c r="C7" s="526">
        <v>1845</v>
      </c>
      <c r="D7" s="526">
        <v>378</v>
      </c>
      <c r="E7" s="525">
        <v>324</v>
      </c>
      <c r="F7" s="526">
        <v>5966</v>
      </c>
      <c r="G7" s="526">
        <v>2454</v>
      </c>
      <c r="H7" s="526">
        <v>547</v>
      </c>
      <c r="I7" s="526">
        <v>13053</v>
      </c>
      <c r="J7" s="551">
        <v>6800</v>
      </c>
      <c r="K7" s="525">
        <v>43626</v>
      </c>
    </row>
    <row r="8" spans="1:11">
      <c r="A8" s="516" t="s">
        <v>81</v>
      </c>
      <c r="B8" s="526">
        <v>15235</v>
      </c>
      <c r="C8" s="526">
        <v>613</v>
      </c>
      <c r="D8" s="526">
        <v>3154</v>
      </c>
      <c r="E8" s="525">
        <v>728</v>
      </c>
      <c r="F8" s="526">
        <v>10657</v>
      </c>
      <c r="G8" s="526">
        <v>5677</v>
      </c>
      <c r="H8" s="526">
        <v>0</v>
      </c>
      <c r="I8" s="526">
        <v>0</v>
      </c>
      <c r="J8" s="551">
        <v>56614</v>
      </c>
      <c r="K8" s="525">
        <v>92678</v>
      </c>
    </row>
    <row r="9" spans="1:11">
      <c r="A9" s="516" t="s">
        <v>97</v>
      </c>
      <c r="B9" s="526">
        <v>6094</v>
      </c>
      <c r="C9" s="526">
        <v>1214</v>
      </c>
      <c r="D9" s="526">
        <v>0</v>
      </c>
      <c r="E9" s="525">
        <v>0</v>
      </c>
      <c r="F9" s="526">
        <v>5775</v>
      </c>
      <c r="G9" s="526">
        <v>432</v>
      </c>
      <c r="H9" s="526">
        <v>0</v>
      </c>
      <c r="I9" s="526">
        <v>5674</v>
      </c>
      <c r="J9" s="551">
        <v>0</v>
      </c>
      <c r="K9" s="525">
        <v>19189</v>
      </c>
    </row>
    <row r="10" spans="1:11">
      <c r="A10" s="516" t="s">
        <v>83</v>
      </c>
      <c r="B10" s="526">
        <v>23387</v>
      </c>
      <c r="C10" s="526">
        <v>1429</v>
      </c>
      <c r="D10" s="526">
        <v>186</v>
      </c>
      <c r="E10" s="525">
        <v>2615</v>
      </c>
      <c r="F10" s="526">
        <v>44083</v>
      </c>
      <c r="G10" s="526">
        <v>587</v>
      </c>
      <c r="H10" s="526">
        <v>6303</v>
      </c>
      <c r="I10" s="526">
        <v>1166</v>
      </c>
      <c r="J10" s="551">
        <v>25578</v>
      </c>
      <c r="K10" s="525">
        <v>105334</v>
      </c>
    </row>
    <row r="11" spans="1:11">
      <c r="A11" s="516" t="s">
        <v>89</v>
      </c>
      <c r="B11" s="526">
        <v>27375</v>
      </c>
      <c r="C11" s="526">
        <v>3946</v>
      </c>
      <c r="D11" s="526">
        <v>0</v>
      </c>
      <c r="E11" s="525">
        <v>14167</v>
      </c>
      <c r="F11" s="526">
        <v>74329</v>
      </c>
      <c r="G11" s="526">
        <v>6811</v>
      </c>
      <c r="H11" s="526">
        <v>0</v>
      </c>
      <c r="I11" s="526">
        <v>2258</v>
      </c>
      <c r="J11" s="551">
        <v>28684</v>
      </c>
      <c r="K11" s="525">
        <v>157570</v>
      </c>
    </row>
    <row r="12" spans="1:11">
      <c r="A12" s="516" t="s">
        <v>100</v>
      </c>
      <c r="B12" s="526">
        <v>15399</v>
      </c>
      <c r="C12" s="526">
        <v>2164</v>
      </c>
      <c r="D12" s="526">
        <v>3126</v>
      </c>
      <c r="E12" s="525">
        <v>0</v>
      </c>
      <c r="F12" s="526">
        <v>32131</v>
      </c>
      <c r="G12" s="526">
        <v>2182</v>
      </c>
      <c r="H12" s="526">
        <v>0</v>
      </c>
      <c r="I12" s="526">
        <v>12694</v>
      </c>
      <c r="J12" s="551">
        <v>0</v>
      </c>
      <c r="K12" s="525">
        <v>67696</v>
      </c>
    </row>
    <row r="13" spans="1:11">
      <c r="A13" s="516" t="s">
        <v>91</v>
      </c>
      <c r="B13" s="526">
        <v>10082</v>
      </c>
      <c r="C13" s="526">
        <v>4516</v>
      </c>
      <c r="D13" s="526">
        <v>0</v>
      </c>
      <c r="E13" s="525">
        <v>4381</v>
      </c>
      <c r="F13" s="526">
        <v>21007</v>
      </c>
      <c r="G13" s="526">
        <v>1416</v>
      </c>
      <c r="H13" s="526">
        <v>42</v>
      </c>
      <c r="I13" s="526">
        <v>4101</v>
      </c>
      <c r="J13" s="551">
        <v>0</v>
      </c>
      <c r="K13" s="525">
        <v>45545</v>
      </c>
    </row>
    <row r="14" spans="1:11">
      <c r="A14" s="516" t="s">
        <v>103</v>
      </c>
      <c r="B14" s="526">
        <v>11585</v>
      </c>
      <c r="C14" s="526">
        <v>4523</v>
      </c>
      <c r="D14" s="526">
        <v>4120</v>
      </c>
      <c r="E14" s="525">
        <v>9195</v>
      </c>
      <c r="F14" s="526">
        <v>16393</v>
      </c>
      <c r="G14" s="526">
        <v>2621</v>
      </c>
      <c r="H14" s="526">
        <v>0</v>
      </c>
      <c r="I14" s="526">
        <v>2613</v>
      </c>
      <c r="J14" s="551">
        <v>0</v>
      </c>
      <c r="K14" s="525">
        <v>51050</v>
      </c>
    </row>
    <row r="15" spans="1:11">
      <c r="A15" s="516" t="s">
        <v>85</v>
      </c>
      <c r="B15" s="526">
        <v>7459</v>
      </c>
      <c r="C15" s="526">
        <v>1224</v>
      </c>
      <c r="D15" s="526">
        <v>93</v>
      </c>
      <c r="E15" s="525">
        <v>916</v>
      </c>
      <c r="F15" s="526">
        <v>4851</v>
      </c>
      <c r="G15" s="526">
        <v>1698</v>
      </c>
      <c r="H15" s="526">
        <v>11500</v>
      </c>
      <c r="I15" s="526">
        <v>1425</v>
      </c>
      <c r="J15" s="551">
        <v>24040</v>
      </c>
      <c r="K15" s="525">
        <v>53206</v>
      </c>
    </row>
    <row r="16" spans="1:11">
      <c r="A16" s="516" t="s">
        <v>110</v>
      </c>
      <c r="B16" s="526">
        <v>53696</v>
      </c>
      <c r="C16" s="526">
        <v>42548</v>
      </c>
      <c r="D16" s="526">
        <v>7225</v>
      </c>
      <c r="E16" s="525">
        <v>13505</v>
      </c>
      <c r="F16" s="526">
        <v>49594</v>
      </c>
      <c r="G16" s="526">
        <v>16908</v>
      </c>
      <c r="H16" s="526">
        <v>5</v>
      </c>
      <c r="I16" s="526">
        <v>22200</v>
      </c>
      <c r="J16" s="551">
        <v>0</v>
      </c>
      <c r="K16" s="525">
        <v>205681</v>
      </c>
    </row>
    <row r="17" spans="1:11">
      <c r="A17" s="516" t="s">
        <v>80</v>
      </c>
      <c r="B17" s="526">
        <v>9311</v>
      </c>
      <c r="C17" s="526">
        <v>1251</v>
      </c>
      <c r="D17" s="526">
        <v>556</v>
      </c>
      <c r="E17" s="525">
        <v>0</v>
      </c>
      <c r="F17" s="526">
        <v>113</v>
      </c>
      <c r="G17" s="526">
        <v>0</v>
      </c>
      <c r="H17" s="526">
        <v>0</v>
      </c>
      <c r="I17" s="526">
        <v>0</v>
      </c>
      <c r="J17" s="551">
        <v>0</v>
      </c>
      <c r="K17" s="525">
        <v>11231</v>
      </c>
    </row>
    <row r="18" spans="1:11">
      <c r="A18" s="516" t="s">
        <v>107</v>
      </c>
      <c r="B18" s="526">
        <v>17951</v>
      </c>
      <c r="C18" s="526">
        <v>363</v>
      </c>
      <c r="D18" s="526">
        <v>5523</v>
      </c>
      <c r="E18" s="525">
        <v>2341</v>
      </c>
      <c r="F18" s="526">
        <v>19915</v>
      </c>
      <c r="G18" s="526">
        <v>2399</v>
      </c>
      <c r="H18" s="526">
        <v>0</v>
      </c>
      <c r="I18" s="526">
        <v>13767</v>
      </c>
      <c r="J18" s="551">
        <v>0</v>
      </c>
      <c r="K18" s="525">
        <v>62259</v>
      </c>
    </row>
    <row r="19" spans="1:11">
      <c r="A19" s="516" t="s">
        <v>106</v>
      </c>
      <c r="B19" s="526">
        <v>35768</v>
      </c>
      <c r="C19" s="526">
        <v>893</v>
      </c>
      <c r="D19" s="526">
        <v>4558</v>
      </c>
      <c r="E19" s="525">
        <v>4982</v>
      </c>
      <c r="F19" s="526">
        <v>61569</v>
      </c>
      <c r="G19" s="526">
        <v>4241</v>
      </c>
      <c r="H19" s="526">
        <v>0</v>
      </c>
      <c r="I19" s="526">
        <v>28242</v>
      </c>
      <c r="J19" s="551">
        <v>0</v>
      </c>
      <c r="K19" s="525">
        <v>140253</v>
      </c>
    </row>
    <row r="20" spans="1:11">
      <c r="A20" s="516" t="s">
        <v>86</v>
      </c>
      <c r="B20" s="526">
        <v>73536</v>
      </c>
      <c r="C20" s="526">
        <v>72339</v>
      </c>
      <c r="D20" s="526">
        <v>11136</v>
      </c>
      <c r="E20" s="525">
        <v>25065</v>
      </c>
      <c r="F20" s="526">
        <v>45716</v>
      </c>
      <c r="G20" s="526">
        <v>12410</v>
      </c>
      <c r="H20" s="526">
        <v>0</v>
      </c>
      <c r="I20" s="526">
        <v>3096</v>
      </c>
      <c r="J20" s="551">
        <v>14</v>
      </c>
      <c r="K20" s="525">
        <v>243312</v>
      </c>
    </row>
    <row r="21" spans="1:11">
      <c r="A21" s="516" t="s">
        <v>90</v>
      </c>
      <c r="B21" s="526">
        <v>36598</v>
      </c>
      <c r="C21" s="526">
        <v>15181</v>
      </c>
      <c r="D21" s="526">
        <v>0</v>
      </c>
      <c r="E21" s="525">
        <v>8706</v>
      </c>
      <c r="F21" s="526">
        <v>65355</v>
      </c>
      <c r="G21" s="526">
        <v>7213</v>
      </c>
      <c r="H21" s="526">
        <v>395</v>
      </c>
      <c r="I21" s="526">
        <v>8590</v>
      </c>
      <c r="J21" s="551">
        <v>0</v>
      </c>
      <c r="K21" s="525">
        <v>142038</v>
      </c>
    </row>
    <row r="22" spans="1:11">
      <c r="A22" s="516" t="s">
        <v>82</v>
      </c>
      <c r="B22" s="526">
        <v>9558</v>
      </c>
      <c r="C22" s="526">
        <v>901</v>
      </c>
      <c r="D22" s="526">
        <v>0</v>
      </c>
      <c r="E22" s="525">
        <v>43</v>
      </c>
      <c r="F22" s="526">
        <v>13987</v>
      </c>
      <c r="G22" s="526">
        <v>267</v>
      </c>
      <c r="H22" s="526">
        <v>0</v>
      </c>
      <c r="I22" s="526">
        <v>6217</v>
      </c>
      <c r="J22" s="551">
        <v>0</v>
      </c>
      <c r="K22" s="525">
        <v>30973</v>
      </c>
    </row>
    <row r="23" spans="1:11">
      <c r="A23" s="516" t="s">
        <v>92</v>
      </c>
      <c r="B23" s="526">
        <v>9761</v>
      </c>
      <c r="C23" s="526">
        <v>2380</v>
      </c>
      <c r="D23" s="526">
        <v>0</v>
      </c>
      <c r="E23" s="525">
        <v>4171</v>
      </c>
      <c r="F23" s="526">
        <v>9433</v>
      </c>
      <c r="G23" s="526">
        <v>2098</v>
      </c>
      <c r="H23" s="526">
        <v>0</v>
      </c>
      <c r="I23" s="526">
        <v>86</v>
      </c>
      <c r="J23" s="551">
        <v>0</v>
      </c>
      <c r="K23" s="525">
        <v>27929</v>
      </c>
    </row>
    <row r="24" spans="1:11">
      <c r="A24" s="516" t="s">
        <v>101</v>
      </c>
      <c r="B24" s="526">
        <v>9431</v>
      </c>
      <c r="C24" s="526">
        <v>5339</v>
      </c>
      <c r="D24" s="526">
        <v>0</v>
      </c>
      <c r="E24" s="525">
        <v>317</v>
      </c>
      <c r="F24" s="526">
        <v>13604</v>
      </c>
      <c r="G24" s="526">
        <v>2049</v>
      </c>
      <c r="H24" s="526">
        <v>0</v>
      </c>
      <c r="I24" s="526">
        <v>4924</v>
      </c>
      <c r="J24" s="551">
        <v>26195</v>
      </c>
      <c r="K24" s="525">
        <v>61859</v>
      </c>
    </row>
    <row r="25" spans="1:11">
      <c r="A25" s="516" t="s">
        <v>88</v>
      </c>
      <c r="B25" s="526">
        <v>27260</v>
      </c>
      <c r="C25" s="526">
        <v>6767</v>
      </c>
      <c r="D25" s="526">
        <v>222</v>
      </c>
      <c r="E25" s="525">
        <v>3815</v>
      </c>
      <c r="F25" s="526">
        <v>3484</v>
      </c>
      <c r="G25" s="526">
        <v>912</v>
      </c>
      <c r="H25" s="526">
        <v>0</v>
      </c>
      <c r="I25" s="526">
        <v>15736</v>
      </c>
      <c r="J25" s="551">
        <v>46628</v>
      </c>
      <c r="K25" s="525">
        <v>104824</v>
      </c>
    </row>
    <row r="26" spans="1:11">
      <c r="A26" s="516" t="s">
        <v>98</v>
      </c>
      <c r="B26" s="526">
        <v>32716</v>
      </c>
      <c r="C26" s="526">
        <v>12058</v>
      </c>
      <c r="D26" s="526">
        <v>1168</v>
      </c>
      <c r="E26" s="525">
        <v>5560</v>
      </c>
      <c r="F26" s="526">
        <v>37842</v>
      </c>
      <c r="G26" s="526">
        <v>12343</v>
      </c>
      <c r="H26" s="526">
        <v>0</v>
      </c>
      <c r="I26" s="526">
        <v>28095</v>
      </c>
      <c r="J26" s="551">
        <v>3789</v>
      </c>
      <c r="K26" s="525">
        <v>133571</v>
      </c>
    </row>
    <row r="27" spans="1:11">
      <c r="A27" s="516" t="s">
        <v>79</v>
      </c>
      <c r="B27" s="526">
        <v>7753</v>
      </c>
      <c r="C27" s="526">
        <v>30</v>
      </c>
      <c r="D27" s="526">
        <v>0</v>
      </c>
      <c r="E27" s="525">
        <v>287</v>
      </c>
      <c r="F27" s="526">
        <v>2884</v>
      </c>
      <c r="G27" s="526">
        <v>734</v>
      </c>
      <c r="H27" s="526">
        <v>0</v>
      </c>
      <c r="I27" s="526">
        <v>3072</v>
      </c>
      <c r="J27" s="551">
        <v>0</v>
      </c>
      <c r="K27" s="525">
        <v>14760</v>
      </c>
    </row>
    <row r="28" spans="1:11">
      <c r="A28" s="516" t="s">
        <v>99</v>
      </c>
      <c r="B28" s="526">
        <v>18474</v>
      </c>
      <c r="C28" s="526">
        <v>5193</v>
      </c>
      <c r="D28" s="526">
        <v>0</v>
      </c>
      <c r="E28" s="525">
        <v>10297</v>
      </c>
      <c r="F28" s="526">
        <v>77591</v>
      </c>
      <c r="G28" s="526">
        <v>3144</v>
      </c>
      <c r="H28" s="526">
        <v>0</v>
      </c>
      <c r="I28" s="526">
        <v>6569</v>
      </c>
      <c r="J28" s="551">
        <v>0</v>
      </c>
      <c r="K28" s="525">
        <v>121268</v>
      </c>
    </row>
    <row r="29" spans="1:11">
      <c r="A29" s="516" t="s">
        <v>104</v>
      </c>
      <c r="B29" s="526">
        <v>17545</v>
      </c>
      <c r="C29" s="526">
        <v>239</v>
      </c>
      <c r="D29" s="526">
        <v>3101</v>
      </c>
      <c r="E29" s="525">
        <v>7603</v>
      </c>
      <c r="F29" s="526">
        <v>30471</v>
      </c>
      <c r="G29" s="526">
        <v>2298</v>
      </c>
      <c r="H29" s="526">
        <v>1970</v>
      </c>
      <c r="I29" s="526">
        <v>5136</v>
      </c>
      <c r="J29" s="551">
        <v>0</v>
      </c>
      <c r="K29" s="525">
        <v>68363</v>
      </c>
    </row>
    <row r="30" spans="1:11">
      <c r="A30" s="516" t="s">
        <v>84</v>
      </c>
      <c r="B30" s="526">
        <v>15363</v>
      </c>
      <c r="C30" s="526">
        <v>3125</v>
      </c>
      <c r="D30" s="526">
        <v>0</v>
      </c>
      <c r="E30" s="525">
        <v>3836</v>
      </c>
      <c r="F30" s="526">
        <v>12223</v>
      </c>
      <c r="G30" s="526">
        <v>385</v>
      </c>
      <c r="H30" s="526">
        <v>1121</v>
      </c>
      <c r="I30" s="526">
        <v>457</v>
      </c>
      <c r="J30" s="551">
        <v>22725</v>
      </c>
      <c r="K30" s="525">
        <v>59235</v>
      </c>
    </row>
    <row r="31" spans="1:11">
      <c r="A31" s="516" t="s">
        <v>78</v>
      </c>
      <c r="B31" s="526">
        <v>7176</v>
      </c>
      <c r="C31" s="526">
        <v>367</v>
      </c>
      <c r="D31" s="526">
        <v>91</v>
      </c>
      <c r="E31" s="525">
        <v>299</v>
      </c>
      <c r="F31" s="526">
        <v>15185</v>
      </c>
      <c r="G31" s="526">
        <v>3068</v>
      </c>
      <c r="H31" s="526">
        <v>102</v>
      </c>
      <c r="I31" s="526">
        <v>1760</v>
      </c>
      <c r="J31" s="551">
        <v>46000</v>
      </c>
      <c r="K31" s="525">
        <v>74048</v>
      </c>
    </row>
    <row r="32" spans="1:11">
      <c r="A32" s="516" t="s">
        <v>93</v>
      </c>
      <c r="B32" s="526">
        <v>12075</v>
      </c>
      <c r="C32" s="526">
        <v>1124</v>
      </c>
      <c r="D32" s="526">
        <v>702</v>
      </c>
      <c r="E32" s="525">
        <v>1229</v>
      </c>
      <c r="F32" s="526">
        <v>12020</v>
      </c>
      <c r="G32" s="526">
        <v>1224</v>
      </c>
      <c r="H32" s="526">
        <v>0</v>
      </c>
      <c r="I32" s="526">
        <v>12474</v>
      </c>
      <c r="J32" s="551">
        <v>24877</v>
      </c>
      <c r="K32" s="525">
        <v>65725</v>
      </c>
    </row>
    <row r="33" spans="1:11">
      <c r="A33" s="516" t="s">
        <v>108</v>
      </c>
      <c r="B33" s="526">
        <v>30333</v>
      </c>
      <c r="C33" s="526">
        <v>10411</v>
      </c>
      <c r="D33" s="526">
        <v>0</v>
      </c>
      <c r="E33" s="525">
        <v>8858</v>
      </c>
      <c r="F33" s="526">
        <v>15774</v>
      </c>
      <c r="G33" s="526">
        <v>6173</v>
      </c>
      <c r="H33" s="526">
        <v>0</v>
      </c>
      <c r="I33" s="526">
        <v>21604</v>
      </c>
      <c r="J33" s="551">
        <v>0</v>
      </c>
      <c r="K33" s="525">
        <v>93153</v>
      </c>
    </row>
    <row r="34" spans="1:11">
      <c r="A34" s="516" t="s">
        <v>94</v>
      </c>
      <c r="B34" s="526">
        <v>11280</v>
      </c>
      <c r="C34" s="526">
        <v>4673</v>
      </c>
      <c r="D34" s="526">
        <v>364</v>
      </c>
      <c r="E34" s="525">
        <v>1016</v>
      </c>
      <c r="F34" s="526">
        <v>10230</v>
      </c>
      <c r="G34" s="526">
        <v>2175</v>
      </c>
      <c r="H34" s="526">
        <v>0</v>
      </c>
      <c r="I34" s="526">
        <v>8190</v>
      </c>
      <c r="J34" s="551">
        <v>0</v>
      </c>
      <c r="K34" s="525">
        <v>37928</v>
      </c>
    </row>
    <row r="35" spans="1:11">
      <c r="A35" s="516" t="s">
        <v>87</v>
      </c>
      <c r="B35" s="526">
        <v>10224</v>
      </c>
      <c r="C35" s="526">
        <v>4755</v>
      </c>
      <c r="D35" s="526">
        <v>100</v>
      </c>
      <c r="E35" s="525">
        <v>430</v>
      </c>
      <c r="F35" s="526">
        <v>40012</v>
      </c>
      <c r="G35" s="526">
        <v>3810</v>
      </c>
      <c r="H35" s="526">
        <v>0</v>
      </c>
      <c r="I35" s="526">
        <v>7585</v>
      </c>
      <c r="J35" s="551">
        <v>24232</v>
      </c>
      <c r="K35" s="525">
        <v>91148</v>
      </c>
    </row>
    <row r="36" spans="1:11">
      <c r="A36" s="516" t="s">
        <v>105</v>
      </c>
      <c r="B36" s="526">
        <v>16724</v>
      </c>
      <c r="C36" s="526">
        <v>8165</v>
      </c>
      <c r="D36" s="526">
        <v>0</v>
      </c>
      <c r="E36" s="525">
        <v>3748</v>
      </c>
      <c r="F36" s="526">
        <v>45074</v>
      </c>
      <c r="G36" s="526">
        <v>5114</v>
      </c>
      <c r="H36" s="526">
        <v>9339</v>
      </c>
      <c r="I36" s="526">
        <v>9840</v>
      </c>
      <c r="J36" s="551">
        <v>0</v>
      </c>
      <c r="K36" s="525">
        <v>98004</v>
      </c>
    </row>
    <row r="37" spans="1:11">
      <c r="A37" s="516" t="s">
        <v>594</v>
      </c>
      <c r="B37" s="526">
        <v>0</v>
      </c>
      <c r="C37" s="526">
        <v>0</v>
      </c>
      <c r="D37" s="526">
        <v>0</v>
      </c>
      <c r="E37" s="525">
        <v>0</v>
      </c>
      <c r="F37" s="526">
        <v>0</v>
      </c>
      <c r="G37" s="526">
        <v>0</v>
      </c>
      <c r="H37" s="526">
        <v>0</v>
      </c>
      <c r="I37" s="526">
        <v>0</v>
      </c>
      <c r="J37" s="551">
        <v>0</v>
      </c>
      <c r="K37" s="525">
        <v>0</v>
      </c>
    </row>
    <row r="38" spans="1:11">
      <c r="A38" s="516" t="s">
        <v>595</v>
      </c>
      <c r="B38" s="526">
        <v>0</v>
      </c>
      <c r="C38" s="526">
        <v>0</v>
      </c>
      <c r="D38" s="526">
        <v>0</v>
      </c>
      <c r="E38" s="525">
        <v>0</v>
      </c>
      <c r="F38" s="526">
        <v>0</v>
      </c>
      <c r="G38" s="526">
        <v>0</v>
      </c>
      <c r="H38" s="526">
        <v>0</v>
      </c>
      <c r="I38" s="526">
        <v>12</v>
      </c>
      <c r="J38" s="551">
        <v>0</v>
      </c>
      <c r="K38" s="525">
        <v>12</v>
      </c>
    </row>
    <row r="39" spans="1:11">
      <c r="A39" s="516" t="s">
        <v>596</v>
      </c>
      <c r="B39" s="526">
        <v>0</v>
      </c>
      <c r="C39" s="526">
        <v>0</v>
      </c>
      <c r="D39" s="526">
        <v>0</v>
      </c>
      <c r="E39" s="525">
        <v>0</v>
      </c>
      <c r="F39" s="526">
        <v>0</v>
      </c>
      <c r="G39" s="526">
        <v>0</v>
      </c>
      <c r="H39" s="526">
        <v>0</v>
      </c>
      <c r="I39" s="526">
        <v>0</v>
      </c>
      <c r="J39" s="551">
        <v>0</v>
      </c>
      <c r="K39" s="525">
        <v>0</v>
      </c>
    </row>
    <row r="40" spans="1:11">
      <c r="A40" s="516" t="s">
        <v>597</v>
      </c>
      <c r="B40" s="526">
        <v>0</v>
      </c>
      <c r="C40" s="526">
        <v>0</v>
      </c>
      <c r="D40" s="526">
        <v>0</v>
      </c>
      <c r="E40" s="525">
        <v>0</v>
      </c>
      <c r="F40" s="526">
        <v>0</v>
      </c>
      <c r="G40" s="526">
        <v>0</v>
      </c>
      <c r="H40" s="526">
        <v>18</v>
      </c>
      <c r="I40" s="526">
        <v>0</v>
      </c>
      <c r="J40" s="551">
        <v>0</v>
      </c>
      <c r="K40" s="525">
        <v>18</v>
      </c>
    </row>
    <row r="41" spans="1:11">
      <c r="A41" s="516" t="s">
        <v>598</v>
      </c>
      <c r="B41" s="526">
        <v>0</v>
      </c>
      <c r="C41" s="526">
        <v>0</v>
      </c>
      <c r="D41" s="526">
        <v>0</v>
      </c>
      <c r="E41" s="525">
        <v>0</v>
      </c>
      <c r="F41" s="526">
        <v>0</v>
      </c>
      <c r="G41" s="526">
        <v>0</v>
      </c>
      <c r="H41" s="526">
        <v>0</v>
      </c>
      <c r="I41" s="526">
        <v>0</v>
      </c>
      <c r="J41" s="551">
        <v>0</v>
      </c>
      <c r="K41" s="525">
        <v>0</v>
      </c>
    </row>
    <row r="42" spans="1:11">
      <c r="A42" s="516" t="s">
        <v>599</v>
      </c>
      <c r="B42" s="526">
        <v>0</v>
      </c>
      <c r="C42" s="526">
        <v>0</v>
      </c>
      <c r="D42" s="526">
        <v>0</v>
      </c>
      <c r="E42" s="525">
        <v>0</v>
      </c>
      <c r="F42" s="526">
        <v>0</v>
      </c>
      <c r="G42" s="526">
        <v>0</v>
      </c>
      <c r="H42" s="526">
        <v>0</v>
      </c>
      <c r="I42" s="526">
        <v>0</v>
      </c>
      <c r="J42" s="551">
        <v>0</v>
      </c>
      <c r="K42" s="525">
        <v>0</v>
      </c>
    </row>
    <row r="43" spans="1:11">
      <c r="A43" s="516" t="s">
        <v>600</v>
      </c>
      <c r="B43" s="526">
        <v>0</v>
      </c>
      <c r="C43" s="526">
        <v>0</v>
      </c>
      <c r="D43" s="526">
        <v>0</v>
      </c>
      <c r="E43" s="525">
        <v>0</v>
      </c>
      <c r="F43" s="526">
        <v>0</v>
      </c>
      <c r="G43" s="526">
        <v>0</v>
      </c>
      <c r="H43" s="526">
        <v>0</v>
      </c>
      <c r="I43" s="526">
        <v>4</v>
      </c>
      <c r="J43" s="551">
        <v>0</v>
      </c>
      <c r="K43" s="525">
        <v>4</v>
      </c>
    </row>
    <row r="44" spans="1:11">
      <c r="A44" s="516" t="s">
        <v>601</v>
      </c>
      <c r="B44" s="526">
        <v>0</v>
      </c>
      <c r="C44" s="526">
        <v>0</v>
      </c>
      <c r="D44" s="526">
        <v>0</v>
      </c>
      <c r="E44" s="525">
        <v>0</v>
      </c>
      <c r="F44" s="526">
        <v>0</v>
      </c>
      <c r="G44" s="526">
        <v>0</v>
      </c>
      <c r="H44" s="526">
        <v>0</v>
      </c>
      <c r="I44" s="526">
        <v>0</v>
      </c>
      <c r="J44" s="551">
        <v>0</v>
      </c>
      <c r="K44" s="525">
        <v>0</v>
      </c>
    </row>
    <row r="45" spans="1:11">
      <c r="A45" s="516" t="s">
        <v>602</v>
      </c>
      <c r="B45" s="526">
        <v>0</v>
      </c>
      <c r="C45" s="526">
        <v>0</v>
      </c>
      <c r="D45" s="526">
        <v>0</v>
      </c>
      <c r="E45" s="525">
        <v>0</v>
      </c>
      <c r="F45" s="526">
        <v>0</v>
      </c>
      <c r="G45" s="526">
        <v>0</v>
      </c>
      <c r="H45" s="526">
        <v>0</v>
      </c>
      <c r="I45" s="526">
        <v>0</v>
      </c>
      <c r="J45" s="551">
        <v>0</v>
      </c>
      <c r="K45" s="525">
        <v>0</v>
      </c>
    </row>
    <row r="46" spans="1:11">
      <c r="A46" s="516" t="s">
        <v>603</v>
      </c>
      <c r="B46" s="526">
        <v>0</v>
      </c>
      <c r="C46" s="526">
        <v>0</v>
      </c>
      <c r="D46" s="526">
        <v>0</v>
      </c>
      <c r="E46" s="525">
        <v>23</v>
      </c>
      <c r="F46" s="526">
        <v>0</v>
      </c>
      <c r="G46" s="526">
        <v>0</v>
      </c>
      <c r="H46" s="526">
        <v>0</v>
      </c>
      <c r="I46" s="526">
        <v>0</v>
      </c>
      <c r="J46" s="551">
        <v>0</v>
      </c>
      <c r="K46" s="525">
        <v>23</v>
      </c>
    </row>
    <row r="47" spans="1:11">
      <c r="A47" s="516" t="s">
        <v>604</v>
      </c>
      <c r="B47" s="526">
        <v>0</v>
      </c>
      <c r="C47" s="526">
        <v>0</v>
      </c>
      <c r="D47" s="526">
        <v>474</v>
      </c>
      <c r="E47" s="525">
        <v>0</v>
      </c>
      <c r="F47" s="526">
        <v>0</v>
      </c>
      <c r="G47" s="526">
        <v>7</v>
      </c>
      <c r="H47" s="526">
        <v>0</v>
      </c>
      <c r="I47" s="526">
        <v>87</v>
      </c>
      <c r="J47" s="551">
        <v>0</v>
      </c>
      <c r="K47" s="525">
        <v>568</v>
      </c>
    </row>
    <row r="48" spans="1:11">
      <c r="A48" s="516" t="s">
        <v>450</v>
      </c>
      <c r="B48" s="526">
        <v>0</v>
      </c>
      <c r="C48" s="526">
        <v>0</v>
      </c>
      <c r="D48" s="526">
        <v>0</v>
      </c>
      <c r="E48" s="525">
        <v>0</v>
      </c>
      <c r="F48" s="526">
        <v>0</v>
      </c>
      <c r="G48" s="526">
        <v>0</v>
      </c>
      <c r="H48" s="526">
        <v>0</v>
      </c>
      <c r="I48" s="526">
        <v>0</v>
      </c>
      <c r="J48" s="551">
        <v>0</v>
      </c>
      <c r="K48" s="525">
        <v>0</v>
      </c>
    </row>
    <row r="49" spans="1:11">
      <c r="A49" s="516" t="s">
        <v>438</v>
      </c>
      <c r="B49" s="526">
        <v>0</v>
      </c>
      <c r="C49" s="526">
        <v>0</v>
      </c>
      <c r="D49" s="526">
        <v>0</v>
      </c>
      <c r="E49" s="525">
        <v>0</v>
      </c>
      <c r="F49" s="526">
        <v>0</v>
      </c>
      <c r="G49" s="526">
        <v>0</v>
      </c>
      <c r="H49" s="526">
        <v>0</v>
      </c>
      <c r="I49" s="526">
        <v>0</v>
      </c>
      <c r="J49" s="551">
        <v>0</v>
      </c>
      <c r="K49" s="525">
        <v>0</v>
      </c>
    </row>
    <row r="50" spans="1:11">
      <c r="A50" s="516" t="s">
        <v>445</v>
      </c>
      <c r="B50" s="526">
        <v>0</v>
      </c>
      <c r="C50" s="526">
        <v>0</v>
      </c>
      <c r="D50" s="526">
        <v>82</v>
      </c>
      <c r="E50" s="525">
        <v>95</v>
      </c>
      <c r="F50" s="526">
        <v>0</v>
      </c>
      <c r="G50" s="526">
        <v>0</v>
      </c>
      <c r="H50" s="526">
        <v>0</v>
      </c>
      <c r="I50" s="526">
        <v>0</v>
      </c>
      <c r="J50" s="551">
        <v>0</v>
      </c>
      <c r="K50" s="525">
        <v>177</v>
      </c>
    </row>
    <row r="51" spans="1:11">
      <c r="A51" s="516" t="s">
        <v>446</v>
      </c>
      <c r="B51" s="526">
        <v>0</v>
      </c>
      <c r="C51" s="526">
        <v>0</v>
      </c>
      <c r="D51" s="526">
        <v>0</v>
      </c>
      <c r="E51" s="525">
        <v>464</v>
      </c>
      <c r="F51" s="526">
        <v>0</v>
      </c>
      <c r="G51" s="526">
        <v>0</v>
      </c>
      <c r="H51" s="526">
        <v>0</v>
      </c>
      <c r="I51" s="526">
        <v>0</v>
      </c>
      <c r="J51" s="551">
        <v>0</v>
      </c>
      <c r="K51" s="525">
        <v>464</v>
      </c>
    </row>
    <row r="52" spans="1:11">
      <c r="A52" s="516" t="s">
        <v>447</v>
      </c>
      <c r="B52" s="526">
        <v>0</v>
      </c>
      <c r="C52" s="526">
        <v>0</v>
      </c>
      <c r="D52" s="526">
        <v>39946</v>
      </c>
      <c r="E52" s="525">
        <v>0</v>
      </c>
      <c r="F52" s="526">
        <v>0</v>
      </c>
      <c r="G52" s="526">
        <v>14</v>
      </c>
      <c r="H52" s="526">
        <v>0</v>
      </c>
      <c r="I52" s="526">
        <v>0</v>
      </c>
      <c r="J52" s="551">
        <v>0</v>
      </c>
      <c r="K52" s="525">
        <v>39960</v>
      </c>
    </row>
    <row r="53" spans="1:11">
      <c r="A53" s="516" t="s">
        <v>440</v>
      </c>
      <c r="B53" s="526">
        <v>0</v>
      </c>
      <c r="C53" s="526">
        <v>0</v>
      </c>
      <c r="D53" s="526">
        <v>0</v>
      </c>
      <c r="E53" s="525">
        <v>0</v>
      </c>
      <c r="F53" s="526">
        <v>0</v>
      </c>
      <c r="G53" s="526">
        <v>0</v>
      </c>
      <c r="H53" s="526">
        <v>0</v>
      </c>
      <c r="I53" s="526">
        <v>0</v>
      </c>
      <c r="J53" s="551">
        <v>0</v>
      </c>
      <c r="K53" s="525">
        <v>0</v>
      </c>
    </row>
    <row r="54" spans="1:11">
      <c r="A54" s="516" t="s">
        <v>456</v>
      </c>
      <c r="B54" s="526">
        <v>0</v>
      </c>
      <c r="C54" s="526">
        <v>0</v>
      </c>
      <c r="D54" s="526">
        <v>0</v>
      </c>
      <c r="E54" s="525">
        <v>0</v>
      </c>
      <c r="F54" s="526">
        <v>0</v>
      </c>
      <c r="G54" s="526">
        <v>0</v>
      </c>
      <c r="H54" s="526">
        <v>0</v>
      </c>
      <c r="I54" s="526">
        <v>0</v>
      </c>
      <c r="J54" s="551">
        <v>0</v>
      </c>
      <c r="K54" s="525">
        <v>0</v>
      </c>
    </row>
    <row r="56" spans="1:11">
      <c r="A56" s="419" t="s">
        <v>309</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B3" sqref="B3"/>
    </sheetView>
  </sheetViews>
  <sheetFormatPr defaultRowHeight="12.75"/>
  <cols>
    <col min="1" max="1" width="9.140625" style="42"/>
    <col min="2" max="2" width="66.28515625" style="42" customWidth="1"/>
    <col min="3" max="3" width="15.85546875" style="42" customWidth="1"/>
    <col min="4" max="4" width="8.85546875" style="42" customWidth="1"/>
    <col min="5" max="16384" width="9.140625" style="42"/>
  </cols>
  <sheetData>
    <row r="1" spans="1:3">
      <c r="A1" s="464" t="s">
        <v>836</v>
      </c>
      <c r="B1"/>
      <c r="C1"/>
    </row>
    <row r="2" spans="1:3">
      <c r="A2" s="506"/>
      <c r="B2" s="506"/>
      <c r="C2" s="564" t="s">
        <v>279</v>
      </c>
    </row>
    <row r="3" spans="1:3" ht="25.5">
      <c r="A3" s="565"/>
      <c r="B3" s="314"/>
      <c r="C3" s="316" t="s">
        <v>659</v>
      </c>
    </row>
    <row r="4" spans="1:3">
      <c r="A4" s="728" t="s">
        <v>30</v>
      </c>
      <c r="B4" s="728"/>
      <c r="C4" s="303">
        <v>11879</v>
      </c>
    </row>
    <row r="5" spans="1:3">
      <c r="A5" s="106"/>
      <c r="B5" s="516" t="s">
        <v>459</v>
      </c>
      <c r="C5" s="321">
        <v>209</v>
      </c>
    </row>
    <row r="6" spans="1:3">
      <c r="A6" s="106"/>
      <c r="B6" s="516" t="s">
        <v>460</v>
      </c>
      <c r="C6" s="321">
        <v>5553</v>
      </c>
    </row>
    <row r="7" spans="1:3">
      <c r="A7" s="106"/>
      <c r="B7" s="516" t="s">
        <v>461</v>
      </c>
      <c r="C7" s="321">
        <v>5959</v>
      </c>
    </row>
    <row r="8" spans="1:3">
      <c r="A8" s="106"/>
      <c r="B8" s="516" t="s">
        <v>462</v>
      </c>
      <c r="C8" s="321">
        <v>1</v>
      </c>
    </row>
    <row r="9" spans="1:3">
      <c r="A9" s="106"/>
      <c r="B9" s="516" t="s">
        <v>463</v>
      </c>
      <c r="C9" s="321">
        <v>157</v>
      </c>
    </row>
    <row r="10" spans="1:3">
      <c r="A10" s="106"/>
      <c r="B10" s="516"/>
      <c r="C10" s="321"/>
    </row>
    <row r="11" spans="1:3">
      <c r="A11" s="728" t="s">
        <v>465</v>
      </c>
      <c r="B11" s="728"/>
      <c r="C11" s="303">
        <v>1409</v>
      </c>
    </row>
    <row r="12" spans="1:3">
      <c r="A12" s="106"/>
      <c r="B12" s="516" t="s">
        <v>632</v>
      </c>
      <c r="C12" s="321">
        <v>3</v>
      </c>
    </row>
    <row r="13" spans="1:3">
      <c r="A13" s="106"/>
      <c r="B13" s="516" t="s">
        <v>633</v>
      </c>
      <c r="C13" s="321">
        <v>1219</v>
      </c>
    </row>
    <row r="14" spans="1:3">
      <c r="A14" s="106"/>
      <c r="B14" s="516" t="s">
        <v>634</v>
      </c>
      <c r="C14" s="321">
        <v>126</v>
      </c>
    </row>
    <row r="15" spans="1:3">
      <c r="A15" s="106"/>
      <c r="B15" s="516" t="s">
        <v>635</v>
      </c>
      <c r="C15" s="321">
        <v>-1</v>
      </c>
    </row>
    <row r="16" spans="1:3">
      <c r="A16" s="106"/>
      <c r="B16" s="516" t="s">
        <v>636</v>
      </c>
      <c r="C16" s="321">
        <v>62</v>
      </c>
    </row>
    <row r="17" spans="1:3">
      <c r="A17" s="106"/>
      <c r="B17" s="516"/>
      <c r="C17" s="321"/>
    </row>
    <row r="18" spans="1:3">
      <c r="A18" s="728" t="s">
        <v>475</v>
      </c>
      <c r="B18" s="728"/>
      <c r="C18" s="303">
        <v>2823</v>
      </c>
    </row>
    <row r="19" spans="1:3">
      <c r="A19" s="566"/>
      <c r="B19" s="516" t="s">
        <v>637</v>
      </c>
      <c r="C19" s="321">
        <v>753</v>
      </c>
    </row>
    <row r="20" spans="1:3">
      <c r="A20" s="106"/>
      <c r="B20" s="567" t="s">
        <v>638</v>
      </c>
      <c r="C20" s="321">
        <v>1155</v>
      </c>
    </row>
    <row r="21" spans="1:3">
      <c r="A21" s="106"/>
      <c r="B21" s="516" t="s">
        <v>482</v>
      </c>
      <c r="C21" s="321">
        <v>0</v>
      </c>
    </row>
    <row r="22" spans="1:3">
      <c r="A22" s="106"/>
      <c r="B22" s="516" t="s">
        <v>481</v>
      </c>
      <c r="C22" s="321">
        <v>727</v>
      </c>
    </row>
    <row r="23" spans="1:3">
      <c r="A23" s="106"/>
      <c r="B23" s="516" t="s">
        <v>639</v>
      </c>
      <c r="C23" s="321">
        <v>188</v>
      </c>
    </row>
    <row r="24" spans="1:3">
      <c r="A24" s="106"/>
      <c r="B24" s="516"/>
      <c r="C24" s="321"/>
    </row>
    <row r="25" spans="1:3">
      <c r="A25" s="728" t="s">
        <v>605</v>
      </c>
      <c r="B25" s="729"/>
      <c r="C25" s="323">
        <v>3903</v>
      </c>
    </row>
    <row r="26" spans="1:3">
      <c r="A26" s="106"/>
      <c r="B26" s="516" t="s">
        <v>640</v>
      </c>
      <c r="C26" s="321">
        <v>2239</v>
      </c>
    </row>
    <row r="27" spans="1:3">
      <c r="A27" s="106"/>
      <c r="B27" s="516" t="s">
        <v>641</v>
      </c>
      <c r="C27" s="321">
        <v>141</v>
      </c>
    </row>
    <row r="28" spans="1:3">
      <c r="A28" s="106"/>
      <c r="B28" s="516" t="s">
        <v>642</v>
      </c>
      <c r="C28" s="321">
        <v>32</v>
      </c>
    </row>
    <row r="29" spans="1:3">
      <c r="A29" s="106"/>
      <c r="B29" s="516" t="s">
        <v>643</v>
      </c>
      <c r="C29" s="321">
        <v>8</v>
      </c>
    </row>
    <row r="30" spans="1:3">
      <c r="A30" s="106"/>
      <c r="B30" s="516" t="s">
        <v>660</v>
      </c>
      <c r="C30" s="321">
        <v>0</v>
      </c>
    </row>
    <row r="31" spans="1:3">
      <c r="A31" s="106"/>
      <c r="B31" s="516" t="s">
        <v>645</v>
      </c>
      <c r="C31" s="321">
        <v>1483</v>
      </c>
    </row>
    <row r="32" spans="1:3">
      <c r="A32" s="106"/>
      <c r="B32" s="516"/>
      <c r="C32" s="321"/>
    </row>
    <row r="33" spans="1:3">
      <c r="A33" s="728" t="s">
        <v>497</v>
      </c>
      <c r="B33" s="728"/>
      <c r="C33" s="303">
        <v>10485</v>
      </c>
    </row>
    <row r="34" spans="1:3">
      <c r="A34" s="566"/>
      <c r="B34" s="516" t="s">
        <v>646</v>
      </c>
      <c r="C34" s="321">
        <v>35</v>
      </c>
    </row>
    <row r="35" spans="1:3">
      <c r="A35" s="566"/>
      <c r="B35" s="516" t="s">
        <v>499</v>
      </c>
      <c r="C35" s="321">
        <v>0</v>
      </c>
    </row>
    <row r="36" spans="1:3">
      <c r="A36" s="566"/>
      <c r="B36" s="516" t="s">
        <v>647</v>
      </c>
      <c r="C36" s="321">
        <v>20</v>
      </c>
    </row>
    <row r="37" spans="1:3">
      <c r="A37" s="566"/>
      <c r="B37" s="516" t="s">
        <v>501</v>
      </c>
      <c r="C37" s="321">
        <v>376</v>
      </c>
    </row>
    <row r="38" spans="1:3">
      <c r="A38" s="566"/>
      <c r="B38" s="516" t="s">
        <v>648</v>
      </c>
      <c r="C38" s="321">
        <v>10054</v>
      </c>
    </row>
    <row r="39" spans="1:3">
      <c r="A39" s="106"/>
      <c r="B39" s="516" t="s">
        <v>277</v>
      </c>
      <c r="C39" s="321"/>
    </row>
    <row r="40" spans="1:3">
      <c r="A40" s="728" t="s">
        <v>506</v>
      </c>
      <c r="B40" s="729"/>
      <c r="C40" s="323">
        <v>11639</v>
      </c>
    </row>
    <row r="41" spans="1:3">
      <c r="A41" s="566"/>
      <c r="B41" s="516" t="s">
        <v>649</v>
      </c>
      <c r="C41" s="321">
        <v>145</v>
      </c>
    </row>
    <row r="42" spans="1:3">
      <c r="A42" s="566"/>
      <c r="B42" s="516" t="s">
        <v>650</v>
      </c>
      <c r="C42" s="321">
        <v>8</v>
      </c>
    </row>
    <row r="43" spans="1:3">
      <c r="A43" s="566"/>
      <c r="B43" s="516" t="s">
        <v>511</v>
      </c>
      <c r="C43" s="321">
        <v>11486</v>
      </c>
    </row>
    <row r="44" spans="1:3">
      <c r="A44" s="566"/>
      <c r="B44" s="516"/>
      <c r="C44" s="321"/>
    </row>
    <row r="45" spans="1:3">
      <c r="A45" s="728" t="s">
        <v>48</v>
      </c>
      <c r="B45" s="728"/>
      <c r="C45" s="303">
        <v>18428</v>
      </c>
    </row>
    <row r="46" spans="1:3">
      <c r="A46" s="566"/>
      <c r="B46" s="516"/>
      <c r="C46" s="321"/>
    </row>
    <row r="47" spans="1:3">
      <c r="A47" s="728" t="s">
        <v>49</v>
      </c>
      <c r="B47" s="729"/>
      <c r="C47" s="323">
        <v>687</v>
      </c>
    </row>
    <row r="48" spans="1:3">
      <c r="A48" s="106"/>
      <c r="B48" s="516"/>
      <c r="C48" s="321"/>
    </row>
    <row r="49" spans="1:3">
      <c r="A49" s="728" t="s">
        <v>50</v>
      </c>
      <c r="B49" s="729"/>
      <c r="C49" s="323">
        <v>188</v>
      </c>
    </row>
    <row r="50" spans="1:3">
      <c r="A50" s="106"/>
      <c r="B50" s="516" t="s">
        <v>651</v>
      </c>
      <c r="C50" s="321">
        <v>188</v>
      </c>
    </row>
    <row r="51" spans="1:3">
      <c r="A51" s="106"/>
      <c r="B51" s="516" t="s">
        <v>652</v>
      </c>
      <c r="C51" s="321">
        <v>0</v>
      </c>
    </row>
    <row r="52" spans="1:3">
      <c r="A52" s="106"/>
      <c r="B52" s="516" t="s">
        <v>653</v>
      </c>
      <c r="C52" s="321">
        <v>0</v>
      </c>
    </row>
    <row r="53" spans="1:3">
      <c r="A53" s="106"/>
      <c r="B53" s="516"/>
      <c r="C53" s="321"/>
    </row>
    <row r="54" spans="1:3">
      <c r="A54" s="728" t="s">
        <v>544</v>
      </c>
      <c r="B54" s="728"/>
      <c r="C54" s="303">
        <v>61441</v>
      </c>
    </row>
    <row r="55" spans="1:3">
      <c r="A55" s="566"/>
      <c r="B55" s="511"/>
      <c r="C55" s="321"/>
    </row>
    <row r="56" spans="1:3">
      <c r="A56" s="728" t="s">
        <v>2</v>
      </c>
      <c r="B56" s="728"/>
      <c r="C56" s="303">
        <v>71828</v>
      </c>
    </row>
    <row r="57" spans="1:3">
      <c r="A57" s="566"/>
      <c r="B57" s="511"/>
      <c r="C57" s="321"/>
    </row>
    <row r="58" spans="1:3">
      <c r="A58" s="724" t="s">
        <v>654</v>
      </c>
      <c r="B58" s="727"/>
      <c r="C58" s="323">
        <v>133269</v>
      </c>
    </row>
    <row r="60" spans="1:3">
      <c r="A60" s="217" t="s">
        <v>309</v>
      </c>
    </row>
  </sheetData>
  <mergeCells count="12">
    <mergeCell ref="A58:B58"/>
    <mergeCell ref="A4:B4"/>
    <mergeCell ref="A11:B11"/>
    <mergeCell ref="A18:B18"/>
    <mergeCell ref="A25:B25"/>
    <mergeCell ref="A33:B33"/>
    <mergeCell ref="A40:B40"/>
    <mergeCell ref="A45:B45"/>
    <mergeCell ref="A47:B47"/>
    <mergeCell ref="A49:B49"/>
    <mergeCell ref="A54:B54"/>
    <mergeCell ref="A56:B56"/>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election activeCell="M22" sqref="M22"/>
    </sheetView>
  </sheetViews>
  <sheetFormatPr defaultRowHeight="12.75"/>
  <cols>
    <col min="1" max="1" width="35.42578125" style="42" customWidth="1"/>
    <col min="2" max="8" width="15" style="42" customWidth="1"/>
    <col min="9" max="9" width="8.140625" style="168" customWidth="1"/>
    <col min="10" max="13" width="15" style="42" customWidth="1"/>
    <col min="14" max="16384" width="9.140625" style="42"/>
  </cols>
  <sheetData>
    <row r="1" spans="1:13">
      <c r="A1" s="52" t="s">
        <v>837</v>
      </c>
      <c r="B1" s="55"/>
      <c r="C1" s="55"/>
      <c r="D1" s="55"/>
      <c r="E1" s="55"/>
      <c r="F1" s="55"/>
      <c r="G1" s="55"/>
      <c r="H1" s="55"/>
      <c r="I1" s="593"/>
      <c r="J1" s="55"/>
      <c r="K1" s="55"/>
      <c r="L1" s="55"/>
      <c r="M1" s="55"/>
    </row>
    <row r="2" spans="1:13">
      <c r="A2" s="578"/>
      <c r="B2" s="293"/>
      <c r="C2" s="293"/>
      <c r="D2" s="293"/>
      <c r="E2" s="293"/>
      <c r="F2" s="293"/>
      <c r="G2" s="730"/>
      <c r="H2" s="731"/>
      <c r="I2" s="313"/>
      <c r="L2" s="730" t="s">
        <v>0</v>
      </c>
      <c r="M2" s="731"/>
    </row>
    <row r="3" spans="1:13">
      <c r="A3" s="579"/>
      <c r="B3" s="735" t="s">
        <v>401</v>
      </c>
      <c r="C3" s="734"/>
      <c r="D3" s="734"/>
      <c r="E3" s="734"/>
      <c r="F3" s="734"/>
      <c r="G3" s="736"/>
      <c r="H3" s="732" t="s">
        <v>406</v>
      </c>
      <c r="I3" s="57"/>
      <c r="J3" s="734" t="s">
        <v>407</v>
      </c>
      <c r="K3" s="734"/>
      <c r="L3" s="734"/>
      <c r="M3" s="732" t="s">
        <v>411</v>
      </c>
    </row>
    <row r="4" spans="1:13" ht="38.25">
      <c r="A4" s="580"/>
      <c r="B4" s="316" t="s">
        <v>1</v>
      </c>
      <c r="C4" s="316" t="s">
        <v>2</v>
      </c>
      <c r="D4" s="316" t="s">
        <v>402</v>
      </c>
      <c r="E4" s="316" t="s">
        <v>403</v>
      </c>
      <c r="F4" s="316" t="s">
        <v>404</v>
      </c>
      <c r="G4" s="316" t="s">
        <v>405</v>
      </c>
      <c r="H4" s="733"/>
      <c r="I4" s="57"/>
      <c r="J4" s="316" t="s">
        <v>408</v>
      </c>
      <c r="K4" s="316" t="s">
        <v>409</v>
      </c>
      <c r="L4" s="316" t="s">
        <v>410</v>
      </c>
      <c r="M4" s="733"/>
    </row>
    <row r="5" spans="1:13">
      <c r="A5" s="582" t="s">
        <v>95</v>
      </c>
      <c r="B5" s="427">
        <v>-1153299.1569516812</v>
      </c>
      <c r="C5" s="427">
        <v>-177440</v>
      </c>
      <c r="D5" s="427">
        <v>-311736</v>
      </c>
      <c r="E5" s="427">
        <v>-172181</v>
      </c>
      <c r="F5" s="427">
        <v>-87925</v>
      </c>
      <c r="G5" s="427">
        <v>-32189</v>
      </c>
      <c r="H5" s="426">
        <v>-1934770.1569516812</v>
      </c>
      <c r="I5" s="427"/>
      <c r="J5" s="427">
        <v>-427945</v>
      </c>
      <c r="K5" s="427">
        <v>-63495</v>
      </c>
      <c r="L5" s="427">
        <v>-146887</v>
      </c>
      <c r="M5" s="426">
        <v>-638327</v>
      </c>
    </row>
    <row r="6" spans="1:13">
      <c r="A6" s="583" t="s">
        <v>109</v>
      </c>
      <c r="B6" s="425">
        <v>-40698</v>
      </c>
      <c r="C6" s="425">
        <v>-11808</v>
      </c>
      <c r="D6" s="425">
        <v>0</v>
      </c>
      <c r="E6" s="425">
        <v>-5</v>
      </c>
      <c r="F6" s="425">
        <v>-1339</v>
      </c>
      <c r="G6" s="425">
        <v>-336</v>
      </c>
      <c r="H6" s="426">
        <v>-54186</v>
      </c>
      <c r="I6" s="427"/>
      <c r="J6" s="425">
        <v>-11794</v>
      </c>
      <c r="K6" s="425">
        <v>0</v>
      </c>
      <c r="L6" s="425">
        <v>0</v>
      </c>
      <c r="M6" s="426">
        <v>-11794</v>
      </c>
    </row>
    <row r="7" spans="1:13">
      <c r="A7" s="583" t="s">
        <v>96</v>
      </c>
      <c r="B7" s="425">
        <v>-33309</v>
      </c>
      <c r="C7" s="425">
        <v>-2000</v>
      </c>
      <c r="D7" s="425">
        <v>0</v>
      </c>
      <c r="E7" s="425">
        <v>-1855</v>
      </c>
      <c r="F7" s="425">
        <v>-1316</v>
      </c>
      <c r="G7" s="425">
        <v>0</v>
      </c>
      <c r="H7" s="426">
        <v>-38480</v>
      </c>
      <c r="I7" s="427"/>
      <c r="J7" s="425">
        <v>-299</v>
      </c>
      <c r="K7" s="425">
        <v>-660</v>
      </c>
      <c r="L7" s="425">
        <v>-3440</v>
      </c>
      <c r="M7" s="426">
        <v>-4399</v>
      </c>
    </row>
    <row r="8" spans="1:13">
      <c r="A8" s="583" t="s">
        <v>102</v>
      </c>
      <c r="B8" s="425">
        <v>-27209</v>
      </c>
      <c r="C8" s="425">
        <v>-4284</v>
      </c>
      <c r="D8" s="425">
        <v>0</v>
      </c>
      <c r="E8" s="425">
        <v>-2903</v>
      </c>
      <c r="F8" s="425">
        <v>-1397</v>
      </c>
      <c r="G8" s="425">
        <v>-111</v>
      </c>
      <c r="H8" s="426">
        <v>-35904</v>
      </c>
      <c r="I8" s="427"/>
      <c r="J8" s="425">
        <v>-1822</v>
      </c>
      <c r="K8" s="425">
        <v>-2356</v>
      </c>
      <c r="L8" s="425">
        <v>-195</v>
      </c>
      <c r="M8" s="426">
        <v>-4373</v>
      </c>
    </row>
    <row r="9" spans="1:13">
      <c r="A9" s="583" t="s">
        <v>81</v>
      </c>
      <c r="B9" s="425">
        <v>-50342</v>
      </c>
      <c r="C9" s="425">
        <v>0</v>
      </c>
      <c r="D9" s="425">
        <v>0</v>
      </c>
      <c r="E9" s="425">
        <v>-1515</v>
      </c>
      <c r="F9" s="425">
        <v>0</v>
      </c>
      <c r="G9" s="425">
        <v>0</v>
      </c>
      <c r="H9" s="426">
        <v>-51857</v>
      </c>
      <c r="I9" s="427"/>
      <c r="J9" s="425">
        <v>-4326</v>
      </c>
      <c r="K9" s="425">
        <v>0</v>
      </c>
      <c r="L9" s="425">
        <v>0</v>
      </c>
      <c r="M9" s="426">
        <v>-4326</v>
      </c>
    </row>
    <row r="10" spans="1:13">
      <c r="A10" s="583" t="s">
        <v>97</v>
      </c>
      <c r="B10" s="425">
        <v>-9713</v>
      </c>
      <c r="C10" s="425">
        <v>-2559</v>
      </c>
      <c r="D10" s="425">
        <v>0</v>
      </c>
      <c r="E10" s="425">
        <v>0</v>
      </c>
      <c r="F10" s="425">
        <v>-1274</v>
      </c>
      <c r="G10" s="425">
        <v>0</v>
      </c>
      <c r="H10" s="426">
        <v>-13546</v>
      </c>
      <c r="I10" s="427"/>
      <c r="J10" s="425">
        <v>0</v>
      </c>
      <c r="K10" s="425">
        <v>-3058</v>
      </c>
      <c r="L10" s="425">
        <v>-3398</v>
      </c>
      <c r="M10" s="426">
        <v>-6456</v>
      </c>
    </row>
    <row r="11" spans="1:13">
      <c r="A11" s="583" t="s">
        <v>83</v>
      </c>
      <c r="B11" s="425">
        <v>-49696</v>
      </c>
      <c r="C11" s="425">
        <v>0</v>
      </c>
      <c r="D11" s="425">
        <v>0</v>
      </c>
      <c r="E11" s="425">
        <v>-979</v>
      </c>
      <c r="F11" s="425">
        <v>-1673</v>
      </c>
      <c r="G11" s="425">
        <v>0</v>
      </c>
      <c r="H11" s="426">
        <v>-52348</v>
      </c>
      <c r="I11" s="427"/>
      <c r="J11" s="425">
        <v>-1607</v>
      </c>
      <c r="K11" s="425">
        <v>0</v>
      </c>
      <c r="L11" s="425">
        <v>0</v>
      </c>
      <c r="M11" s="426">
        <v>-1607</v>
      </c>
    </row>
    <row r="12" spans="1:13">
      <c r="A12" s="583" t="s">
        <v>89</v>
      </c>
      <c r="B12" s="425">
        <v>-13846</v>
      </c>
      <c r="C12" s="425">
        <v>0</v>
      </c>
      <c r="D12" s="425">
        <v>0</v>
      </c>
      <c r="E12" s="425">
        <v>-5850</v>
      </c>
      <c r="F12" s="425">
        <v>-1563</v>
      </c>
      <c r="G12" s="425">
        <v>0</v>
      </c>
      <c r="H12" s="426">
        <v>-21259</v>
      </c>
      <c r="I12" s="427"/>
      <c r="J12" s="425">
        <v>-1769</v>
      </c>
      <c r="K12" s="425">
        <v>0</v>
      </c>
      <c r="L12" s="425">
        <v>-3393</v>
      </c>
      <c r="M12" s="426">
        <v>-5162</v>
      </c>
    </row>
    <row r="13" spans="1:13">
      <c r="A13" s="583" t="s">
        <v>100</v>
      </c>
      <c r="B13" s="425">
        <v>-39834</v>
      </c>
      <c r="C13" s="425">
        <v>-13049</v>
      </c>
      <c r="D13" s="425">
        <v>0</v>
      </c>
      <c r="E13" s="425">
        <v>-3898</v>
      </c>
      <c r="F13" s="425">
        <v>0</v>
      </c>
      <c r="G13" s="425">
        <v>0</v>
      </c>
      <c r="H13" s="426">
        <v>-56781</v>
      </c>
      <c r="I13" s="427"/>
      <c r="J13" s="425">
        <v>-12262</v>
      </c>
      <c r="K13" s="425">
        <v>0</v>
      </c>
      <c r="L13" s="425">
        <v>-58</v>
      </c>
      <c r="M13" s="426">
        <v>-12320</v>
      </c>
    </row>
    <row r="14" spans="1:13">
      <c r="A14" s="583" t="s">
        <v>91</v>
      </c>
      <c r="B14" s="425">
        <v>-17105</v>
      </c>
      <c r="C14" s="425">
        <v>-3740</v>
      </c>
      <c r="D14" s="425">
        <v>0</v>
      </c>
      <c r="E14" s="425">
        <v>-686</v>
      </c>
      <c r="F14" s="425">
        <v>0</v>
      </c>
      <c r="G14" s="425">
        <v>0</v>
      </c>
      <c r="H14" s="426">
        <v>-21531</v>
      </c>
      <c r="I14" s="427"/>
      <c r="J14" s="425">
        <v>-6348</v>
      </c>
      <c r="K14" s="425">
        <v>0</v>
      </c>
      <c r="L14" s="425">
        <v>0</v>
      </c>
      <c r="M14" s="426">
        <v>-6348</v>
      </c>
    </row>
    <row r="15" spans="1:13">
      <c r="A15" s="583" t="s">
        <v>103</v>
      </c>
      <c r="B15" s="425">
        <v>-17153</v>
      </c>
      <c r="C15" s="425">
        <v>-5395</v>
      </c>
      <c r="D15" s="425">
        <v>0</v>
      </c>
      <c r="E15" s="425">
        <v>0</v>
      </c>
      <c r="F15" s="425">
        <v>-1883</v>
      </c>
      <c r="G15" s="425">
        <v>0</v>
      </c>
      <c r="H15" s="426">
        <v>-24431</v>
      </c>
      <c r="I15" s="427"/>
      <c r="J15" s="425">
        <v>0</v>
      </c>
      <c r="K15" s="425">
        <v>0</v>
      </c>
      <c r="L15" s="425">
        <v>0</v>
      </c>
      <c r="M15" s="426">
        <v>0</v>
      </c>
    </row>
    <row r="16" spans="1:13">
      <c r="A16" s="583" t="s">
        <v>85</v>
      </c>
      <c r="B16" s="425">
        <v>-26430</v>
      </c>
      <c r="C16" s="425">
        <v>-1629</v>
      </c>
      <c r="D16" s="425">
        <v>0</v>
      </c>
      <c r="E16" s="425">
        <v>-8411</v>
      </c>
      <c r="F16" s="425">
        <v>-1934</v>
      </c>
      <c r="G16" s="425">
        <v>0</v>
      </c>
      <c r="H16" s="426">
        <v>-38404</v>
      </c>
      <c r="I16" s="427"/>
      <c r="J16" s="425">
        <v>-11453</v>
      </c>
      <c r="K16" s="425">
        <v>0</v>
      </c>
      <c r="L16" s="425">
        <v>0</v>
      </c>
      <c r="M16" s="426">
        <v>-11453</v>
      </c>
    </row>
    <row r="17" spans="1:13">
      <c r="A17" s="583" t="s">
        <v>110</v>
      </c>
      <c r="B17" s="425">
        <v>-151285</v>
      </c>
      <c r="C17" s="425">
        <v>0</v>
      </c>
      <c r="D17" s="425">
        <v>0</v>
      </c>
      <c r="E17" s="425">
        <v>-58213</v>
      </c>
      <c r="F17" s="425">
        <v>0</v>
      </c>
      <c r="G17" s="425">
        <v>0</v>
      </c>
      <c r="H17" s="426">
        <v>-209498</v>
      </c>
      <c r="I17" s="427"/>
      <c r="J17" s="425">
        <v>-63557</v>
      </c>
      <c r="K17" s="425">
        <v>0</v>
      </c>
      <c r="L17" s="425">
        <v>-4796</v>
      </c>
      <c r="M17" s="426">
        <v>-68353</v>
      </c>
    </row>
    <row r="18" spans="1:13">
      <c r="A18" s="583" t="s">
        <v>80</v>
      </c>
      <c r="B18" s="425">
        <v>-21576</v>
      </c>
      <c r="C18" s="425">
        <v>0</v>
      </c>
      <c r="D18" s="425">
        <v>0</v>
      </c>
      <c r="E18" s="425">
        <v>0</v>
      </c>
      <c r="F18" s="425">
        <v>0</v>
      </c>
      <c r="G18" s="425">
        <v>0</v>
      </c>
      <c r="H18" s="426">
        <v>-21576</v>
      </c>
      <c r="I18" s="427"/>
      <c r="J18" s="425">
        <v>-106</v>
      </c>
      <c r="K18" s="425">
        <v>-292</v>
      </c>
      <c r="L18" s="425">
        <v>-2459</v>
      </c>
      <c r="M18" s="426">
        <v>-2857</v>
      </c>
    </row>
    <row r="19" spans="1:13">
      <c r="A19" s="583" t="s">
        <v>107</v>
      </c>
      <c r="B19" s="425">
        <v>-22381</v>
      </c>
      <c r="C19" s="425">
        <v>-5093</v>
      </c>
      <c r="D19" s="425">
        <v>0</v>
      </c>
      <c r="E19" s="425">
        <v>-2108</v>
      </c>
      <c r="F19" s="425">
        <v>-5515</v>
      </c>
      <c r="G19" s="425">
        <v>0</v>
      </c>
      <c r="H19" s="426">
        <v>-35097</v>
      </c>
      <c r="I19" s="427"/>
      <c r="J19" s="425">
        <v>0</v>
      </c>
      <c r="K19" s="425">
        <v>-7469</v>
      </c>
      <c r="L19" s="425">
        <v>-1788</v>
      </c>
      <c r="M19" s="426">
        <v>-9257</v>
      </c>
    </row>
    <row r="20" spans="1:13">
      <c r="A20" s="583" t="s">
        <v>106</v>
      </c>
      <c r="B20" s="425">
        <v>-51022</v>
      </c>
      <c r="C20" s="425">
        <v>-2004</v>
      </c>
      <c r="D20" s="425">
        <v>0</v>
      </c>
      <c r="E20" s="425">
        <v>0</v>
      </c>
      <c r="F20" s="425">
        <v>-10139</v>
      </c>
      <c r="G20" s="425">
        <v>0</v>
      </c>
      <c r="H20" s="426">
        <v>-63165</v>
      </c>
      <c r="I20" s="427"/>
      <c r="J20" s="425">
        <v>0</v>
      </c>
      <c r="K20" s="425">
        <v>0</v>
      </c>
      <c r="L20" s="425">
        <v>-6109</v>
      </c>
      <c r="M20" s="426">
        <v>-6109</v>
      </c>
    </row>
    <row r="21" spans="1:13">
      <c r="A21" s="583" t="s">
        <v>86</v>
      </c>
      <c r="B21" s="425">
        <v>-48917</v>
      </c>
      <c r="C21" s="425">
        <v>0</v>
      </c>
      <c r="D21" s="425">
        <v>0</v>
      </c>
      <c r="E21" s="425">
        <v>-13905</v>
      </c>
      <c r="F21" s="425">
        <v>-9303</v>
      </c>
      <c r="G21" s="425">
        <v>-22376</v>
      </c>
      <c r="H21" s="426">
        <v>-94501</v>
      </c>
      <c r="I21" s="427"/>
      <c r="J21" s="425">
        <v>-10885</v>
      </c>
      <c r="K21" s="425">
        <v>0</v>
      </c>
      <c r="L21" s="425">
        <v>-7447</v>
      </c>
      <c r="M21" s="426">
        <v>-18332</v>
      </c>
    </row>
    <row r="22" spans="1:13">
      <c r="A22" s="583" t="s">
        <v>90</v>
      </c>
      <c r="B22" s="425">
        <v>-25062</v>
      </c>
      <c r="C22" s="425">
        <v>-7328</v>
      </c>
      <c r="D22" s="425">
        <v>0</v>
      </c>
      <c r="E22" s="425">
        <v>-1674</v>
      </c>
      <c r="F22" s="425">
        <v>-2339</v>
      </c>
      <c r="G22" s="425">
        <v>0</v>
      </c>
      <c r="H22" s="426">
        <v>-36403</v>
      </c>
      <c r="I22" s="427"/>
      <c r="J22" s="425">
        <v>-25003</v>
      </c>
      <c r="K22" s="425">
        <v>-1407</v>
      </c>
      <c r="L22" s="425">
        <v>-9176</v>
      </c>
      <c r="M22" s="426">
        <v>-35586</v>
      </c>
    </row>
    <row r="23" spans="1:13">
      <c r="A23" s="583" t="s">
        <v>82</v>
      </c>
      <c r="B23" s="425">
        <v>-41210</v>
      </c>
      <c r="C23" s="425">
        <v>0</v>
      </c>
      <c r="D23" s="425">
        <v>0</v>
      </c>
      <c r="E23" s="425">
        <v>-3249</v>
      </c>
      <c r="F23" s="425">
        <v>-4291</v>
      </c>
      <c r="G23" s="425">
        <v>0</v>
      </c>
      <c r="H23" s="426">
        <v>-48750</v>
      </c>
      <c r="I23" s="427"/>
      <c r="J23" s="425">
        <v>-3169</v>
      </c>
      <c r="K23" s="425">
        <v>0</v>
      </c>
      <c r="L23" s="425">
        <v>0</v>
      </c>
      <c r="M23" s="426">
        <v>-3169</v>
      </c>
    </row>
    <row r="24" spans="1:13">
      <c r="A24" s="583" t="s">
        <v>92</v>
      </c>
      <c r="B24" s="425">
        <v>-10777</v>
      </c>
      <c r="C24" s="425">
        <v>-33863</v>
      </c>
      <c r="D24" s="425">
        <v>0</v>
      </c>
      <c r="E24" s="425">
        <v>-2889</v>
      </c>
      <c r="F24" s="425">
        <v>0</v>
      </c>
      <c r="G24" s="425">
        <v>0</v>
      </c>
      <c r="H24" s="426">
        <v>-47529</v>
      </c>
      <c r="I24" s="427"/>
      <c r="J24" s="425">
        <v>-16706</v>
      </c>
      <c r="K24" s="425">
        <v>0</v>
      </c>
      <c r="L24" s="425">
        <v>-2756</v>
      </c>
      <c r="M24" s="426">
        <v>-19462</v>
      </c>
    </row>
    <row r="25" spans="1:13">
      <c r="A25" s="583" t="s">
        <v>101</v>
      </c>
      <c r="B25" s="425">
        <v>-18653</v>
      </c>
      <c r="C25" s="425">
        <v>-1132</v>
      </c>
      <c r="D25" s="425">
        <v>0</v>
      </c>
      <c r="E25" s="425">
        <v>-2691</v>
      </c>
      <c r="F25" s="425">
        <v>-1387</v>
      </c>
      <c r="G25" s="425">
        <v>0</v>
      </c>
      <c r="H25" s="426">
        <v>-23863</v>
      </c>
      <c r="I25" s="427"/>
      <c r="J25" s="425">
        <v>-111</v>
      </c>
      <c r="K25" s="425">
        <v>-649</v>
      </c>
      <c r="L25" s="425">
        <v>-69</v>
      </c>
      <c r="M25" s="426">
        <v>-829</v>
      </c>
    </row>
    <row r="26" spans="1:13">
      <c r="A26" s="583" t="s">
        <v>88</v>
      </c>
      <c r="B26" s="425">
        <v>-33100</v>
      </c>
      <c r="C26" s="425">
        <v>-13762</v>
      </c>
      <c r="D26" s="425">
        <v>0</v>
      </c>
      <c r="E26" s="425">
        <v>-286</v>
      </c>
      <c r="F26" s="425">
        <v>-2599</v>
      </c>
      <c r="G26" s="425">
        <v>-12</v>
      </c>
      <c r="H26" s="426">
        <v>-49759</v>
      </c>
      <c r="I26" s="427"/>
      <c r="J26" s="425">
        <v>-9231</v>
      </c>
      <c r="K26" s="425">
        <v>0</v>
      </c>
      <c r="L26" s="425">
        <v>0</v>
      </c>
      <c r="M26" s="426">
        <v>-9231</v>
      </c>
    </row>
    <row r="27" spans="1:13">
      <c r="A27" s="583" t="s">
        <v>98</v>
      </c>
      <c r="B27" s="425">
        <v>-45104.156951681245</v>
      </c>
      <c r="C27" s="425">
        <v>-11854</v>
      </c>
      <c r="D27" s="425">
        <v>0</v>
      </c>
      <c r="E27" s="425">
        <v>-533</v>
      </c>
      <c r="F27" s="425">
        <v>-15118</v>
      </c>
      <c r="G27" s="425">
        <v>0</v>
      </c>
      <c r="H27" s="426">
        <v>-72609.156951681245</v>
      </c>
      <c r="I27" s="427"/>
      <c r="J27" s="425">
        <v>-2965</v>
      </c>
      <c r="K27" s="425">
        <v>0</v>
      </c>
      <c r="L27" s="425">
        <v>-3539</v>
      </c>
      <c r="M27" s="426">
        <v>-6504</v>
      </c>
    </row>
    <row r="28" spans="1:13">
      <c r="A28" s="583" t="s">
        <v>79</v>
      </c>
      <c r="B28" s="425">
        <v>-15091</v>
      </c>
      <c r="C28" s="425">
        <v>-243</v>
      </c>
      <c r="D28" s="425">
        <v>-236751</v>
      </c>
      <c r="E28" s="425">
        <v>-8077</v>
      </c>
      <c r="F28" s="425">
        <v>0</v>
      </c>
      <c r="G28" s="425">
        <v>0</v>
      </c>
      <c r="H28" s="426">
        <v>-260162</v>
      </c>
      <c r="I28" s="427"/>
      <c r="J28" s="425">
        <v>-508</v>
      </c>
      <c r="K28" s="425">
        <v>-2610</v>
      </c>
      <c r="L28" s="425">
        <v>-20</v>
      </c>
      <c r="M28" s="426">
        <v>-3138</v>
      </c>
    </row>
    <row r="29" spans="1:13">
      <c r="A29" s="583" t="s">
        <v>99</v>
      </c>
      <c r="B29" s="425">
        <v>-51099</v>
      </c>
      <c r="C29" s="425">
        <v>-1000</v>
      </c>
      <c r="D29" s="425">
        <v>0</v>
      </c>
      <c r="E29" s="425">
        <v>-20</v>
      </c>
      <c r="F29" s="425">
        <v>-2815</v>
      </c>
      <c r="G29" s="425">
        <v>0</v>
      </c>
      <c r="H29" s="426">
        <v>-54934</v>
      </c>
      <c r="I29" s="427"/>
      <c r="J29" s="425">
        <v>-25060</v>
      </c>
      <c r="K29" s="425">
        <v>0</v>
      </c>
      <c r="L29" s="425">
        <v>-87</v>
      </c>
      <c r="M29" s="426">
        <v>-25147</v>
      </c>
    </row>
    <row r="30" spans="1:13">
      <c r="A30" s="583" t="s">
        <v>104</v>
      </c>
      <c r="B30" s="425">
        <v>-45208</v>
      </c>
      <c r="C30" s="425">
        <v>-6807</v>
      </c>
      <c r="D30" s="425">
        <v>0</v>
      </c>
      <c r="E30" s="425">
        <v>-314</v>
      </c>
      <c r="F30" s="425">
        <v>-2543</v>
      </c>
      <c r="G30" s="425">
        <v>-7227</v>
      </c>
      <c r="H30" s="426">
        <v>-62099</v>
      </c>
      <c r="I30" s="427"/>
      <c r="J30" s="425">
        <v>-79692</v>
      </c>
      <c r="K30" s="425">
        <v>-7617</v>
      </c>
      <c r="L30" s="425">
        <v>0</v>
      </c>
      <c r="M30" s="426">
        <v>-87309</v>
      </c>
    </row>
    <row r="31" spans="1:13">
      <c r="A31" s="583" t="s">
        <v>84</v>
      </c>
      <c r="B31" s="425">
        <v>-19726</v>
      </c>
      <c r="C31" s="425">
        <v>0</v>
      </c>
      <c r="D31" s="425">
        <v>0</v>
      </c>
      <c r="E31" s="425">
        <v>-426</v>
      </c>
      <c r="F31" s="425">
        <v>-1064</v>
      </c>
      <c r="G31" s="425">
        <v>-2127</v>
      </c>
      <c r="H31" s="426">
        <v>-23343</v>
      </c>
      <c r="I31" s="427"/>
      <c r="J31" s="425">
        <v>-5454</v>
      </c>
      <c r="K31" s="425">
        <v>0</v>
      </c>
      <c r="L31" s="425">
        <v>0</v>
      </c>
      <c r="M31" s="426">
        <v>-5454</v>
      </c>
    </row>
    <row r="32" spans="1:13">
      <c r="A32" s="583" t="s">
        <v>78</v>
      </c>
      <c r="B32" s="425">
        <v>-48404</v>
      </c>
      <c r="C32" s="425">
        <v>-17335</v>
      </c>
      <c r="D32" s="425">
        <v>-75135</v>
      </c>
      <c r="E32" s="425">
        <v>-40693</v>
      </c>
      <c r="F32" s="425">
        <v>-1900</v>
      </c>
      <c r="G32" s="425">
        <v>0</v>
      </c>
      <c r="H32" s="426">
        <v>-183467</v>
      </c>
      <c r="I32" s="427"/>
      <c r="J32" s="425">
        <v>-60083</v>
      </c>
      <c r="K32" s="425">
        <v>-6197</v>
      </c>
      <c r="L32" s="425">
        <v>-50</v>
      </c>
      <c r="M32" s="426">
        <v>-66330</v>
      </c>
    </row>
    <row r="33" spans="1:13">
      <c r="A33" s="583" t="s">
        <v>93</v>
      </c>
      <c r="B33" s="425">
        <v>-27774</v>
      </c>
      <c r="C33" s="425">
        <v>-11597</v>
      </c>
      <c r="D33" s="425">
        <v>0</v>
      </c>
      <c r="E33" s="425">
        <v>-1297</v>
      </c>
      <c r="F33" s="425">
        <v>-425</v>
      </c>
      <c r="G33" s="425">
        <v>0</v>
      </c>
      <c r="H33" s="426">
        <v>-41093</v>
      </c>
      <c r="I33" s="427"/>
      <c r="J33" s="425">
        <v>0</v>
      </c>
      <c r="K33" s="425">
        <v>0</v>
      </c>
      <c r="L33" s="425">
        <v>-3813</v>
      </c>
      <c r="M33" s="426">
        <v>-3813</v>
      </c>
    </row>
    <row r="34" spans="1:13">
      <c r="A34" s="583" t="s">
        <v>108</v>
      </c>
      <c r="B34" s="425">
        <v>-71040</v>
      </c>
      <c r="C34" s="425">
        <v>-11624</v>
      </c>
      <c r="D34" s="425">
        <v>0</v>
      </c>
      <c r="E34" s="425">
        <v>-7232</v>
      </c>
      <c r="F34" s="425">
        <v>-4516</v>
      </c>
      <c r="G34" s="425">
        <v>0</v>
      </c>
      <c r="H34" s="426">
        <v>-94412</v>
      </c>
      <c r="I34" s="427"/>
      <c r="J34" s="425">
        <v>-11445</v>
      </c>
      <c r="K34" s="425">
        <v>-6784</v>
      </c>
      <c r="L34" s="425">
        <v>0</v>
      </c>
      <c r="M34" s="426">
        <v>-18229</v>
      </c>
    </row>
    <row r="35" spans="1:13">
      <c r="A35" s="583" t="s">
        <v>94</v>
      </c>
      <c r="B35" s="425">
        <v>-27433</v>
      </c>
      <c r="C35" s="425">
        <v>-986</v>
      </c>
      <c r="D35" s="425">
        <v>0</v>
      </c>
      <c r="E35" s="425">
        <v>-1994</v>
      </c>
      <c r="F35" s="425">
        <v>-1467</v>
      </c>
      <c r="G35" s="425">
        <v>0</v>
      </c>
      <c r="H35" s="426">
        <v>-31880</v>
      </c>
      <c r="I35" s="427"/>
      <c r="J35" s="425">
        <v>0</v>
      </c>
      <c r="K35" s="425">
        <v>-390</v>
      </c>
      <c r="L35" s="425">
        <v>-232</v>
      </c>
      <c r="M35" s="426">
        <v>-622</v>
      </c>
    </row>
    <row r="36" spans="1:13">
      <c r="A36" s="583" t="s">
        <v>87</v>
      </c>
      <c r="B36" s="425">
        <v>-10975</v>
      </c>
      <c r="C36" s="425">
        <v>-7422</v>
      </c>
      <c r="D36" s="425">
        <v>0</v>
      </c>
      <c r="E36" s="425">
        <v>-478</v>
      </c>
      <c r="F36" s="425">
        <v>0</v>
      </c>
      <c r="G36" s="425">
        <v>0</v>
      </c>
      <c r="H36" s="426">
        <v>-18875</v>
      </c>
      <c r="I36" s="427"/>
      <c r="J36" s="425">
        <v>-3269</v>
      </c>
      <c r="K36" s="425">
        <v>0</v>
      </c>
      <c r="L36" s="425">
        <v>-313</v>
      </c>
      <c r="M36" s="426">
        <v>-3582</v>
      </c>
    </row>
    <row r="37" spans="1:13">
      <c r="A37" s="584" t="s">
        <v>105</v>
      </c>
      <c r="B37" s="585">
        <v>-23906</v>
      </c>
      <c r="C37" s="585">
        <v>-926</v>
      </c>
      <c r="D37" s="585">
        <v>0</v>
      </c>
      <c r="E37" s="585">
        <v>0</v>
      </c>
      <c r="F37" s="585">
        <v>-10125</v>
      </c>
      <c r="G37" s="585">
        <v>0</v>
      </c>
      <c r="H37" s="586">
        <v>-34957</v>
      </c>
      <c r="I37" s="427"/>
      <c r="J37" s="585">
        <v>-58963</v>
      </c>
      <c r="K37" s="585">
        <v>0</v>
      </c>
      <c r="L37" s="585">
        <v>0</v>
      </c>
      <c r="M37" s="586">
        <v>-58963</v>
      </c>
    </row>
    <row r="38" spans="1:13">
      <c r="A38" s="587" t="s">
        <v>594</v>
      </c>
      <c r="B38" s="588">
        <v>-464</v>
      </c>
      <c r="C38" s="588">
        <v>0</v>
      </c>
      <c r="D38" s="588">
        <v>0</v>
      </c>
      <c r="E38" s="588">
        <v>0</v>
      </c>
      <c r="F38" s="588">
        <v>0</v>
      </c>
      <c r="G38" s="588">
        <v>0</v>
      </c>
      <c r="H38" s="589">
        <v>-464</v>
      </c>
      <c r="I38" s="427"/>
      <c r="J38" s="588">
        <v>-3</v>
      </c>
      <c r="K38" s="588">
        <v>0</v>
      </c>
      <c r="L38" s="588">
        <v>0</v>
      </c>
      <c r="M38" s="589">
        <v>-3</v>
      </c>
    </row>
    <row r="39" spans="1:13">
      <c r="A39" s="583" t="s">
        <v>595</v>
      </c>
      <c r="B39" s="425">
        <v>-541</v>
      </c>
      <c r="C39" s="425">
        <v>0</v>
      </c>
      <c r="D39" s="425">
        <v>0</v>
      </c>
      <c r="E39" s="425">
        <v>0</v>
      </c>
      <c r="F39" s="425">
        <v>0</v>
      </c>
      <c r="G39" s="425">
        <v>0</v>
      </c>
      <c r="H39" s="426">
        <v>-541</v>
      </c>
      <c r="I39" s="427"/>
      <c r="J39" s="425">
        <v>0</v>
      </c>
      <c r="K39" s="425">
        <v>0</v>
      </c>
      <c r="L39" s="425">
        <v>0</v>
      </c>
      <c r="M39" s="426">
        <v>0</v>
      </c>
    </row>
    <row r="40" spans="1:13">
      <c r="A40" s="583" t="s">
        <v>618</v>
      </c>
      <c r="B40" s="425">
        <v>-564</v>
      </c>
      <c r="C40" s="425">
        <v>0</v>
      </c>
      <c r="D40" s="425">
        <v>0</v>
      </c>
      <c r="E40" s="425">
        <v>0</v>
      </c>
      <c r="F40" s="425">
        <v>0</v>
      </c>
      <c r="G40" s="425">
        <v>0</v>
      </c>
      <c r="H40" s="426">
        <v>-564</v>
      </c>
      <c r="I40" s="427"/>
      <c r="J40" s="425">
        <v>0</v>
      </c>
      <c r="K40" s="425">
        <v>-17</v>
      </c>
      <c r="L40" s="425">
        <v>0</v>
      </c>
      <c r="M40" s="426">
        <v>-17</v>
      </c>
    </row>
    <row r="41" spans="1:13">
      <c r="A41" s="583" t="s">
        <v>597</v>
      </c>
      <c r="B41" s="425">
        <v>-153</v>
      </c>
      <c r="C41" s="425">
        <v>0</v>
      </c>
      <c r="D41" s="425">
        <v>0</v>
      </c>
      <c r="E41" s="425">
        <v>0</v>
      </c>
      <c r="F41" s="425">
        <v>0</v>
      </c>
      <c r="G41" s="425">
        <v>0</v>
      </c>
      <c r="H41" s="426">
        <v>-153</v>
      </c>
      <c r="I41" s="427"/>
      <c r="J41" s="425">
        <v>-55</v>
      </c>
      <c r="K41" s="425">
        <v>0</v>
      </c>
      <c r="L41" s="425">
        <v>0</v>
      </c>
      <c r="M41" s="426">
        <v>-55</v>
      </c>
    </row>
    <row r="42" spans="1:13">
      <c r="A42" s="583" t="s">
        <v>598</v>
      </c>
      <c r="B42" s="425">
        <v>-143</v>
      </c>
      <c r="C42" s="425">
        <v>0</v>
      </c>
      <c r="D42" s="425">
        <v>0</v>
      </c>
      <c r="E42" s="425">
        <v>0</v>
      </c>
      <c r="F42" s="425">
        <v>0</v>
      </c>
      <c r="G42" s="425">
        <v>0</v>
      </c>
      <c r="H42" s="426">
        <v>-143</v>
      </c>
      <c r="I42" s="427"/>
      <c r="J42" s="425">
        <v>0</v>
      </c>
      <c r="K42" s="425">
        <v>0</v>
      </c>
      <c r="L42" s="425">
        <v>0</v>
      </c>
      <c r="M42" s="426">
        <v>0</v>
      </c>
    </row>
    <row r="43" spans="1:13">
      <c r="A43" s="583" t="s">
        <v>599</v>
      </c>
      <c r="B43" s="425">
        <v>-298</v>
      </c>
      <c r="C43" s="425">
        <v>0</v>
      </c>
      <c r="D43" s="425">
        <v>0</v>
      </c>
      <c r="E43" s="425">
        <v>0</v>
      </c>
      <c r="F43" s="425">
        <v>0</v>
      </c>
      <c r="G43" s="425">
        <v>0</v>
      </c>
      <c r="H43" s="426">
        <v>-298</v>
      </c>
      <c r="I43" s="427"/>
      <c r="J43" s="425">
        <v>0</v>
      </c>
      <c r="K43" s="425">
        <v>0</v>
      </c>
      <c r="L43" s="425">
        <v>0</v>
      </c>
      <c r="M43" s="426">
        <v>0</v>
      </c>
    </row>
    <row r="44" spans="1:13">
      <c r="A44" s="583" t="s">
        <v>600</v>
      </c>
      <c r="B44" s="425">
        <v>-798</v>
      </c>
      <c r="C44" s="425">
        <v>0</v>
      </c>
      <c r="D44" s="425">
        <v>0</v>
      </c>
      <c r="E44" s="425">
        <v>0</v>
      </c>
      <c r="F44" s="425">
        <v>0</v>
      </c>
      <c r="G44" s="425">
        <v>0</v>
      </c>
      <c r="H44" s="426">
        <v>-798</v>
      </c>
      <c r="I44" s="427"/>
      <c r="J44" s="425">
        <v>0</v>
      </c>
      <c r="K44" s="425">
        <v>0</v>
      </c>
      <c r="L44" s="425">
        <v>0</v>
      </c>
      <c r="M44" s="426">
        <v>0</v>
      </c>
    </row>
    <row r="45" spans="1:13">
      <c r="A45" s="583" t="s">
        <v>601</v>
      </c>
      <c r="B45" s="425">
        <v>0</v>
      </c>
      <c r="C45" s="425">
        <v>0</v>
      </c>
      <c r="D45" s="425">
        <v>0</v>
      </c>
      <c r="E45" s="425">
        <v>0</v>
      </c>
      <c r="F45" s="425">
        <v>0</v>
      </c>
      <c r="G45" s="425">
        <v>0</v>
      </c>
      <c r="H45" s="426">
        <v>0</v>
      </c>
      <c r="I45" s="427"/>
      <c r="J45" s="425">
        <v>0</v>
      </c>
      <c r="K45" s="425">
        <v>0</v>
      </c>
      <c r="L45" s="425">
        <v>0</v>
      </c>
      <c r="M45" s="426">
        <v>0</v>
      </c>
    </row>
    <row r="46" spans="1:13">
      <c r="A46" s="583" t="s">
        <v>602</v>
      </c>
      <c r="B46" s="425">
        <v>-183</v>
      </c>
      <c r="C46" s="425">
        <v>0</v>
      </c>
      <c r="D46" s="425">
        <v>0</v>
      </c>
      <c r="E46" s="425">
        <v>0</v>
      </c>
      <c r="F46" s="425">
        <v>0</v>
      </c>
      <c r="G46" s="425">
        <v>0</v>
      </c>
      <c r="H46" s="426">
        <v>-183</v>
      </c>
      <c r="I46" s="427"/>
      <c r="J46" s="425">
        <v>0</v>
      </c>
      <c r="K46" s="425">
        <v>0</v>
      </c>
      <c r="L46" s="425">
        <v>0</v>
      </c>
      <c r="M46" s="426">
        <v>0</v>
      </c>
    </row>
    <row r="47" spans="1:13">
      <c r="A47" s="584" t="s">
        <v>603</v>
      </c>
      <c r="B47" s="585">
        <v>-102</v>
      </c>
      <c r="C47" s="585">
        <v>0</v>
      </c>
      <c r="D47" s="585">
        <v>0</v>
      </c>
      <c r="E47" s="585">
        <v>0</v>
      </c>
      <c r="F47" s="585">
        <v>0</v>
      </c>
      <c r="G47" s="585">
        <v>0</v>
      </c>
      <c r="H47" s="586">
        <v>-102</v>
      </c>
      <c r="I47" s="427"/>
      <c r="J47" s="585">
        <v>0</v>
      </c>
      <c r="K47" s="585">
        <v>0</v>
      </c>
      <c r="L47" s="585">
        <v>0</v>
      </c>
      <c r="M47" s="586">
        <v>0</v>
      </c>
    </row>
    <row r="48" spans="1:13">
      <c r="A48" s="590" t="s">
        <v>604</v>
      </c>
      <c r="B48" s="591">
        <v>-1161</v>
      </c>
      <c r="C48" s="591">
        <v>0</v>
      </c>
      <c r="D48" s="591">
        <v>0</v>
      </c>
      <c r="E48" s="591">
        <v>0</v>
      </c>
      <c r="F48" s="591">
        <v>0</v>
      </c>
      <c r="G48" s="591">
        <v>0</v>
      </c>
      <c r="H48" s="592">
        <v>-1161</v>
      </c>
      <c r="I48" s="427"/>
      <c r="J48" s="591">
        <v>0</v>
      </c>
      <c r="K48" s="591">
        <v>0</v>
      </c>
      <c r="L48" s="591">
        <v>-1547</v>
      </c>
      <c r="M48" s="592">
        <v>-1547</v>
      </c>
    </row>
    <row r="49" spans="1:13">
      <c r="A49" s="587" t="s">
        <v>450</v>
      </c>
      <c r="B49" s="588">
        <v>0</v>
      </c>
      <c r="C49" s="588">
        <v>0</v>
      </c>
      <c r="D49" s="588">
        <v>0</v>
      </c>
      <c r="E49" s="588">
        <v>0</v>
      </c>
      <c r="F49" s="588">
        <v>0</v>
      </c>
      <c r="G49" s="588">
        <v>0</v>
      </c>
      <c r="H49" s="589">
        <v>0</v>
      </c>
      <c r="I49" s="427"/>
      <c r="J49" s="588">
        <v>0</v>
      </c>
      <c r="K49" s="588">
        <v>0</v>
      </c>
      <c r="L49" s="588">
        <v>0</v>
      </c>
      <c r="M49" s="589">
        <v>0</v>
      </c>
    </row>
    <row r="50" spans="1:13">
      <c r="A50" s="583" t="s">
        <v>438</v>
      </c>
      <c r="B50" s="425">
        <v>-695</v>
      </c>
      <c r="C50" s="425">
        <v>0</v>
      </c>
      <c r="D50" s="425">
        <v>150</v>
      </c>
      <c r="E50" s="425">
        <v>0</v>
      </c>
      <c r="F50" s="425">
        <v>0</v>
      </c>
      <c r="G50" s="425">
        <v>0</v>
      </c>
      <c r="H50" s="426">
        <v>-545</v>
      </c>
      <c r="I50" s="427"/>
      <c r="J50" s="425">
        <v>0</v>
      </c>
      <c r="K50" s="425">
        <v>0</v>
      </c>
      <c r="L50" s="425">
        <v>0</v>
      </c>
      <c r="M50" s="426">
        <v>0</v>
      </c>
    </row>
    <row r="51" spans="1:13">
      <c r="A51" s="583" t="s">
        <v>445</v>
      </c>
      <c r="B51" s="425">
        <v>0</v>
      </c>
      <c r="C51" s="425">
        <v>0</v>
      </c>
      <c r="D51" s="425">
        <v>0</v>
      </c>
      <c r="E51" s="425">
        <v>0</v>
      </c>
      <c r="F51" s="425">
        <v>0</v>
      </c>
      <c r="G51" s="425">
        <v>0</v>
      </c>
      <c r="H51" s="426">
        <v>0</v>
      </c>
      <c r="I51" s="427"/>
      <c r="J51" s="425">
        <v>0</v>
      </c>
      <c r="K51" s="425">
        <v>0</v>
      </c>
      <c r="L51" s="425">
        <v>0</v>
      </c>
      <c r="M51" s="426">
        <v>0</v>
      </c>
    </row>
    <row r="52" spans="1:13">
      <c r="A52" s="583" t="s">
        <v>446</v>
      </c>
      <c r="B52" s="425">
        <v>0</v>
      </c>
      <c r="C52" s="425">
        <v>0</v>
      </c>
      <c r="D52" s="425">
        <v>0</v>
      </c>
      <c r="E52" s="425">
        <v>0</v>
      </c>
      <c r="F52" s="425">
        <v>0</v>
      </c>
      <c r="G52" s="425">
        <v>0</v>
      </c>
      <c r="H52" s="426">
        <v>0</v>
      </c>
      <c r="I52" s="427"/>
      <c r="J52" s="425">
        <v>0</v>
      </c>
      <c r="K52" s="425">
        <v>0</v>
      </c>
      <c r="L52" s="425">
        <v>0</v>
      </c>
      <c r="M52" s="426">
        <v>0</v>
      </c>
    </row>
    <row r="53" spans="1:13">
      <c r="A53" s="583" t="s">
        <v>447</v>
      </c>
      <c r="B53" s="425">
        <v>-11168</v>
      </c>
      <c r="C53" s="425">
        <v>0</v>
      </c>
      <c r="D53" s="425">
        <v>0</v>
      </c>
      <c r="E53" s="425">
        <v>0</v>
      </c>
      <c r="F53" s="425">
        <v>0</v>
      </c>
      <c r="G53" s="425">
        <v>0</v>
      </c>
      <c r="H53" s="426">
        <v>-11168</v>
      </c>
      <c r="I53" s="427"/>
      <c r="J53" s="425">
        <v>0</v>
      </c>
      <c r="K53" s="425">
        <v>-23989</v>
      </c>
      <c r="L53" s="425">
        <v>-92202</v>
      </c>
      <c r="M53" s="426">
        <v>-116191</v>
      </c>
    </row>
    <row r="54" spans="1:13">
      <c r="A54" s="583" t="s">
        <v>440</v>
      </c>
      <c r="B54" s="425">
        <v>0</v>
      </c>
      <c r="C54" s="425">
        <v>0</v>
      </c>
      <c r="D54" s="425">
        <v>0</v>
      </c>
      <c r="E54" s="425">
        <v>0</v>
      </c>
      <c r="F54" s="425">
        <v>0</v>
      </c>
      <c r="G54" s="425">
        <v>0</v>
      </c>
      <c r="H54" s="426">
        <v>0</v>
      </c>
      <c r="I54" s="427"/>
      <c r="J54" s="425">
        <v>0</v>
      </c>
      <c r="K54" s="425">
        <v>0</v>
      </c>
      <c r="L54" s="425">
        <v>0</v>
      </c>
      <c r="M54" s="426">
        <v>0</v>
      </c>
    </row>
    <row r="55" spans="1:13">
      <c r="A55" s="583" t="s">
        <v>456</v>
      </c>
      <c r="B55" s="425">
        <v>-1951</v>
      </c>
      <c r="C55" s="425">
        <v>0</v>
      </c>
      <c r="D55" s="425">
        <v>0</v>
      </c>
      <c r="E55" s="425">
        <v>0</v>
      </c>
      <c r="F55" s="425">
        <v>0</v>
      </c>
      <c r="G55" s="425">
        <v>0</v>
      </c>
      <c r="H55" s="426">
        <v>-1951</v>
      </c>
      <c r="I55" s="427"/>
      <c r="J55" s="425">
        <v>0</v>
      </c>
      <c r="K55" s="425">
        <v>0</v>
      </c>
      <c r="L55" s="425">
        <v>0</v>
      </c>
      <c r="M55" s="426">
        <v>0</v>
      </c>
    </row>
  </sheetData>
  <mergeCells count="6">
    <mergeCell ref="G2:H2"/>
    <mergeCell ref="L2:M2"/>
    <mergeCell ref="H3:H4"/>
    <mergeCell ref="J3:L3"/>
    <mergeCell ref="M3:M4"/>
    <mergeCell ref="B3:G3"/>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heetViews>
  <sheetFormatPr defaultColWidth="15" defaultRowHeight="12.75"/>
  <cols>
    <col min="1" max="1" width="40" style="42" customWidth="1"/>
    <col min="2" max="5" width="16" style="42" customWidth="1"/>
    <col min="6" max="16384" width="15" style="42"/>
  </cols>
  <sheetData>
    <row r="1" spans="1:5">
      <c r="A1" s="77" t="s">
        <v>839</v>
      </c>
    </row>
    <row r="2" spans="1:5">
      <c r="E2" s="168"/>
    </row>
    <row r="3" spans="1:5" ht="38.25">
      <c r="A3" s="687" t="s">
        <v>196</v>
      </c>
      <c r="B3" s="504" t="s">
        <v>192</v>
      </c>
      <c r="C3" s="688" t="s">
        <v>193</v>
      </c>
      <c r="D3" s="504" t="s">
        <v>194</v>
      </c>
      <c r="E3" s="504" t="s">
        <v>195</v>
      </c>
    </row>
    <row r="4" spans="1:5">
      <c r="A4" s="235" t="s">
        <v>198</v>
      </c>
      <c r="B4" s="236">
        <v>1849</v>
      </c>
      <c r="C4" s="236">
        <v>10512920</v>
      </c>
      <c r="D4" s="237">
        <v>7.3460468812077875E-3</v>
      </c>
      <c r="E4" s="237">
        <v>1.4166830415095638E-3</v>
      </c>
    </row>
    <row r="5" spans="1:5">
      <c r="A5" s="235" t="s">
        <v>199</v>
      </c>
      <c r="B5" s="236">
        <v>2953</v>
      </c>
      <c r="C5" s="236">
        <v>120582059</v>
      </c>
      <c r="D5" s="237">
        <v>1.1732220897894319E-2</v>
      </c>
      <c r="E5" s="237">
        <v>1.6249201753233706E-2</v>
      </c>
    </row>
    <row r="6" spans="1:5">
      <c r="A6" s="235" t="s">
        <v>200</v>
      </c>
      <c r="B6" s="236">
        <v>336</v>
      </c>
      <c r="C6" s="236">
        <v>24807975</v>
      </c>
      <c r="D6" s="237">
        <v>1.33492252681764E-3</v>
      </c>
      <c r="E6" s="237">
        <v>3.3430329039594348E-3</v>
      </c>
    </row>
    <row r="7" spans="1:5">
      <c r="A7" s="235" t="s">
        <v>201</v>
      </c>
      <c r="B7" s="236">
        <v>1435</v>
      </c>
      <c r="C7" s="236">
        <v>54971925</v>
      </c>
      <c r="D7" s="237">
        <v>5.7012316249503373E-3</v>
      </c>
      <c r="E7" s="237">
        <v>7.4078176098206425E-3</v>
      </c>
    </row>
    <row r="8" spans="1:5">
      <c r="A8" s="235" t="s">
        <v>202</v>
      </c>
      <c r="B8" s="236">
        <v>3704</v>
      </c>
      <c r="C8" s="236">
        <v>571503575</v>
      </c>
      <c r="D8" s="237">
        <v>1.4715931664680175E-2</v>
      </c>
      <c r="E8" s="237">
        <v>7.7013752874043481E-2</v>
      </c>
    </row>
    <row r="9" spans="1:5">
      <c r="A9" s="235" t="s">
        <v>203</v>
      </c>
      <c r="B9" s="236">
        <v>4236</v>
      </c>
      <c r="C9" s="236">
        <v>74813305</v>
      </c>
      <c r="D9" s="237">
        <v>1.6829558998808104E-2</v>
      </c>
      <c r="E9" s="237">
        <v>1.0081570151088627E-2</v>
      </c>
    </row>
    <row r="10" spans="1:5">
      <c r="A10" s="235" t="s">
        <v>204</v>
      </c>
      <c r="B10" s="236">
        <v>3241</v>
      </c>
      <c r="C10" s="236">
        <v>234443755</v>
      </c>
      <c r="D10" s="237">
        <v>1.2876440206595154E-2</v>
      </c>
      <c r="E10" s="237">
        <v>3.1592791716889598E-2</v>
      </c>
    </row>
    <row r="11" spans="1:5">
      <c r="A11" s="235" t="s">
        <v>205</v>
      </c>
      <c r="B11" s="236">
        <v>5647</v>
      </c>
      <c r="C11" s="236">
        <v>282710998</v>
      </c>
      <c r="D11" s="237">
        <v>2.2435439014700041E-2</v>
      </c>
      <c r="E11" s="237">
        <v>3.8097110651925843E-2</v>
      </c>
    </row>
    <row r="12" spans="1:5">
      <c r="A12" s="235" t="s">
        <v>206</v>
      </c>
      <c r="B12" s="236">
        <v>53239</v>
      </c>
      <c r="C12" s="236">
        <v>1263879255</v>
      </c>
      <c r="D12" s="237">
        <v>0.2115176797775129</v>
      </c>
      <c r="E12" s="237">
        <v>0.17031579305028874</v>
      </c>
    </row>
    <row r="13" spans="1:5">
      <c r="A13" s="235" t="s">
        <v>207</v>
      </c>
      <c r="B13" s="236">
        <v>23248</v>
      </c>
      <c r="C13" s="236">
        <v>286757220</v>
      </c>
      <c r="D13" s="237">
        <v>9.2363925307906242E-2</v>
      </c>
      <c r="E13" s="237">
        <v>3.8642364880968096E-2</v>
      </c>
    </row>
    <row r="14" spans="1:5">
      <c r="A14" s="235" t="s">
        <v>208</v>
      </c>
      <c r="B14" s="236">
        <v>44604</v>
      </c>
      <c r="C14" s="236">
        <v>1082290119</v>
      </c>
      <c r="D14" s="237">
        <v>0.17721096543504172</v>
      </c>
      <c r="E14" s="237">
        <v>0.14584549845149281</v>
      </c>
    </row>
    <row r="15" spans="1:5">
      <c r="A15" s="235" t="s">
        <v>21</v>
      </c>
      <c r="B15" s="236">
        <v>16583</v>
      </c>
      <c r="C15" s="236">
        <v>145521917</v>
      </c>
      <c r="D15" s="237">
        <v>6.5883988875645616E-2</v>
      </c>
      <c r="E15" s="237">
        <v>1.9610006732845138E-2</v>
      </c>
    </row>
    <row r="16" spans="1:5">
      <c r="A16" s="235" t="s">
        <v>209</v>
      </c>
      <c r="B16" s="236">
        <v>141</v>
      </c>
      <c r="C16" s="236">
        <v>122099605</v>
      </c>
      <c r="D16" s="237">
        <v>5.6019070321811678E-4</v>
      </c>
      <c r="E16" s="237">
        <v>1.6453700758544378E-2</v>
      </c>
    </row>
    <row r="17" spans="1:5">
      <c r="A17" s="235" t="s">
        <v>210</v>
      </c>
      <c r="B17" s="236">
        <v>3667</v>
      </c>
      <c r="C17" s="236">
        <v>132618575</v>
      </c>
      <c r="D17" s="237">
        <v>1.4568931267381804E-2</v>
      </c>
      <c r="E17" s="237">
        <v>1.7871199076152412E-2</v>
      </c>
    </row>
    <row r="18" spans="1:5">
      <c r="A18" s="235" t="s">
        <v>211</v>
      </c>
      <c r="B18" s="236">
        <v>9986</v>
      </c>
      <c r="C18" s="236">
        <v>359120585</v>
      </c>
      <c r="D18" s="237">
        <v>3.9674215335717126E-2</v>
      </c>
      <c r="E18" s="237">
        <v>4.8393789986653932E-2</v>
      </c>
    </row>
    <row r="19" spans="1:5">
      <c r="A19" s="235" t="s">
        <v>212</v>
      </c>
      <c r="B19" s="236">
        <v>659</v>
      </c>
      <c r="C19" s="236">
        <v>17679149</v>
      </c>
      <c r="D19" s="237">
        <v>2.6181962653953118E-3</v>
      </c>
      <c r="E19" s="237">
        <v>2.3823781191734325E-3</v>
      </c>
    </row>
    <row r="20" spans="1:5">
      <c r="A20" s="235" t="s">
        <v>213</v>
      </c>
      <c r="B20" s="236">
        <v>6084</v>
      </c>
      <c r="C20" s="236">
        <v>56445955</v>
      </c>
      <c r="D20" s="237">
        <v>2.4171632896305126E-2</v>
      </c>
      <c r="E20" s="237">
        <v>7.606452556503043E-3</v>
      </c>
    </row>
    <row r="21" spans="1:5">
      <c r="A21" s="235" t="s">
        <v>214</v>
      </c>
      <c r="B21" s="236">
        <v>53742</v>
      </c>
      <c r="C21" s="236">
        <v>1620791522</v>
      </c>
      <c r="D21" s="237">
        <v>0.21351609058402859</v>
      </c>
      <c r="E21" s="237">
        <v>0.21841199809756712</v>
      </c>
    </row>
    <row r="22" spans="1:5">
      <c r="A22" s="235" t="s">
        <v>215</v>
      </c>
      <c r="B22" s="236">
        <v>15221</v>
      </c>
      <c r="C22" s="236">
        <v>37890327</v>
      </c>
      <c r="D22" s="237">
        <v>6.0472785061581248E-2</v>
      </c>
      <c r="E22" s="237">
        <v>5.1059633002202955E-3</v>
      </c>
    </row>
    <row r="23" spans="1:5">
      <c r="A23" s="240" t="s">
        <v>216</v>
      </c>
      <c r="B23" s="241">
        <v>1125</v>
      </c>
      <c r="C23" s="241">
        <v>921358190</v>
      </c>
      <c r="D23" s="242">
        <v>4.4696066746126341E-3</v>
      </c>
      <c r="E23" s="242">
        <v>0.12415889428711972</v>
      </c>
    </row>
    <row r="24" spans="1:5">
      <c r="A24" s="243" t="s">
        <v>217</v>
      </c>
      <c r="B24" s="244">
        <v>251700</v>
      </c>
      <c r="C24" s="244">
        <v>7420798931</v>
      </c>
      <c r="D24" s="245">
        <v>1</v>
      </c>
      <c r="E24" s="245">
        <v>1</v>
      </c>
    </row>
    <row r="25" spans="1:5">
      <c r="A25" s="217" t="s">
        <v>838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0"/>
  <sheetViews>
    <sheetView workbookViewId="0">
      <selection activeCell="P4" sqref="P4"/>
    </sheetView>
  </sheetViews>
  <sheetFormatPr defaultRowHeight="12.75"/>
  <cols>
    <col min="1" max="1" width="9.140625" style="42"/>
    <col min="2" max="2" width="16.7109375" style="42" bestFit="1" customWidth="1"/>
    <col min="3" max="10" width="11.140625" style="42" customWidth="1"/>
    <col min="11" max="16384" width="9.140625" style="42"/>
  </cols>
  <sheetData>
    <row r="1" spans="2:10">
      <c r="B1" s="77" t="s">
        <v>852</v>
      </c>
    </row>
    <row r="3" spans="2:10" ht="25.5" customHeight="1">
      <c r="B3" s="78"/>
      <c r="C3" s="78" t="s">
        <v>30</v>
      </c>
      <c r="D3" s="63" t="s">
        <v>31</v>
      </c>
      <c r="E3" s="63" t="s">
        <v>56</v>
      </c>
      <c r="F3" s="63" t="s">
        <v>57</v>
      </c>
      <c r="G3" s="63" t="s">
        <v>46</v>
      </c>
      <c r="H3" s="63" t="s">
        <v>55</v>
      </c>
      <c r="I3" s="63" t="s">
        <v>54</v>
      </c>
      <c r="J3" s="63" t="s">
        <v>2</v>
      </c>
    </row>
    <row r="4" spans="2:10">
      <c r="B4" s="42" t="s">
        <v>61</v>
      </c>
      <c r="C4" s="97">
        <v>3644.05</v>
      </c>
      <c r="D4" s="96">
        <v>1380.739</v>
      </c>
      <c r="E4" s="96">
        <v>117.66800000000001</v>
      </c>
      <c r="F4" s="96">
        <v>828.51300000000003</v>
      </c>
      <c r="G4" s="96">
        <v>327.46199999999999</v>
      </c>
      <c r="H4" s="96">
        <v>207.548</v>
      </c>
      <c r="I4" s="96">
        <v>213.18299999999999</v>
      </c>
      <c r="J4" s="96">
        <v>146.405</v>
      </c>
    </row>
    <row r="5" spans="2:10">
      <c r="B5" s="42" t="s">
        <v>62</v>
      </c>
      <c r="C5" s="97">
        <v>1425.9079999999999</v>
      </c>
      <c r="D5" s="96">
        <v>2606.4789999999998</v>
      </c>
      <c r="E5" s="96">
        <v>341.22199999999998</v>
      </c>
      <c r="F5" s="96">
        <v>711.53800000000001</v>
      </c>
      <c r="G5" s="96">
        <v>502.78100000000001</v>
      </c>
      <c r="H5" s="96">
        <v>559.48699999999997</v>
      </c>
      <c r="I5" s="96">
        <v>446.40899999999999</v>
      </c>
      <c r="J5" s="96">
        <v>494.64100000000002</v>
      </c>
    </row>
    <row r="6" spans="2:10">
      <c r="B6" s="42" t="s">
        <v>63</v>
      </c>
      <c r="C6" s="97">
        <v>30.207000000000001</v>
      </c>
      <c r="D6" s="96">
        <v>226.03399999999999</v>
      </c>
      <c r="E6" s="96">
        <v>1859.712</v>
      </c>
      <c r="F6" s="96">
        <v>42.71</v>
      </c>
      <c r="G6" s="96">
        <v>2.3769999999999998</v>
      </c>
      <c r="H6" s="96">
        <v>-6.06</v>
      </c>
      <c r="I6" s="96">
        <v>19.523</v>
      </c>
      <c r="J6" s="96">
        <v>3.5150000000000001</v>
      </c>
    </row>
    <row r="7" spans="2:10">
      <c r="B7" s="42" t="s">
        <v>64</v>
      </c>
      <c r="C7" s="97">
        <v>197.04900000000001</v>
      </c>
      <c r="D7" s="96">
        <v>150.601</v>
      </c>
      <c r="E7" s="96">
        <v>22.602</v>
      </c>
      <c r="F7" s="96">
        <v>184.608</v>
      </c>
      <c r="G7" s="96">
        <v>51.801000000000002</v>
      </c>
      <c r="H7" s="96">
        <v>37.405999999999999</v>
      </c>
      <c r="I7" s="96">
        <v>35.573999999999998</v>
      </c>
      <c r="J7" s="96">
        <v>63.518000000000001</v>
      </c>
    </row>
    <row r="50" spans="2:2">
      <c r="B50" s="53" t="s">
        <v>37</v>
      </c>
    </row>
  </sheetData>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heetViews>
  <sheetFormatPr defaultRowHeight="12.75"/>
  <cols>
    <col min="1" max="1" width="40.85546875" style="42" customWidth="1"/>
    <col min="2" max="5" width="10" style="42" customWidth="1"/>
    <col min="6" max="16384" width="9.140625" style="42"/>
  </cols>
  <sheetData>
    <row r="1" spans="1:5" ht="14.25">
      <c r="A1" s="77" t="s">
        <v>840</v>
      </c>
    </row>
    <row r="2" spans="1:5">
      <c r="A2" s="77"/>
    </row>
    <row r="3" spans="1:5">
      <c r="A3" s="737" t="s">
        <v>74</v>
      </c>
      <c r="B3" s="739" t="s">
        <v>220</v>
      </c>
      <c r="C3" s="739"/>
      <c r="D3" s="739"/>
      <c r="E3" s="740" t="s">
        <v>221</v>
      </c>
    </row>
    <row r="4" spans="1:5" ht="25.5">
      <c r="A4" s="738"/>
      <c r="B4" s="689" t="s">
        <v>222</v>
      </c>
      <c r="C4" s="689" t="s">
        <v>229</v>
      </c>
      <c r="D4" s="689" t="s">
        <v>230</v>
      </c>
      <c r="E4" s="741"/>
    </row>
    <row r="5" spans="1:5">
      <c r="A5" s="690" t="s">
        <v>95</v>
      </c>
      <c r="B5" s="274">
        <v>199311</v>
      </c>
      <c r="C5" s="276">
        <v>30311</v>
      </c>
      <c r="D5" s="277">
        <v>22078</v>
      </c>
      <c r="E5" s="259">
        <v>251700</v>
      </c>
    </row>
    <row r="6" spans="1:5">
      <c r="A6" s="691" t="s">
        <v>109</v>
      </c>
      <c r="B6" s="278">
        <v>5686</v>
      </c>
      <c r="C6" s="267">
        <v>1934</v>
      </c>
      <c r="D6" s="279">
        <v>2165</v>
      </c>
      <c r="E6" s="267">
        <v>9785</v>
      </c>
    </row>
    <row r="7" spans="1:5">
      <c r="A7" s="691" t="s">
        <v>96</v>
      </c>
      <c r="B7" s="278">
        <v>11820</v>
      </c>
      <c r="C7" s="267">
        <v>1430</v>
      </c>
      <c r="D7" s="279">
        <v>990</v>
      </c>
      <c r="E7" s="267">
        <v>14240</v>
      </c>
    </row>
    <row r="8" spans="1:5">
      <c r="A8" s="691" t="s">
        <v>102</v>
      </c>
      <c r="B8" s="278">
        <v>4783</v>
      </c>
      <c r="C8" s="267">
        <v>475</v>
      </c>
      <c r="D8" s="279">
        <v>267</v>
      </c>
      <c r="E8" s="267">
        <v>5525</v>
      </c>
    </row>
    <row r="9" spans="1:5">
      <c r="A9" s="691" t="s">
        <v>81</v>
      </c>
      <c r="B9" s="278">
        <v>8501</v>
      </c>
      <c r="C9" s="267">
        <v>570</v>
      </c>
      <c r="D9" s="279">
        <v>273</v>
      </c>
      <c r="E9" s="267">
        <v>9344</v>
      </c>
    </row>
    <row r="10" spans="1:5">
      <c r="A10" s="691" t="s">
        <v>97</v>
      </c>
      <c r="B10" s="278">
        <v>1292</v>
      </c>
      <c r="C10" s="267">
        <v>205</v>
      </c>
      <c r="D10" s="279">
        <v>114</v>
      </c>
      <c r="E10" s="267">
        <v>1611</v>
      </c>
    </row>
    <row r="11" spans="1:5">
      <c r="A11" s="691" t="s">
        <v>83</v>
      </c>
      <c r="B11" s="278">
        <v>9444</v>
      </c>
      <c r="C11" s="267">
        <v>699</v>
      </c>
      <c r="D11" s="279">
        <v>398</v>
      </c>
      <c r="E11" s="267">
        <v>10541</v>
      </c>
    </row>
    <row r="12" spans="1:5">
      <c r="A12" s="691" t="s">
        <v>89</v>
      </c>
      <c r="B12" s="278">
        <v>4302</v>
      </c>
      <c r="C12" s="267">
        <v>861</v>
      </c>
      <c r="D12" s="279">
        <v>708</v>
      </c>
      <c r="E12" s="267">
        <v>5871</v>
      </c>
    </row>
    <row r="13" spans="1:5">
      <c r="A13" s="691" t="s">
        <v>100</v>
      </c>
      <c r="B13" s="278">
        <v>3694</v>
      </c>
      <c r="C13" s="267">
        <v>435</v>
      </c>
      <c r="D13" s="279">
        <v>278</v>
      </c>
      <c r="E13" s="267">
        <v>4407</v>
      </c>
    </row>
    <row r="14" spans="1:5">
      <c r="A14" s="691" t="s">
        <v>91</v>
      </c>
      <c r="B14" s="278">
        <v>1831</v>
      </c>
      <c r="C14" s="267">
        <v>375</v>
      </c>
      <c r="D14" s="279">
        <v>203</v>
      </c>
      <c r="E14" s="267">
        <v>2409</v>
      </c>
    </row>
    <row r="15" spans="1:5">
      <c r="A15" s="691" t="s">
        <v>103</v>
      </c>
      <c r="B15" s="278">
        <v>2945</v>
      </c>
      <c r="C15" s="267">
        <v>377</v>
      </c>
      <c r="D15" s="279">
        <v>255</v>
      </c>
      <c r="E15" s="267">
        <v>3577</v>
      </c>
    </row>
    <row r="16" spans="1:5">
      <c r="A16" s="691" t="s">
        <v>85</v>
      </c>
      <c r="B16" s="278">
        <v>1381</v>
      </c>
      <c r="C16" s="267">
        <v>293</v>
      </c>
      <c r="D16" s="279">
        <v>132</v>
      </c>
      <c r="E16" s="267">
        <v>1806</v>
      </c>
    </row>
    <row r="17" spans="1:5">
      <c r="A17" s="691" t="s">
        <v>110</v>
      </c>
      <c r="B17" s="278">
        <v>16043</v>
      </c>
      <c r="C17" s="267">
        <v>3827</v>
      </c>
      <c r="D17" s="279">
        <v>3136</v>
      </c>
      <c r="E17" s="267">
        <v>23006</v>
      </c>
    </row>
    <row r="18" spans="1:5">
      <c r="A18" s="691" t="s">
        <v>80</v>
      </c>
      <c r="B18" s="278">
        <v>2341</v>
      </c>
      <c r="C18" s="267">
        <v>164</v>
      </c>
      <c r="D18" s="279">
        <v>91</v>
      </c>
      <c r="E18" s="267">
        <v>2596</v>
      </c>
    </row>
    <row r="19" spans="1:5">
      <c r="A19" s="691" t="s">
        <v>107</v>
      </c>
      <c r="B19" s="278">
        <v>3915</v>
      </c>
      <c r="C19" s="267">
        <v>747</v>
      </c>
      <c r="D19" s="279">
        <v>487</v>
      </c>
      <c r="E19" s="267">
        <v>5149</v>
      </c>
    </row>
    <row r="20" spans="1:5">
      <c r="A20" s="691" t="s">
        <v>106</v>
      </c>
      <c r="B20" s="278">
        <v>11460</v>
      </c>
      <c r="C20" s="267">
        <v>1786</v>
      </c>
      <c r="D20" s="279">
        <v>1037</v>
      </c>
      <c r="E20" s="267">
        <v>14283</v>
      </c>
    </row>
    <row r="21" spans="1:5">
      <c r="A21" s="691" t="s">
        <v>86</v>
      </c>
      <c r="B21" s="278">
        <v>19491</v>
      </c>
      <c r="C21" s="267">
        <v>4452</v>
      </c>
      <c r="D21" s="279">
        <v>3562</v>
      </c>
      <c r="E21" s="267">
        <v>27505</v>
      </c>
    </row>
    <row r="22" spans="1:5">
      <c r="A22" s="691" t="s">
        <v>90</v>
      </c>
      <c r="B22" s="278">
        <v>17223</v>
      </c>
      <c r="C22" s="267">
        <v>1555</v>
      </c>
      <c r="D22" s="279">
        <v>1113</v>
      </c>
      <c r="E22" s="267">
        <v>19891</v>
      </c>
    </row>
    <row r="23" spans="1:5">
      <c r="A23" s="691" t="s">
        <v>82</v>
      </c>
      <c r="B23" s="278">
        <v>1934</v>
      </c>
      <c r="C23" s="267">
        <v>274</v>
      </c>
      <c r="D23" s="279">
        <v>190</v>
      </c>
      <c r="E23" s="267">
        <v>2398</v>
      </c>
    </row>
    <row r="24" spans="1:5">
      <c r="A24" s="691" t="s">
        <v>92</v>
      </c>
      <c r="B24" s="278">
        <v>2398</v>
      </c>
      <c r="C24" s="267">
        <v>392</v>
      </c>
      <c r="D24" s="279">
        <v>309</v>
      </c>
      <c r="E24" s="267">
        <v>3099</v>
      </c>
    </row>
    <row r="25" spans="1:5">
      <c r="A25" s="691" t="s">
        <v>101</v>
      </c>
      <c r="B25" s="278">
        <v>4512</v>
      </c>
      <c r="C25" s="267">
        <v>440</v>
      </c>
      <c r="D25" s="279">
        <v>322</v>
      </c>
      <c r="E25" s="267">
        <v>5274</v>
      </c>
    </row>
    <row r="26" spans="1:5">
      <c r="A26" s="691" t="s">
        <v>88</v>
      </c>
      <c r="B26" s="278">
        <v>4386</v>
      </c>
      <c r="C26" s="267">
        <v>587</v>
      </c>
      <c r="D26" s="279">
        <v>352</v>
      </c>
      <c r="E26" s="267">
        <v>5325</v>
      </c>
    </row>
    <row r="27" spans="1:5">
      <c r="A27" s="691" t="s">
        <v>98</v>
      </c>
      <c r="B27" s="278">
        <v>7570</v>
      </c>
      <c r="C27" s="267">
        <v>1537</v>
      </c>
      <c r="D27" s="279">
        <v>1047</v>
      </c>
      <c r="E27" s="267">
        <v>10154</v>
      </c>
    </row>
    <row r="28" spans="1:5">
      <c r="A28" s="691" t="s">
        <v>79</v>
      </c>
      <c r="B28" s="278">
        <v>2310</v>
      </c>
      <c r="C28" s="267">
        <v>185</v>
      </c>
      <c r="D28" s="279">
        <v>69</v>
      </c>
      <c r="E28" s="267">
        <v>2564</v>
      </c>
    </row>
    <row r="29" spans="1:5">
      <c r="A29" s="691" t="s">
        <v>99</v>
      </c>
      <c r="B29" s="278">
        <v>8386</v>
      </c>
      <c r="C29" s="267">
        <v>803</v>
      </c>
      <c r="D29" s="279">
        <v>537</v>
      </c>
      <c r="E29" s="267">
        <v>9726</v>
      </c>
    </row>
    <row r="30" spans="1:5">
      <c r="A30" s="691" t="s">
        <v>104</v>
      </c>
      <c r="B30" s="278">
        <v>8215</v>
      </c>
      <c r="C30" s="267">
        <v>897</v>
      </c>
      <c r="D30" s="279">
        <v>720</v>
      </c>
      <c r="E30" s="267">
        <v>9832</v>
      </c>
    </row>
    <row r="31" spans="1:5">
      <c r="A31" s="691" t="s">
        <v>84</v>
      </c>
      <c r="B31" s="278">
        <v>7414</v>
      </c>
      <c r="C31" s="267">
        <v>612</v>
      </c>
      <c r="D31" s="279">
        <v>319</v>
      </c>
      <c r="E31" s="267">
        <v>8345</v>
      </c>
    </row>
    <row r="32" spans="1:5">
      <c r="A32" s="691" t="s">
        <v>78</v>
      </c>
      <c r="B32" s="278">
        <v>2070</v>
      </c>
      <c r="C32" s="267">
        <v>185</v>
      </c>
      <c r="D32" s="279">
        <v>110</v>
      </c>
      <c r="E32" s="267">
        <v>2365</v>
      </c>
    </row>
    <row r="33" spans="1:5">
      <c r="A33" s="691" t="s">
        <v>93</v>
      </c>
      <c r="B33" s="278">
        <v>4309</v>
      </c>
      <c r="C33" s="267">
        <v>610</v>
      </c>
      <c r="D33" s="279">
        <v>392</v>
      </c>
      <c r="E33" s="267">
        <v>5311</v>
      </c>
    </row>
    <row r="34" spans="1:5">
      <c r="A34" s="691" t="s">
        <v>108</v>
      </c>
      <c r="B34" s="278">
        <v>7839</v>
      </c>
      <c r="C34" s="267">
        <v>1548</v>
      </c>
      <c r="D34" s="279">
        <v>1045</v>
      </c>
      <c r="E34" s="267">
        <v>10432</v>
      </c>
    </row>
    <row r="35" spans="1:5">
      <c r="A35" s="691" t="s">
        <v>94</v>
      </c>
      <c r="B35" s="278">
        <v>4627</v>
      </c>
      <c r="C35" s="267">
        <v>699</v>
      </c>
      <c r="D35" s="279">
        <v>406</v>
      </c>
      <c r="E35" s="267">
        <v>5732</v>
      </c>
    </row>
    <row r="36" spans="1:5">
      <c r="A36" s="691" t="s">
        <v>87</v>
      </c>
      <c r="B36" s="278">
        <v>2364</v>
      </c>
      <c r="C36" s="267">
        <v>366</v>
      </c>
      <c r="D36" s="279">
        <v>263</v>
      </c>
      <c r="E36" s="267">
        <v>2993</v>
      </c>
    </row>
    <row r="37" spans="1:5">
      <c r="A37" s="691" t="s">
        <v>105</v>
      </c>
      <c r="B37" s="278">
        <v>4825</v>
      </c>
      <c r="C37" s="267">
        <v>991</v>
      </c>
      <c r="D37" s="279">
        <v>788</v>
      </c>
      <c r="E37" s="267">
        <v>6604</v>
      </c>
    </row>
    <row r="38" spans="1:5">
      <c r="A38" s="217" t="s">
        <v>766</v>
      </c>
    </row>
    <row r="39" spans="1:5">
      <c r="A39" s="217" t="s">
        <v>838</v>
      </c>
    </row>
  </sheetData>
  <mergeCells count="3">
    <mergeCell ref="A3:A4"/>
    <mergeCell ref="B3:D3"/>
    <mergeCell ref="E3:E4"/>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sqref="A1:F1"/>
    </sheetView>
  </sheetViews>
  <sheetFormatPr defaultRowHeight="12.75"/>
  <cols>
    <col min="1" max="1" width="23.85546875" style="42" customWidth="1"/>
    <col min="2" max="2" width="18.42578125" style="42" customWidth="1"/>
    <col min="3" max="3" width="18.28515625" style="42" customWidth="1"/>
    <col min="4" max="16384" width="9.140625" style="42"/>
  </cols>
  <sheetData>
    <row r="1" spans="1:6">
      <c r="A1" s="710" t="s">
        <v>843</v>
      </c>
      <c r="B1" s="710"/>
      <c r="C1" s="710"/>
      <c r="D1" s="710"/>
      <c r="E1" s="710"/>
      <c r="F1" s="710"/>
    </row>
    <row r="3" spans="1:6">
      <c r="A3" s="636"/>
      <c r="B3" s="636" t="s">
        <v>244</v>
      </c>
      <c r="C3" s="692" t="s">
        <v>244</v>
      </c>
      <c r="D3" s="168"/>
    </row>
    <row r="4" spans="1:6" ht="14.25">
      <c r="A4" s="636" t="s">
        <v>771</v>
      </c>
      <c r="B4" s="636" t="s">
        <v>246</v>
      </c>
      <c r="C4" s="692" t="s">
        <v>247</v>
      </c>
      <c r="D4" s="168"/>
    </row>
    <row r="5" spans="1:6">
      <c r="A5" s="636" t="s">
        <v>243</v>
      </c>
      <c r="B5" s="693" t="s">
        <v>841</v>
      </c>
      <c r="C5" s="694" t="s">
        <v>841</v>
      </c>
      <c r="D5" s="168"/>
    </row>
    <row r="6" spans="1:6" ht="13.5" thickBot="1">
      <c r="A6" s="639"/>
      <c r="B6" s="640"/>
      <c r="C6" s="695" t="s">
        <v>249</v>
      </c>
      <c r="D6" s="168"/>
    </row>
    <row r="7" spans="1:6">
      <c r="A7" s="254" t="s">
        <v>95</v>
      </c>
      <c r="B7" s="643">
        <v>251700</v>
      </c>
      <c r="C7" s="259">
        <v>7420798931</v>
      </c>
      <c r="D7" s="168"/>
    </row>
    <row r="8" spans="1:6">
      <c r="A8" s="633" t="s">
        <v>109</v>
      </c>
      <c r="B8" s="645">
        <v>9785</v>
      </c>
      <c r="C8" s="267">
        <v>597703870</v>
      </c>
      <c r="D8" s="168"/>
    </row>
    <row r="9" spans="1:6">
      <c r="A9" s="633" t="s">
        <v>96</v>
      </c>
      <c r="B9" s="645">
        <v>14240</v>
      </c>
      <c r="C9" s="267">
        <v>295742935</v>
      </c>
      <c r="D9" s="168"/>
    </row>
    <row r="10" spans="1:6">
      <c r="A10" s="633" t="s">
        <v>102</v>
      </c>
      <c r="B10" s="645">
        <v>5525</v>
      </c>
      <c r="C10" s="267">
        <v>80700741</v>
      </c>
      <c r="D10" s="168"/>
    </row>
    <row r="11" spans="1:6">
      <c r="A11" s="633" t="s">
        <v>81</v>
      </c>
      <c r="B11" s="645">
        <v>9344</v>
      </c>
      <c r="C11" s="267">
        <v>113310397</v>
      </c>
      <c r="D11" s="168"/>
    </row>
    <row r="12" spans="1:6">
      <c r="A12" s="633" t="s">
        <v>97</v>
      </c>
      <c r="B12" s="645">
        <v>1611</v>
      </c>
      <c r="C12" s="267">
        <v>42696530</v>
      </c>
      <c r="D12" s="168"/>
    </row>
    <row r="13" spans="1:6">
      <c r="A13" s="633" t="s">
        <v>83</v>
      </c>
      <c r="B13" s="645">
        <v>10541</v>
      </c>
      <c r="C13" s="267">
        <v>134676872</v>
      </c>
      <c r="D13" s="168"/>
    </row>
    <row r="14" spans="1:6">
      <c r="A14" s="633" t="s">
        <v>89</v>
      </c>
      <c r="B14" s="645">
        <v>5871</v>
      </c>
      <c r="C14" s="267">
        <v>189503050</v>
      </c>
      <c r="D14" s="168"/>
    </row>
    <row r="15" spans="1:6">
      <c r="A15" s="633" t="s">
        <v>100</v>
      </c>
      <c r="B15" s="645">
        <v>4407</v>
      </c>
      <c r="C15" s="267">
        <v>81166497</v>
      </c>
      <c r="D15" s="168"/>
    </row>
    <row r="16" spans="1:6">
      <c r="A16" s="633" t="s">
        <v>91</v>
      </c>
      <c r="B16" s="645">
        <v>2409</v>
      </c>
      <c r="C16" s="267">
        <v>69894815</v>
      </c>
      <c r="D16" s="168"/>
    </row>
    <row r="17" spans="1:4">
      <c r="A17" s="633" t="s">
        <v>103</v>
      </c>
      <c r="B17" s="645">
        <v>3577</v>
      </c>
      <c r="C17" s="267">
        <v>74944165</v>
      </c>
      <c r="D17" s="168"/>
    </row>
    <row r="18" spans="1:4">
      <c r="A18" s="633" t="s">
        <v>85</v>
      </c>
      <c r="B18" s="645">
        <v>1806</v>
      </c>
      <c r="C18" s="267">
        <v>43556188</v>
      </c>
      <c r="D18" s="168"/>
    </row>
    <row r="19" spans="1:4">
      <c r="A19" s="633" t="s">
        <v>110</v>
      </c>
      <c r="B19" s="645">
        <v>23006</v>
      </c>
      <c r="C19" s="267">
        <v>959677523</v>
      </c>
      <c r="D19" s="168"/>
    </row>
    <row r="20" spans="1:4">
      <c r="A20" s="633" t="s">
        <v>80</v>
      </c>
      <c r="B20" s="645">
        <v>2596</v>
      </c>
      <c r="C20" s="267">
        <v>27052050</v>
      </c>
      <c r="D20" s="168"/>
    </row>
    <row r="21" spans="1:4">
      <c r="A21" s="633" t="s">
        <v>107</v>
      </c>
      <c r="B21" s="645">
        <v>5149</v>
      </c>
      <c r="C21" s="267">
        <v>186765115</v>
      </c>
      <c r="D21" s="168"/>
    </row>
    <row r="22" spans="1:4">
      <c r="A22" s="633" t="s">
        <v>106</v>
      </c>
      <c r="B22" s="645">
        <v>14283</v>
      </c>
      <c r="C22" s="267">
        <v>429982618</v>
      </c>
      <c r="D22" s="168"/>
    </row>
    <row r="23" spans="1:4">
      <c r="A23" s="633" t="s">
        <v>86</v>
      </c>
      <c r="B23" s="645">
        <v>27505</v>
      </c>
      <c r="C23" s="267">
        <v>1013834566</v>
      </c>
      <c r="D23" s="168"/>
    </row>
    <row r="24" spans="1:4">
      <c r="A24" s="633" t="s">
        <v>90</v>
      </c>
      <c r="B24" s="645">
        <v>19891</v>
      </c>
      <c r="C24" s="267">
        <v>376899866</v>
      </c>
      <c r="D24" s="168"/>
    </row>
    <row r="25" spans="1:4">
      <c r="A25" s="633" t="s">
        <v>82</v>
      </c>
      <c r="B25" s="645">
        <v>2398</v>
      </c>
      <c r="C25" s="267">
        <v>57597774</v>
      </c>
      <c r="D25" s="168"/>
    </row>
    <row r="26" spans="1:4">
      <c r="A26" s="633" t="s">
        <v>92</v>
      </c>
      <c r="B26" s="645">
        <v>3099</v>
      </c>
      <c r="C26" s="267">
        <v>86533250</v>
      </c>
      <c r="D26" s="168"/>
    </row>
    <row r="27" spans="1:4">
      <c r="A27" s="633" t="s">
        <v>101</v>
      </c>
      <c r="B27" s="645">
        <v>5274</v>
      </c>
      <c r="C27" s="267">
        <v>111130880</v>
      </c>
      <c r="D27" s="168"/>
    </row>
    <row r="28" spans="1:4">
      <c r="A28" s="633" t="s">
        <v>88</v>
      </c>
      <c r="B28" s="645">
        <v>5325</v>
      </c>
      <c r="C28" s="267">
        <v>115488607</v>
      </c>
      <c r="D28" s="168"/>
    </row>
    <row r="29" spans="1:4">
      <c r="A29" s="633" t="s">
        <v>98</v>
      </c>
      <c r="B29" s="645">
        <v>10154</v>
      </c>
      <c r="C29" s="267">
        <v>292920930</v>
      </c>
      <c r="D29" s="168"/>
    </row>
    <row r="30" spans="1:4">
      <c r="A30" s="633" t="s">
        <v>79</v>
      </c>
      <c r="B30" s="645">
        <v>2564</v>
      </c>
      <c r="C30" s="267">
        <v>29021725</v>
      </c>
      <c r="D30" s="168"/>
    </row>
    <row r="31" spans="1:4">
      <c r="A31" s="633" t="s">
        <v>99</v>
      </c>
      <c r="B31" s="645">
        <v>9726</v>
      </c>
      <c r="C31" s="267">
        <v>162584078</v>
      </c>
      <c r="D31" s="168"/>
    </row>
    <row r="32" spans="1:4">
      <c r="A32" s="633" t="s">
        <v>104</v>
      </c>
      <c r="B32" s="645">
        <v>9832</v>
      </c>
      <c r="C32" s="267">
        <v>301368598</v>
      </c>
      <c r="D32" s="168"/>
    </row>
    <row r="33" spans="1:6">
      <c r="A33" s="633" t="s">
        <v>84</v>
      </c>
      <c r="B33" s="645">
        <v>8345</v>
      </c>
      <c r="C33" s="267">
        <v>105526430</v>
      </c>
      <c r="D33" s="168"/>
    </row>
    <row r="34" spans="1:6">
      <c r="A34" s="633" t="s">
        <v>78</v>
      </c>
      <c r="B34" s="645">
        <v>2365</v>
      </c>
      <c r="C34" s="267">
        <v>61766125</v>
      </c>
      <c r="D34" s="168"/>
    </row>
    <row r="35" spans="1:6">
      <c r="A35" s="633" t="s">
        <v>93</v>
      </c>
      <c r="B35" s="645">
        <v>5311</v>
      </c>
      <c r="C35" s="267">
        <v>118069331</v>
      </c>
      <c r="D35" s="168"/>
    </row>
    <row r="36" spans="1:6">
      <c r="A36" s="633" t="s">
        <v>108</v>
      </c>
      <c r="B36" s="645">
        <v>10432</v>
      </c>
      <c r="C36" s="267">
        <v>739173050</v>
      </c>
      <c r="D36" s="168"/>
    </row>
    <row r="37" spans="1:6">
      <c r="A37" s="633" t="s">
        <v>94</v>
      </c>
      <c r="B37" s="645">
        <v>5732</v>
      </c>
      <c r="C37" s="267">
        <v>122762080</v>
      </c>
      <c r="D37" s="168"/>
    </row>
    <row r="38" spans="1:6">
      <c r="A38" s="633" t="s">
        <v>87</v>
      </c>
      <c r="B38" s="645">
        <v>2993</v>
      </c>
      <c r="C38" s="267">
        <v>187121050</v>
      </c>
      <c r="D38" s="168"/>
    </row>
    <row r="39" spans="1:6">
      <c r="A39" s="633" t="s">
        <v>105</v>
      </c>
      <c r="B39" s="645">
        <v>6604</v>
      </c>
      <c r="C39" s="267">
        <v>211627225</v>
      </c>
      <c r="D39" s="168"/>
    </row>
    <row r="41" spans="1:6">
      <c r="A41" s="711" t="s">
        <v>250</v>
      </c>
      <c r="B41" s="711"/>
      <c r="C41" s="711"/>
      <c r="D41" s="711"/>
      <c r="E41" s="711"/>
      <c r="F41" s="711"/>
    </row>
    <row r="42" spans="1:6">
      <c r="A42" s="217" t="s">
        <v>251</v>
      </c>
    </row>
    <row r="43" spans="1:6" ht="24" customHeight="1">
      <c r="A43" s="709" t="s">
        <v>773</v>
      </c>
      <c r="B43" s="709"/>
      <c r="C43" s="709"/>
      <c r="D43" s="709"/>
    </row>
    <row r="44" spans="1:6">
      <c r="A44" s="711" t="s">
        <v>842</v>
      </c>
      <c r="B44" s="711"/>
      <c r="C44" s="711"/>
      <c r="D44" s="711"/>
      <c r="E44" s="711"/>
      <c r="F44" s="711"/>
    </row>
  </sheetData>
  <mergeCells count="4">
    <mergeCell ref="A1:F1"/>
    <mergeCell ref="A41:F41"/>
    <mergeCell ref="A43:D43"/>
    <mergeCell ref="A44:F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election activeCell="I2" sqref="I2"/>
    </sheetView>
  </sheetViews>
  <sheetFormatPr defaultRowHeight="12.75"/>
  <cols>
    <col min="1" max="1" width="21.28515625" style="2" customWidth="1"/>
    <col min="2" max="2" width="10.140625" style="2" bestFit="1" customWidth="1"/>
    <col min="3" max="3" width="9.28515625" style="2" bestFit="1" customWidth="1"/>
    <col min="4" max="4" width="15.85546875" style="2" customWidth="1"/>
    <col min="5" max="16384" width="9.140625" style="2"/>
  </cols>
  <sheetData>
    <row r="1" spans="1:14">
      <c r="A1" s="99"/>
      <c r="I1" s="99" t="s">
        <v>849</v>
      </c>
    </row>
    <row r="2" spans="1:14">
      <c r="E2" s="1"/>
      <c r="N2" s="99"/>
    </row>
    <row r="3" spans="1:14" ht="33.75">
      <c r="A3" s="598" t="s">
        <v>74</v>
      </c>
      <c r="B3" s="102" t="s">
        <v>75</v>
      </c>
      <c r="C3" s="102" t="s">
        <v>76</v>
      </c>
      <c r="D3" s="103" t="s">
        <v>77</v>
      </c>
    </row>
    <row r="4" spans="1:14">
      <c r="A4" s="101" t="s">
        <v>110</v>
      </c>
      <c r="B4" s="100">
        <v>813199</v>
      </c>
      <c r="C4" s="98">
        <v>513210</v>
      </c>
      <c r="D4" s="104">
        <v>1584.5345959743574</v>
      </c>
    </row>
    <row r="5" spans="1:14">
      <c r="A5" s="101" t="s">
        <v>108</v>
      </c>
      <c r="B5" s="100">
        <v>577719</v>
      </c>
      <c r="C5" s="98">
        <v>318170</v>
      </c>
      <c r="D5" s="104">
        <v>1815.7557280698998</v>
      </c>
    </row>
    <row r="6" spans="1:14">
      <c r="A6" s="101" t="s">
        <v>102</v>
      </c>
      <c r="B6" s="100">
        <v>214809</v>
      </c>
      <c r="C6" s="98">
        <v>116280</v>
      </c>
      <c r="D6" s="104">
        <v>1847.34262125903</v>
      </c>
    </row>
    <row r="7" spans="1:14">
      <c r="A7" s="101" t="s">
        <v>107</v>
      </c>
      <c r="B7" s="100">
        <v>297416</v>
      </c>
      <c r="C7" s="98">
        <v>160130</v>
      </c>
      <c r="D7" s="104">
        <v>1857.3409105102105</v>
      </c>
    </row>
    <row r="8" spans="1:14">
      <c r="A8" s="101" t="s">
        <v>105</v>
      </c>
      <c r="B8" s="100">
        <v>336947</v>
      </c>
      <c r="C8" s="98">
        <v>181310</v>
      </c>
      <c r="D8" s="104">
        <v>1858.4027356461311</v>
      </c>
    </row>
    <row r="9" spans="1:14">
      <c r="A9" s="101" t="s">
        <v>109</v>
      </c>
      <c r="B9" s="100">
        <v>425779</v>
      </c>
      <c r="C9" s="98">
        <v>228800</v>
      </c>
      <c r="D9" s="104">
        <v>1860.9222027972028</v>
      </c>
    </row>
    <row r="10" spans="1:14">
      <c r="A10" s="101" t="s">
        <v>101</v>
      </c>
      <c r="B10" s="100">
        <v>178341</v>
      </c>
      <c r="C10" s="98">
        <v>95780</v>
      </c>
      <c r="D10" s="104">
        <v>1861.9858007934852</v>
      </c>
    </row>
    <row r="11" spans="1:14">
      <c r="A11" s="101" t="s">
        <v>103</v>
      </c>
      <c r="B11" s="100">
        <v>196379</v>
      </c>
      <c r="C11" s="98">
        <v>104840</v>
      </c>
      <c r="D11" s="104">
        <v>1873.1304845478824</v>
      </c>
    </row>
    <row r="12" spans="1:14">
      <c r="A12" s="101" t="s">
        <v>99</v>
      </c>
      <c r="B12" s="100">
        <v>283674</v>
      </c>
      <c r="C12" s="98">
        <v>151100</v>
      </c>
      <c r="D12" s="104">
        <v>1877.3924553275976</v>
      </c>
    </row>
    <row r="13" spans="1:14">
      <c r="A13" s="101" t="s">
        <v>106</v>
      </c>
      <c r="B13" s="100">
        <v>710339</v>
      </c>
      <c r="C13" s="98">
        <v>371410</v>
      </c>
      <c r="D13" s="104">
        <v>1912.5467811852131</v>
      </c>
    </row>
    <row r="14" spans="1:14">
      <c r="A14" s="101" t="s">
        <v>104</v>
      </c>
      <c r="B14" s="100">
        <v>338895</v>
      </c>
      <c r="C14" s="98">
        <v>176830</v>
      </c>
      <c r="D14" s="104">
        <v>1916.501724820449</v>
      </c>
    </row>
    <row r="15" spans="1:14">
      <c r="A15" s="101" t="s">
        <v>97</v>
      </c>
      <c r="B15" s="100">
        <v>99986</v>
      </c>
      <c r="C15" s="98">
        <v>51450</v>
      </c>
      <c r="D15" s="104">
        <v>1943.3624878522837</v>
      </c>
    </row>
    <row r="16" spans="1:14">
      <c r="A16" s="101" t="s">
        <v>94</v>
      </c>
      <c r="B16" s="100">
        <v>182809</v>
      </c>
      <c r="C16" s="98">
        <v>94000</v>
      </c>
      <c r="D16" s="104">
        <v>1944.7765957446807</v>
      </c>
    </row>
    <row r="17" spans="1:4">
      <c r="A17" s="101" t="s">
        <v>98</v>
      </c>
      <c r="B17" s="100">
        <v>661156</v>
      </c>
      <c r="C17" s="98">
        <v>339960</v>
      </c>
      <c r="D17" s="104">
        <v>1944.8052712083775</v>
      </c>
    </row>
    <row r="18" spans="1:4">
      <c r="A18" s="101" t="s">
        <v>100</v>
      </c>
      <c r="B18" s="100">
        <v>237150</v>
      </c>
      <c r="C18" s="98">
        <v>121940</v>
      </c>
      <c r="D18" s="104">
        <v>1944.8089224208627</v>
      </c>
    </row>
    <row r="19" spans="1:4">
      <c r="A19" s="101" t="s">
        <v>96</v>
      </c>
      <c r="B19" s="100">
        <v>509199</v>
      </c>
      <c r="C19" s="98">
        <v>261800</v>
      </c>
      <c r="D19" s="104">
        <v>1944.9923605805959</v>
      </c>
    </row>
    <row r="20" spans="1:4">
      <c r="A20" s="599" t="s">
        <v>95</v>
      </c>
      <c r="B20" s="600">
        <v>10651596</v>
      </c>
      <c r="C20" s="601">
        <v>5424800</v>
      </c>
      <c r="D20" s="602">
        <v>1963.5002212063118</v>
      </c>
    </row>
    <row r="21" spans="1:4">
      <c r="A21" s="101" t="s">
        <v>84</v>
      </c>
      <c r="B21" s="100">
        <v>228030</v>
      </c>
      <c r="C21" s="98">
        <v>115020</v>
      </c>
      <c r="D21" s="104">
        <v>1982.5247782994261</v>
      </c>
    </row>
    <row r="22" spans="1:4">
      <c r="A22" s="101" t="s">
        <v>91</v>
      </c>
      <c r="B22" s="100">
        <v>218152</v>
      </c>
      <c r="C22" s="98">
        <v>108130</v>
      </c>
      <c r="D22" s="104">
        <v>2017.4974567650049</v>
      </c>
    </row>
    <row r="23" spans="1:4">
      <c r="A23" s="101" t="s">
        <v>83</v>
      </c>
      <c r="B23" s="100">
        <v>301842</v>
      </c>
      <c r="C23" s="98">
        <v>149200</v>
      </c>
      <c r="D23" s="104">
        <v>2023.069705093834</v>
      </c>
    </row>
    <row r="24" spans="1:4">
      <c r="A24" s="101" t="s">
        <v>90</v>
      </c>
      <c r="B24" s="100">
        <v>477642</v>
      </c>
      <c r="C24" s="98">
        <v>235180</v>
      </c>
      <c r="D24" s="104">
        <v>2030.9635173058934</v>
      </c>
    </row>
    <row r="25" spans="1:4">
      <c r="A25" s="101" t="s">
        <v>86</v>
      </c>
      <c r="B25" s="100">
        <v>1261904</v>
      </c>
      <c r="C25" s="98">
        <v>621020</v>
      </c>
      <c r="D25" s="104">
        <v>2031.9860874045924</v>
      </c>
    </row>
    <row r="26" spans="1:4">
      <c r="A26" s="101" t="s">
        <v>93</v>
      </c>
      <c r="B26" s="100">
        <v>228978</v>
      </c>
      <c r="C26" s="98">
        <v>112680</v>
      </c>
      <c r="D26" s="104">
        <v>2032.1086261980831</v>
      </c>
    </row>
    <row r="27" spans="1:4">
      <c r="A27" s="101" t="s">
        <v>89</v>
      </c>
      <c r="B27" s="100">
        <v>306224</v>
      </c>
      <c r="C27" s="98">
        <v>148710</v>
      </c>
      <c r="D27" s="104">
        <v>2059.2024746150223</v>
      </c>
    </row>
    <row r="28" spans="1:4">
      <c r="A28" s="101" t="s">
        <v>85</v>
      </c>
      <c r="B28" s="100">
        <v>195570</v>
      </c>
      <c r="C28" s="98">
        <v>94760</v>
      </c>
      <c r="D28" s="104">
        <v>2063.84550443225</v>
      </c>
    </row>
    <row r="29" spans="1:4">
      <c r="A29" s="101" t="s">
        <v>92</v>
      </c>
      <c r="B29" s="100">
        <v>187762</v>
      </c>
      <c r="C29" s="98">
        <v>90090</v>
      </c>
      <c r="D29" s="104">
        <v>2084.1602841602839</v>
      </c>
    </row>
    <row r="30" spans="1:4">
      <c r="A30" s="101" t="s">
        <v>82</v>
      </c>
      <c r="B30" s="100">
        <v>165129</v>
      </c>
      <c r="C30" s="98">
        <v>78760</v>
      </c>
      <c r="D30" s="104">
        <v>2096.6099542915185</v>
      </c>
    </row>
    <row r="31" spans="1:4">
      <c r="A31" s="101" t="s">
        <v>88</v>
      </c>
      <c r="B31" s="100">
        <v>293761</v>
      </c>
      <c r="C31" s="98">
        <v>135790</v>
      </c>
      <c r="D31" s="104">
        <v>2163.3478164813314</v>
      </c>
    </row>
    <row r="32" spans="1:4">
      <c r="A32" s="101" t="s">
        <v>87</v>
      </c>
      <c r="B32" s="100">
        <v>198474</v>
      </c>
      <c r="C32" s="98">
        <v>89610</v>
      </c>
      <c r="D32" s="104">
        <v>2214.8644124539674</v>
      </c>
    </row>
    <row r="33" spans="1:4">
      <c r="A33" s="101" t="s">
        <v>81</v>
      </c>
      <c r="B33" s="100">
        <v>211094</v>
      </c>
      <c r="C33" s="98">
        <v>86810</v>
      </c>
      <c r="D33" s="104">
        <v>2431.678378067043</v>
      </c>
    </row>
    <row r="34" spans="1:4">
      <c r="A34" s="101" t="s">
        <v>80</v>
      </c>
      <c r="B34" s="100">
        <v>89653</v>
      </c>
      <c r="C34" s="98">
        <v>26950</v>
      </c>
      <c r="D34" s="104">
        <v>3326.6419294990724</v>
      </c>
    </row>
    <row r="35" spans="1:4">
      <c r="A35" s="101" t="s">
        <v>79</v>
      </c>
      <c r="B35" s="100">
        <v>73327</v>
      </c>
      <c r="C35" s="98">
        <v>22000</v>
      </c>
      <c r="D35" s="104">
        <v>3333.0454545454545</v>
      </c>
    </row>
    <row r="36" spans="1:4">
      <c r="A36" s="101" t="s">
        <v>78</v>
      </c>
      <c r="B36" s="100">
        <v>94512</v>
      </c>
      <c r="C36" s="98">
        <v>23080</v>
      </c>
      <c r="D36" s="104">
        <v>4094.974003466205</v>
      </c>
    </row>
    <row r="37" spans="1:4">
      <c r="A37" s="105" t="s">
        <v>724</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C23" sqref="C23"/>
    </sheetView>
  </sheetViews>
  <sheetFormatPr defaultRowHeight="12.75"/>
  <cols>
    <col min="1" max="1" width="43.140625" style="42" customWidth="1"/>
    <col min="2" max="6" width="11.85546875" style="42" customWidth="1"/>
    <col min="7" max="16384" width="9.140625" style="42"/>
  </cols>
  <sheetData>
    <row r="1" spans="1:7">
      <c r="A1" s="77" t="s">
        <v>685</v>
      </c>
    </row>
    <row r="2" spans="1:7">
      <c r="A2" s="106"/>
      <c r="B2" s="106"/>
      <c r="C2" s="555"/>
      <c r="D2" s="59"/>
      <c r="E2" s="108"/>
      <c r="G2" s="108" t="s">
        <v>38</v>
      </c>
    </row>
    <row r="3" spans="1:7" ht="14.25">
      <c r="A3" s="61"/>
      <c r="B3" s="109" t="s">
        <v>111</v>
      </c>
      <c r="C3" s="110" t="s">
        <v>299</v>
      </c>
      <c r="D3" s="63" t="s">
        <v>41</v>
      </c>
      <c r="E3" s="63" t="s">
        <v>42</v>
      </c>
      <c r="F3" s="63" t="s">
        <v>43</v>
      </c>
      <c r="G3" s="63" t="s">
        <v>722</v>
      </c>
    </row>
    <row r="4" spans="1:7">
      <c r="A4" s="111" t="s">
        <v>112</v>
      </c>
      <c r="B4" s="112">
        <v>12542.85</v>
      </c>
      <c r="C4" s="113">
        <v>11724.12</v>
      </c>
      <c r="D4" s="114">
        <v>11923.026000000002</v>
      </c>
      <c r="E4" s="114">
        <v>12002.726000000001</v>
      </c>
      <c r="F4" s="114">
        <v>11708.045000000002</v>
      </c>
      <c r="G4" s="114">
        <v>11753.133000000002</v>
      </c>
    </row>
    <row r="5" spans="1:7">
      <c r="A5" s="115" t="s">
        <v>18</v>
      </c>
      <c r="B5" s="116">
        <v>7782.4459999999999</v>
      </c>
      <c r="C5" s="117">
        <v>7225.1729999999998</v>
      </c>
      <c r="D5" s="118">
        <v>7166.59</v>
      </c>
      <c r="E5" s="118">
        <v>7146.8540000000003</v>
      </c>
      <c r="F5" s="118">
        <v>6839.2510000000002</v>
      </c>
      <c r="G5" s="118">
        <v>6798.9560000000001</v>
      </c>
    </row>
    <row r="6" spans="1:7">
      <c r="A6" s="119" t="s">
        <v>113</v>
      </c>
      <c r="B6" s="116">
        <v>2296.9490000000001</v>
      </c>
      <c r="C6" s="120">
        <v>2436.2469999999998</v>
      </c>
      <c r="D6" s="121">
        <v>2655.8780000000002</v>
      </c>
      <c r="E6" s="121">
        <v>2791.3220000000001</v>
      </c>
      <c r="F6" s="121">
        <v>2768.5</v>
      </c>
      <c r="G6" s="121">
        <v>2665.8</v>
      </c>
    </row>
    <row r="7" spans="1:7" ht="14.25">
      <c r="A7" s="122" t="s">
        <v>725</v>
      </c>
      <c r="B7" s="116">
        <v>2318.7150000000001</v>
      </c>
      <c r="C7" s="120">
        <v>1978.1210000000001</v>
      </c>
      <c r="D7" s="121">
        <v>2022.145</v>
      </c>
      <c r="E7" s="121">
        <v>2054.8229999999999</v>
      </c>
      <c r="F7" s="121">
        <v>2090.7539999999999</v>
      </c>
      <c r="G7" s="121">
        <v>2278.0369999999998</v>
      </c>
    </row>
    <row r="8" spans="1:7">
      <c r="A8" s="122" t="s">
        <v>114</v>
      </c>
      <c r="B8" s="123">
        <v>144.74</v>
      </c>
      <c r="C8" s="124">
        <v>84.578999999999994</v>
      </c>
      <c r="D8" s="121">
        <v>78.412999999999997</v>
      </c>
      <c r="E8" s="121">
        <v>9.7270000000000003</v>
      </c>
      <c r="F8" s="121">
        <v>9.5399999999999991</v>
      </c>
      <c r="G8" s="121">
        <v>10.34</v>
      </c>
    </row>
    <row r="9" spans="1:7">
      <c r="A9" s="125" t="s">
        <v>115</v>
      </c>
      <c r="B9" s="126">
        <v>5777.3580000000002</v>
      </c>
      <c r="C9" s="127">
        <v>5065.8099999999995</v>
      </c>
      <c r="D9" s="128">
        <v>5184.8559999999998</v>
      </c>
      <c r="E9" s="128">
        <v>5230.0450000000001</v>
      </c>
      <c r="F9" s="128">
        <v>5641.5460000000003</v>
      </c>
      <c r="G9" s="128">
        <v>5780.3420000000006</v>
      </c>
    </row>
    <row r="10" spans="1:7">
      <c r="A10" s="129" t="s">
        <v>67</v>
      </c>
      <c r="B10" s="123">
        <v>2640.3180000000002</v>
      </c>
      <c r="C10" s="120">
        <v>1974.0440000000001</v>
      </c>
      <c r="D10" s="121">
        <v>1984.2370000000001</v>
      </c>
      <c r="E10" s="121">
        <v>2039.836</v>
      </c>
      <c r="F10" s="121">
        <v>2138.462</v>
      </c>
      <c r="G10" s="121">
        <v>2225.2849999999999</v>
      </c>
    </row>
    <row r="11" spans="1:7">
      <c r="A11" s="130" t="s">
        <v>68</v>
      </c>
      <c r="B11" s="123">
        <v>806.94</v>
      </c>
      <c r="C11" s="120">
        <v>774.37099999999998</v>
      </c>
      <c r="D11" s="121">
        <v>832.64400000000001</v>
      </c>
      <c r="E11" s="121">
        <v>767.53700000000003</v>
      </c>
      <c r="F11" s="121">
        <v>965.71500000000003</v>
      </c>
      <c r="G11" s="121">
        <v>1034.855</v>
      </c>
    </row>
    <row r="12" spans="1:7">
      <c r="A12" s="131" t="s">
        <v>69</v>
      </c>
      <c r="B12" s="132">
        <v>2330.1</v>
      </c>
      <c r="C12" s="124">
        <v>2317.395</v>
      </c>
      <c r="D12" s="133">
        <v>2367.9749999999999</v>
      </c>
      <c r="E12" s="133">
        <v>2422.672</v>
      </c>
      <c r="F12" s="133">
        <v>2537.3690000000001</v>
      </c>
      <c r="G12" s="133">
        <v>2520.2020000000002</v>
      </c>
    </row>
    <row r="13" spans="1:7">
      <c r="A13" s="134" t="s">
        <v>116</v>
      </c>
      <c r="B13" s="126">
        <v>18320.207999999999</v>
      </c>
      <c r="C13" s="127">
        <v>16789.93</v>
      </c>
      <c r="D13" s="128">
        <v>17107.882000000001</v>
      </c>
      <c r="E13" s="128">
        <v>17232.771000000001</v>
      </c>
      <c r="F13" s="128">
        <v>17349.591</v>
      </c>
      <c r="G13" s="128">
        <v>17533.475000000002</v>
      </c>
    </row>
    <row r="16" spans="1:7">
      <c r="A16" s="135" t="s">
        <v>118</v>
      </c>
      <c r="B16" s="135"/>
      <c r="C16" s="135"/>
      <c r="D16" s="135"/>
      <c r="E16" s="135"/>
      <c r="F16" s="135"/>
    </row>
    <row r="17" spans="1:6">
      <c r="A17" s="136" t="s">
        <v>726</v>
      </c>
      <c r="B17" s="136"/>
      <c r="C17" s="136"/>
      <c r="D17" s="136"/>
      <c r="E17" s="136"/>
      <c r="F17" s="136"/>
    </row>
    <row r="18" spans="1:6">
      <c r="A18" s="136" t="s">
        <v>37</v>
      </c>
      <c r="B18" s="137"/>
      <c r="C18" s="137"/>
      <c r="D18" s="137"/>
      <c r="E18" s="137"/>
      <c r="F18" s="13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selection activeCell="F41" sqref="F41"/>
    </sheetView>
  </sheetViews>
  <sheetFormatPr defaultRowHeight="12.75"/>
  <cols>
    <col min="1" max="1" width="42.28515625" style="42" customWidth="1"/>
    <col min="2" max="2" width="14.85546875" style="42" customWidth="1"/>
    <col min="3" max="16384" width="9.140625" style="42"/>
  </cols>
  <sheetData>
    <row r="1" spans="1:1">
      <c r="A1" s="77" t="s">
        <v>686</v>
      </c>
    </row>
    <row r="39" spans="1:2">
      <c r="A39" s="61"/>
      <c r="B39" s="78" t="s">
        <v>120</v>
      </c>
    </row>
    <row r="40" spans="1:2">
      <c r="A40" s="42" t="s">
        <v>119</v>
      </c>
      <c r="B40" s="603">
        <v>6.7989560000000004</v>
      </c>
    </row>
    <row r="41" spans="1:2">
      <c r="A41" s="42" t="s">
        <v>19</v>
      </c>
      <c r="B41" s="603">
        <v>2.6658000000000004</v>
      </c>
    </row>
    <row r="42" spans="1:2">
      <c r="A42" s="42" t="s">
        <v>20</v>
      </c>
      <c r="B42" s="603">
        <v>2.2780369999999999</v>
      </c>
    </row>
    <row r="43" spans="1:2">
      <c r="A43" s="42" t="s">
        <v>67</v>
      </c>
      <c r="B43" s="603">
        <v>2.225285</v>
      </c>
    </row>
    <row r="44" spans="1:2">
      <c r="A44" s="42" t="s">
        <v>68</v>
      </c>
      <c r="B44" s="603">
        <v>1.0451949999999999</v>
      </c>
    </row>
    <row r="45" spans="1:2">
      <c r="A45" s="42" t="s">
        <v>69</v>
      </c>
      <c r="B45" s="603">
        <v>2.5202020000000003</v>
      </c>
    </row>
    <row r="47" spans="1:2">
      <c r="A47" s="53" t="s">
        <v>121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2</vt:i4>
      </vt:variant>
    </vt:vector>
  </HeadingPairs>
  <TitlesOfParts>
    <vt:vector size="63" baseType="lpstr">
      <vt:lpstr>Contents</vt:lpstr>
      <vt:lpstr>Table 1.1</vt:lpstr>
      <vt:lpstr>Chart 1.1</vt:lpstr>
      <vt:lpstr>Table 1.2</vt:lpstr>
      <vt:lpstr>Table 1.3</vt:lpstr>
      <vt:lpstr>Chart 1.2</vt:lpstr>
      <vt:lpstr>Chart 1.3</vt:lpstr>
      <vt:lpstr>Table 1.4</vt:lpstr>
      <vt:lpstr>Chart 1.4</vt:lpstr>
      <vt:lpstr>Table 1.5</vt:lpstr>
      <vt:lpstr>Chart 1.5</vt:lpstr>
      <vt:lpstr>Table 1.6</vt:lpstr>
      <vt:lpstr>Table 1.7</vt:lpstr>
      <vt:lpstr>Chart 1.6</vt:lpstr>
      <vt:lpstr>Chart 1.7 </vt:lpstr>
      <vt:lpstr>Table 1.8</vt:lpstr>
      <vt:lpstr>Table 1.9</vt:lpstr>
      <vt:lpstr>Table 1.10</vt:lpstr>
      <vt:lpstr>Table 1.11</vt:lpstr>
      <vt:lpstr>Table 1.12</vt:lpstr>
      <vt:lpstr>Table 1.13</vt:lpstr>
      <vt:lpstr>Table 1.14</vt:lpstr>
      <vt:lpstr>Table 1.15</vt:lpstr>
      <vt:lpstr>Table 1.16</vt:lpstr>
      <vt:lpstr>Table 1.16a</vt:lpstr>
      <vt:lpstr>Table 1.17</vt:lpstr>
      <vt:lpstr>Table 1.18</vt:lpstr>
      <vt:lpstr>Table 2.1</vt:lpstr>
      <vt:lpstr>Table 2.2</vt:lpstr>
      <vt:lpstr>Chart 2.1</vt:lpstr>
      <vt:lpstr>Table 2.3</vt:lpstr>
      <vt:lpstr>Chart 2.2</vt:lpstr>
      <vt:lpstr>Chart 2.3</vt:lpstr>
      <vt:lpstr>Table 2.4</vt:lpstr>
      <vt:lpstr>Table 2.5</vt:lpstr>
      <vt:lpstr>Table 2.6</vt:lpstr>
      <vt:lpstr>Table 3.1</vt:lpstr>
      <vt:lpstr>Table 3.2</vt:lpstr>
      <vt:lpstr>Table 3.3</vt:lpstr>
      <vt:lpstr>Table 3.4</vt:lpstr>
      <vt:lpstr>Table 3.5</vt:lpstr>
      <vt:lpstr>Chart 3.1</vt:lpstr>
      <vt:lpstr>Table 4.1</vt:lpstr>
      <vt:lpstr>Table 5.1</vt:lpstr>
      <vt:lpstr>Table 5.2</vt:lpstr>
      <vt:lpstr>Table 6.1</vt:lpstr>
      <vt:lpstr>Map 6.1</vt:lpstr>
      <vt:lpstr>Annex A</vt:lpstr>
      <vt:lpstr>Annex B</vt:lpstr>
      <vt:lpstr>Annex C</vt:lpstr>
      <vt:lpstr>Annex D</vt:lpstr>
      <vt:lpstr>Annex E</vt:lpstr>
      <vt:lpstr>Annex F</vt:lpstr>
      <vt:lpstr>Annex G</vt:lpstr>
      <vt:lpstr>Annex H</vt:lpstr>
      <vt:lpstr>Annex I</vt:lpstr>
      <vt:lpstr>Annex J</vt:lpstr>
      <vt:lpstr>Annex K</vt:lpstr>
      <vt:lpstr>Annex L</vt:lpstr>
      <vt:lpstr>Annex M</vt:lpstr>
      <vt:lpstr>Annex N</vt:lpstr>
      <vt:lpstr>'Annex F'!Print_Area</vt:lpstr>
      <vt:lpstr>'Chart 1.5'!Print_Area</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u205068</dc:creator>
  <cp:lastModifiedBy>U443124</cp:lastModifiedBy>
  <dcterms:created xsi:type="dcterms:W3CDTF">2018-02-22T15:21:32Z</dcterms:created>
  <dcterms:modified xsi:type="dcterms:W3CDTF">2019-04-25T12:23:55Z</dcterms:modified>
</cp:coreProperties>
</file>