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\\server\Ecro\2_StrucneUsluge\1_PUOP\2_PUO\SUO_HC_Gudovec_Bjelovar\2_Radno\Sume-lov\"/>
    </mc:Choice>
  </mc:AlternateContent>
  <xr:revisionPtr revIDLastSave="0" documentId="13_ncr:1_{D1DD9CC2-5B11-490B-BC40-AB6AD7418A1F}" xr6:coauthVersionLast="47" xr6:coauthVersionMax="47" xr10:uidLastSave="{00000000-0000-0000-0000-000000000000}"/>
  <bookViews>
    <workbookView xWindow="33090" yWindow="1560" windowWidth="21600" windowHeight="11385" xr2:uid="{2B1BA6A7-A6B5-473A-A6CD-337A7495AA99}"/>
  </bookViews>
  <sheets>
    <sheet name="LGO-1" sheetId="1" r:id="rId1"/>
    <sheet name="LGO-2" sheetId="3" r:id="rId2"/>
    <sheet name="osnovni" sheetId="2" r:id="rId3"/>
    <sheet name="ako-nema-u-S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14" i="1"/>
  <c r="B15" i="1"/>
  <c r="B14" i="1"/>
  <c r="B19" i="1"/>
  <c r="B9" i="1"/>
  <c r="B6" i="1"/>
  <c r="B16" i="1" l="1"/>
  <c r="B21" i="1" s="1"/>
  <c r="B11" i="1"/>
  <c r="C6" i="1" s="1"/>
  <c r="C5" i="1" l="1"/>
  <c r="C10" i="1"/>
  <c r="C4" i="1"/>
  <c r="C7" i="1"/>
  <c r="C8" i="1"/>
  <c r="C9" i="1"/>
</calcChain>
</file>

<file path=xl/sharedStrings.xml><?xml version="1.0" encoding="utf-8"?>
<sst xmlns="http://schemas.openxmlformats.org/spreadsheetml/2006/main" count="168" uniqueCount="103">
  <si>
    <t>VRSTA POVRŠINE</t>
  </si>
  <si>
    <t>šume i šumsko zemljište</t>
  </si>
  <si>
    <t>ha</t>
  </si>
  <si>
    <t>poljoprivredno zemljište</t>
  </si>
  <si>
    <t>UKUPNO</t>
  </si>
  <si>
    <t>LGO-1</t>
  </si>
  <si>
    <t>vode - tekućice</t>
  </si>
  <si>
    <t>vode - stajaćice</t>
  </si>
  <si>
    <t>površine na kojima se ne ustanovljuje lovište, a opisane su granicom lovišta</t>
  </si>
  <si>
    <t>SVEUKUPNO</t>
  </si>
  <si>
    <t>% površine lovišta</t>
  </si>
  <si>
    <t>LGO-2</t>
  </si>
  <si>
    <t>vrsta divljači</t>
  </si>
  <si>
    <t>gospodarski kapacitet</t>
  </si>
  <si>
    <t>bonitet</t>
  </si>
  <si>
    <t>matični fond</t>
  </si>
  <si>
    <t>prirast</t>
  </si>
  <si>
    <t>broj divljači/100 ha</t>
  </si>
  <si>
    <r>
      <rPr>
        <b/>
        <sz val="10"/>
        <rFont val="Calibri"/>
        <family val="2"/>
        <charset val="238"/>
        <scheme val="minor"/>
      </rPr>
      <t xml:space="preserve">srna obična </t>
    </r>
    <r>
      <rPr>
        <sz val="10"/>
        <rFont val="Calibri"/>
        <family val="2"/>
        <charset val="238"/>
        <scheme val="minor"/>
      </rPr>
      <t xml:space="preserve">
(</t>
    </r>
    <r>
      <rPr>
        <i/>
        <sz val="10"/>
        <rFont val="Calibri"/>
        <family val="2"/>
        <charset val="238"/>
        <scheme val="minor"/>
      </rPr>
      <t>Capreolus capreolus</t>
    </r>
    <r>
      <rPr>
        <sz val="10"/>
        <rFont val="Calibri"/>
        <family val="2"/>
        <charset val="238"/>
        <scheme val="minor"/>
      </rPr>
      <t>)</t>
    </r>
  </si>
  <si>
    <r>
      <rPr>
        <b/>
        <sz val="10"/>
        <rFont val="Calibri"/>
        <family val="2"/>
        <charset val="238"/>
        <scheme val="minor"/>
      </rPr>
      <t xml:space="preserve">zec obični </t>
    </r>
    <r>
      <rPr>
        <sz val="10"/>
        <rFont val="Calibri"/>
        <family val="2"/>
        <charset val="238"/>
        <scheme val="minor"/>
      </rPr>
      <t xml:space="preserve">
(</t>
    </r>
    <r>
      <rPr>
        <i/>
        <sz val="10"/>
        <rFont val="Calibri"/>
        <family val="2"/>
        <charset val="238"/>
        <scheme val="minor"/>
      </rPr>
      <t>Lepus europaeus</t>
    </r>
    <r>
      <rPr>
        <sz val="10"/>
        <rFont val="Calibri"/>
        <family val="2"/>
        <charset val="238"/>
        <scheme val="minor"/>
      </rPr>
      <t>)</t>
    </r>
  </si>
  <si>
    <r>
      <rPr>
        <b/>
        <sz val="10"/>
        <rFont val="Calibri"/>
        <family val="2"/>
        <charset val="238"/>
        <scheme val="minor"/>
      </rPr>
      <t>fazan - gnjetlovi</t>
    </r>
    <r>
      <rPr>
        <sz val="10"/>
        <rFont val="Calibri"/>
        <family val="2"/>
        <charset val="238"/>
        <scheme val="minor"/>
      </rPr>
      <t xml:space="preserve"> 
</t>
    </r>
    <r>
      <rPr>
        <i/>
        <sz val="10"/>
        <rFont val="Calibri"/>
        <family val="2"/>
        <charset val="238"/>
        <scheme val="minor"/>
      </rPr>
      <t>(Phasianus colchicus)</t>
    </r>
  </si>
  <si>
    <t>XX/116 Mursko Središće</t>
  </si>
  <si>
    <t>XX/117 Vratišinec</t>
  </si>
  <si>
    <t>2 grla</t>
  </si>
  <si>
    <t xml:space="preserve">I. </t>
  </si>
  <si>
    <t>2 repa</t>
  </si>
  <si>
    <t>1 rep</t>
  </si>
  <si>
    <t>2 kljuna</t>
  </si>
  <si>
    <t>1 kljun</t>
  </si>
  <si>
    <t>koeficijent prirasta</t>
  </si>
  <si>
    <t>174 grla</t>
  </si>
  <si>
    <t>140 grla</t>
  </si>
  <si>
    <t>34 grla</t>
  </si>
  <si>
    <t>III. (brdsko)</t>
  </si>
  <si>
    <r>
      <rPr>
        <b/>
        <sz val="10"/>
        <rFont val="Calibri"/>
        <family val="2"/>
        <charset val="238"/>
        <scheme val="minor"/>
      </rPr>
      <t>svinja divlja</t>
    </r>
    <r>
      <rPr>
        <sz val="10"/>
        <rFont val="Calibri"/>
        <family val="2"/>
        <charset val="238"/>
        <scheme val="minor"/>
      </rPr>
      <t xml:space="preserve">
(</t>
    </r>
    <r>
      <rPr>
        <i/>
        <sz val="10"/>
        <rFont val="Calibri"/>
        <family val="2"/>
        <charset val="238"/>
        <scheme val="minor"/>
      </rPr>
      <t>Sus scrofa</t>
    </r>
    <r>
      <rPr>
        <sz val="10"/>
        <rFont val="Calibri"/>
        <family val="2"/>
        <charset val="238"/>
        <scheme val="minor"/>
      </rPr>
      <t>)</t>
    </r>
  </si>
  <si>
    <t>72 grla</t>
  </si>
  <si>
    <t>90 grla</t>
  </si>
  <si>
    <t>II. (brdsko)</t>
  </si>
  <si>
    <t>162 grla</t>
  </si>
  <si>
    <t>90 kljunova</t>
  </si>
  <si>
    <t>50 kljunova</t>
  </si>
  <si>
    <t>40 kljunova</t>
  </si>
  <si>
    <t>IV. (brdsko)</t>
  </si>
  <si>
    <t>5 kljunova</t>
  </si>
  <si>
    <t>5 grla</t>
  </si>
  <si>
    <t>lovište</t>
  </si>
  <si>
    <t>lovoovlaštenik</t>
  </si>
  <si>
    <t>važenje lovnogospodarske osnove</t>
  </si>
  <si>
    <t>XIX/103 Dubrava</t>
  </si>
  <si>
    <t>XIX/102 Župa Dubrovačka</t>
  </si>
  <si>
    <t>XIX/101 Konavle</t>
  </si>
  <si>
    <t>površina (ha)</t>
  </si>
  <si>
    <t>tip lovišta</t>
  </si>
  <si>
    <t>reljefni karakter (prema uvjetima u kojima divljač obitava)</t>
  </si>
  <si>
    <t>brsko-planinski</t>
  </si>
  <si>
    <t>otvoreno</t>
  </si>
  <si>
    <t>1. 4. 2016. - 31. 3. 026.</t>
  </si>
  <si>
    <t>LD Konavle Gruda</t>
  </si>
  <si>
    <t>LD Dubrava Dubrovnik</t>
  </si>
  <si>
    <t>nizinsko-brdski</t>
  </si>
  <si>
    <t>LD Župa Madaljena</t>
  </si>
  <si>
    <t>40 grla</t>
  </si>
  <si>
    <t>II. (nizinsko)</t>
  </si>
  <si>
    <t>8 grla</t>
  </si>
  <si>
    <t>III. (nizinsko)</t>
  </si>
  <si>
    <r>
      <rPr>
        <b/>
        <sz val="10"/>
        <rFont val="Calibri"/>
        <family val="2"/>
        <scheme val="minor"/>
      </rPr>
      <t xml:space="preserve">srna obična </t>
    </r>
    <r>
      <rPr>
        <sz val="10"/>
        <rFont val="Calibri"/>
        <family val="2"/>
        <charset val="238"/>
        <scheme val="minor"/>
      </rPr>
      <t xml:space="preserve">
(</t>
    </r>
    <r>
      <rPr>
        <i/>
        <sz val="10"/>
        <rFont val="Calibri"/>
        <family val="2"/>
        <charset val="238"/>
        <scheme val="minor"/>
      </rPr>
      <t>Capreolus capreolus</t>
    </r>
    <r>
      <rPr>
        <sz val="10"/>
        <rFont val="Calibri"/>
        <family val="2"/>
        <charset val="238"/>
        <scheme val="minor"/>
      </rPr>
      <t>)</t>
    </r>
  </si>
  <si>
    <t>26 grla</t>
  </si>
  <si>
    <t>VII/109 Bjelovar - Jasik</t>
  </si>
  <si>
    <t>45 grla</t>
  </si>
  <si>
    <t>135 grla</t>
  </si>
  <si>
    <t>180 grla</t>
  </si>
  <si>
    <t>0,9</t>
  </si>
  <si>
    <t>9 grla</t>
  </si>
  <si>
    <r>
      <rPr>
        <b/>
        <sz val="10"/>
        <rFont val="Calibri"/>
        <family val="2"/>
        <scheme val="minor"/>
      </rPr>
      <t>Zec obični</t>
    </r>
    <r>
      <rPr>
        <sz val="10"/>
        <rFont val="Calibri"/>
        <family val="2"/>
        <charset val="238"/>
        <scheme val="minor"/>
      </rPr>
      <t xml:space="preserve">
(</t>
    </r>
    <r>
      <rPr>
        <i/>
        <sz val="10"/>
        <rFont val="Calibri"/>
        <family val="2"/>
        <charset val="238"/>
        <scheme val="minor"/>
      </rPr>
      <t>Lepus europaeus</t>
    </r>
    <r>
      <rPr>
        <sz val="10"/>
        <rFont val="Calibri"/>
        <family val="2"/>
        <charset val="238"/>
        <scheme val="minor"/>
      </rPr>
      <t>)</t>
    </r>
  </si>
  <si>
    <t>70 grla</t>
  </si>
  <si>
    <t>12 grla</t>
  </si>
  <si>
    <t>168 grla</t>
  </si>
  <si>
    <t>238 grla</t>
  </si>
  <si>
    <t>5 na 100 ha LPP</t>
  </si>
  <si>
    <r>
      <rPr>
        <b/>
        <sz val="10"/>
        <rFont val="Calibri"/>
        <family val="2"/>
        <scheme val="minor"/>
      </rPr>
      <t>Fazan obični</t>
    </r>
    <r>
      <rPr>
        <sz val="10"/>
        <rFont val="Calibri"/>
        <family val="2"/>
        <charset val="238"/>
        <scheme val="minor"/>
      </rPr>
      <t xml:space="preserve">
(</t>
    </r>
    <r>
      <rPr>
        <i/>
        <sz val="10"/>
        <rFont val="Calibri"/>
        <family val="2"/>
        <charset val="238"/>
        <scheme val="minor"/>
      </rPr>
      <t>Phasianus colchicus</t>
    </r>
    <r>
      <rPr>
        <sz val="10"/>
        <rFont val="Calibri"/>
        <family val="2"/>
        <charset val="238"/>
        <scheme val="minor"/>
      </rPr>
      <t>)</t>
    </r>
  </si>
  <si>
    <t>18 grla</t>
  </si>
  <si>
    <t>15 na 100 ha LPP</t>
  </si>
  <si>
    <r>
      <rPr>
        <b/>
        <sz val="10"/>
        <rFont val="Calibri"/>
        <family val="2"/>
        <scheme val="minor"/>
      </rPr>
      <t>jelen obični</t>
    </r>
    <r>
      <rPr>
        <sz val="10"/>
        <rFont val="Calibri"/>
        <family val="2"/>
        <charset val="238"/>
        <scheme val="minor"/>
      </rPr>
      <t xml:space="preserve">
(</t>
    </r>
    <r>
      <rPr>
        <i/>
        <sz val="10"/>
        <rFont val="Calibri"/>
        <family val="2"/>
        <charset val="238"/>
        <scheme val="minor"/>
      </rPr>
      <t>Cervus elaphus</t>
    </r>
    <r>
      <rPr>
        <sz val="10"/>
        <rFont val="Calibri"/>
        <family val="2"/>
        <charset val="238"/>
        <scheme val="minor"/>
      </rPr>
      <t>)</t>
    </r>
  </si>
  <si>
    <t>4 grla</t>
  </si>
  <si>
    <t>0,4 na broj ženki starijih od dvije g.</t>
  </si>
  <si>
    <t>22 grla</t>
  </si>
  <si>
    <t>III. (nizinsko s poplavama)</t>
  </si>
  <si>
    <r>
      <rPr>
        <b/>
        <sz val="10"/>
        <rFont val="Calibri"/>
        <family val="2"/>
        <scheme val="minor"/>
      </rPr>
      <t>svinja divlja</t>
    </r>
    <r>
      <rPr>
        <sz val="10"/>
        <rFont val="Calibri"/>
        <family val="2"/>
        <charset val="238"/>
        <scheme val="minor"/>
      </rPr>
      <t xml:space="preserve">
(</t>
    </r>
    <r>
      <rPr>
        <i/>
        <sz val="10"/>
        <rFont val="Calibri"/>
        <family val="2"/>
        <charset val="238"/>
        <scheme val="minor"/>
      </rPr>
      <t>Sus scrofa</t>
    </r>
    <r>
      <rPr>
        <sz val="10"/>
        <rFont val="Calibri"/>
        <family val="2"/>
        <charset val="238"/>
        <scheme val="minor"/>
      </rPr>
      <t>)</t>
    </r>
  </si>
  <si>
    <t>278 grla</t>
  </si>
  <si>
    <t>208 grla</t>
  </si>
  <si>
    <t>I. (nizinsko s poplavama)</t>
  </si>
  <si>
    <t>2,5</t>
  </si>
  <si>
    <t>32 grla</t>
  </si>
  <si>
    <t>108 grla</t>
  </si>
  <si>
    <t>60 grla</t>
  </si>
  <si>
    <t>10 grla</t>
  </si>
  <si>
    <t>IV. (nizinsko)</t>
  </si>
  <si>
    <t>48 grla</t>
  </si>
  <si>
    <t>297 grla</t>
  </si>
  <si>
    <t>VII/17 Žabljački lug - Česma</t>
  </si>
  <si>
    <t>65 grla</t>
  </si>
  <si>
    <t>20 grla</t>
  </si>
  <si>
    <t>4/100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</si>
</sst>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38"/>
      <scheme val="minor"/>
    </font>
    <font>
      <b/>
      <sz val="10"/>
      <color theme="9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7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  <font>
      <b/>
      <sz val="10"/>
      <color theme="8"/>
      <name val="Calibri"/>
      <family val="2"/>
      <charset val="238"/>
      <scheme val="minor"/>
    </font>
    <font>
      <sz val="10"/>
      <color theme="8"/>
      <name val="Calibri"/>
      <family val="2"/>
      <charset val="238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4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0" applyNumberFormat="1" applyFont="1" applyFill="1"/>
    <xf numFmtId="0" fontId="4" fillId="5" borderId="0" xfId="0" applyNumberFormat="1" applyFont="1" applyFill="1" applyAlignment="1">
      <alignment wrapText="1"/>
    </xf>
    <xf numFmtId="0" fontId="7" fillId="2" borderId="0" xfId="0" applyFont="1" applyFill="1"/>
    <xf numFmtId="164" fontId="8" fillId="2" borderId="0" xfId="0" applyNumberFormat="1" applyFont="1" applyFill="1"/>
    <xf numFmtId="0" fontId="6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1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0" fontId="2" fillId="6" borderId="0" xfId="0" applyFont="1" applyFill="1" applyAlignment="1">
      <alignment horizontal="centerContinuous"/>
    </xf>
    <xf numFmtId="0" fontId="4" fillId="5" borderId="0" xfId="0" applyFont="1" applyFill="1" applyAlignment="1">
      <alignment horizontal="right" wrapText="1"/>
    </xf>
    <xf numFmtId="4" fontId="1" fillId="3" borderId="0" xfId="0" applyNumberFormat="1" applyFont="1" applyFill="1" applyAlignment="1">
      <alignment horizontal="center"/>
    </xf>
    <xf numFmtId="4" fontId="4" fillId="5" borderId="0" xfId="0" applyNumberFormat="1" applyFont="1" applyFill="1"/>
    <xf numFmtId="4" fontId="4" fillId="0" borderId="0" xfId="0" applyNumberFormat="1" applyFont="1"/>
    <xf numFmtId="4" fontId="5" fillId="4" borderId="0" xfId="0" applyNumberFormat="1" applyFont="1" applyFill="1"/>
    <xf numFmtId="4" fontId="7" fillId="2" borderId="0" xfId="0" applyNumberFormat="1" applyFont="1" applyFill="1"/>
    <xf numFmtId="4" fontId="0" fillId="0" borderId="0" xfId="0" applyNumberFormat="1"/>
    <xf numFmtId="0" fontId="4" fillId="5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 vertical="center"/>
    </xf>
    <xf numFmtId="164" fontId="4" fillId="0" borderId="0" xfId="0" applyNumberFormat="1" applyFont="1" applyFill="1"/>
    <xf numFmtId="3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left"/>
    </xf>
    <xf numFmtId="164" fontId="4" fillId="5" borderId="0" xfId="0" applyNumberFormat="1" applyFont="1" applyFill="1" applyAlignment="1">
      <alignment horizontal="left"/>
    </xf>
    <xf numFmtId="3" fontId="9" fillId="5" borderId="0" xfId="0" applyNumberFormat="1" applyFont="1" applyFill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9" fillId="5" borderId="0" xfId="0" applyFont="1" applyFill="1" applyAlignment="1">
      <alignment horizontal="left" wrapText="1"/>
    </xf>
    <xf numFmtId="164" fontId="9" fillId="5" borderId="0" xfId="0" applyNumberFormat="1" applyFont="1" applyFill="1" applyAlignment="1">
      <alignment horizontal="left" wrapText="1"/>
    </xf>
    <xf numFmtId="0" fontId="4" fillId="7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4" fontId="4" fillId="4" borderId="0" xfId="0" applyNumberFormat="1" applyFont="1" applyFill="1"/>
    <xf numFmtId="0" fontId="1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5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DVOKUT - ECRO">
      <a:dk1>
        <a:srgbClr val="2A4F1C"/>
      </a:dk1>
      <a:lt1>
        <a:srgbClr val="D6E6DB"/>
      </a:lt1>
      <a:dk2>
        <a:srgbClr val="C3D69B"/>
      </a:dk2>
      <a:lt2>
        <a:srgbClr val="FFFFFF"/>
      </a:lt2>
      <a:accent1>
        <a:srgbClr val="7A983E"/>
      </a:accent1>
      <a:accent2>
        <a:srgbClr val="A7D971"/>
      </a:accent2>
      <a:accent3>
        <a:srgbClr val="C3D69B"/>
      </a:accent3>
      <a:accent4>
        <a:srgbClr val="FFFFFF"/>
      </a:accent4>
      <a:accent5>
        <a:srgbClr val="FFFFFF"/>
      </a:accent5>
      <a:accent6>
        <a:srgbClr val="FFFFFF"/>
      </a:accent6>
      <a:hlink>
        <a:srgbClr val="000000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E0C2-3D60-4C3A-9795-EAAE0E0E4617}">
  <dimension ref="A1:C51"/>
  <sheetViews>
    <sheetView tabSelected="1" zoomScaleNormal="100" workbookViewId="0">
      <selection activeCell="F12" sqref="F12"/>
    </sheetView>
  </sheetViews>
  <sheetFormatPr defaultRowHeight="15" x14ac:dyDescent="0.25"/>
  <cols>
    <col min="1" max="1" width="35.28515625" customWidth="1"/>
    <col min="2" max="2" width="29" style="26" customWidth="1"/>
    <col min="3" max="3" width="20.85546875" customWidth="1"/>
  </cols>
  <sheetData>
    <row r="1" spans="1:3" x14ac:dyDescent="0.25">
      <c r="A1" s="43" t="s">
        <v>5</v>
      </c>
      <c r="B1" s="43"/>
      <c r="C1" s="43"/>
    </row>
    <row r="2" spans="1:3" x14ac:dyDescent="0.25">
      <c r="A2" s="44" t="s">
        <v>67</v>
      </c>
      <c r="B2" s="44"/>
      <c r="C2" s="44"/>
    </row>
    <row r="3" spans="1:3" x14ac:dyDescent="0.25">
      <c r="A3" s="8" t="s">
        <v>0</v>
      </c>
      <c r="B3" s="21" t="s">
        <v>2</v>
      </c>
      <c r="C3" s="9" t="s">
        <v>10</v>
      </c>
    </row>
    <row r="4" spans="1:3" x14ac:dyDescent="0.25">
      <c r="A4" s="10" t="s">
        <v>1</v>
      </c>
      <c r="B4" s="22">
        <v>197</v>
      </c>
      <c r="C4" s="22">
        <f>(B4/$B$11)*100</f>
        <v>4.612502926715055</v>
      </c>
    </row>
    <row r="5" spans="1:3" x14ac:dyDescent="0.25">
      <c r="A5" s="6" t="s">
        <v>3</v>
      </c>
      <c r="B5" s="23">
        <v>2860</v>
      </c>
      <c r="C5" s="23">
        <f t="shared" ref="C5:C10" si="0">(B5/$B$11)*100</f>
        <v>66.963240458908928</v>
      </c>
    </row>
    <row r="6" spans="1:3" x14ac:dyDescent="0.25">
      <c r="A6" s="7" t="s">
        <v>4</v>
      </c>
      <c r="B6" s="24">
        <f>SUM(B4:B5)</f>
        <v>3057</v>
      </c>
      <c r="C6" s="42">
        <f t="shared" si="0"/>
        <v>71.57574338562398</v>
      </c>
    </row>
    <row r="7" spans="1:3" x14ac:dyDescent="0.25">
      <c r="A7" s="10" t="s">
        <v>6</v>
      </c>
      <c r="B7" s="22">
        <v>28</v>
      </c>
      <c r="C7" s="22">
        <f t="shared" si="0"/>
        <v>0.65558417232498245</v>
      </c>
    </row>
    <row r="8" spans="1:3" x14ac:dyDescent="0.25">
      <c r="A8" s="6" t="s">
        <v>7</v>
      </c>
      <c r="B8" s="23">
        <v>2</v>
      </c>
      <c r="C8" s="23">
        <f t="shared" si="0"/>
        <v>4.682744088035589E-2</v>
      </c>
    </row>
    <row r="9" spans="1:3" x14ac:dyDescent="0.25">
      <c r="A9" s="7" t="s">
        <v>4</v>
      </c>
      <c r="B9" s="24">
        <f>SUM(B7:B8)</f>
        <v>30</v>
      </c>
      <c r="C9" s="42">
        <f t="shared" si="0"/>
        <v>0.70241161320533829</v>
      </c>
    </row>
    <row r="10" spans="1:3" ht="26.25" x14ac:dyDescent="0.25">
      <c r="A10" s="12" t="s">
        <v>8</v>
      </c>
      <c r="B10" s="22">
        <v>1184</v>
      </c>
      <c r="C10" s="22">
        <f t="shared" si="0"/>
        <v>27.721845001170685</v>
      </c>
    </row>
    <row r="11" spans="1:3" x14ac:dyDescent="0.25">
      <c r="A11" s="13" t="s">
        <v>9</v>
      </c>
      <c r="B11" s="25">
        <f>SUM(B6,B9,B10)</f>
        <v>4271</v>
      </c>
      <c r="C11" s="14"/>
    </row>
    <row r="12" spans="1:3" x14ac:dyDescent="0.25">
      <c r="A12" s="44" t="s">
        <v>99</v>
      </c>
      <c r="B12" s="44"/>
      <c r="C12" s="44"/>
    </row>
    <row r="13" spans="1:3" x14ac:dyDescent="0.25">
      <c r="A13" s="8" t="s">
        <v>0</v>
      </c>
      <c r="B13" s="21" t="s">
        <v>2</v>
      </c>
      <c r="C13" s="9" t="s">
        <v>10</v>
      </c>
    </row>
    <row r="14" spans="1:3" x14ac:dyDescent="0.25">
      <c r="A14" s="10" t="s">
        <v>1</v>
      </c>
      <c r="B14" s="22">
        <f>3429+49</f>
        <v>3478</v>
      </c>
      <c r="C14" s="22">
        <f>(B14/$B$21)*100</f>
        <v>48.868905437684418</v>
      </c>
    </row>
    <row r="15" spans="1:3" x14ac:dyDescent="0.25">
      <c r="A15" s="6" t="s">
        <v>3</v>
      </c>
      <c r="B15" s="23">
        <f>3044+155</f>
        <v>3199</v>
      </c>
      <c r="C15" s="23">
        <f t="shared" ref="C15:C20" si="1">(B15/$B$21)*100</f>
        <v>44.948714345932274</v>
      </c>
    </row>
    <row r="16" spans="1:3" x14ac:dyDescent="0.25">
      <c r="A16" s="7" t="s">
        <v>4</v>
      </c>
      <c r="B16" s="24">
        <f>SUM(B14:B15)</f>
        <v>6677</v>
      </c>
      <c r="C16" s="24">
        <f t="shared" si="1"/>
        <v>93.817619783616692</v>
      </c>
    </row>
    <row r="17" spans="1:3" x14ac:dyDescent="0.25">
      <c r="A17" s="10" t="s">
        <v>6</v>
      </c>
      <c r="B17" s="22">
        <v>40</v>
      </c>
      <c r="C17" s="22">
        <f t="shared" si="1"/>
        <v>0.56203456512575523</v>
      </c>
    </row>
    <row r="18" spans="1:3" x14ac:dyDescent="0.25">
      <c r="A18" s="6" t="s">
        <v>7</v>
      </c>
      <c r="B18" s="23">
        <v>13</v>
      </c>
      <c r="C18" s="23">
        <f t="shared" si="1"/>
        <v>0.18266123366587045</v>
      </c>
    </row>
    <row r="19" spans="1:3" x14ac:dyDescent="0.25">
      <c r="A19" s="7" t="s">
        <v>4</v>
      </c>
      <c r="B19" s="24">
        <f>SUM(B17:B18)</f>
        <v>53</v>
      </c>
      <c r="C19" s="24">
        <f t="shared" si="1"/>
        <v>0.74469579879162573</v>
      </c>
    </row>
    <row r="20" spans="1:3" ht="26.25" x14ac:dyDescent="0.25">
      <c r="A20" s="12" t="s">
        <v>8</v>
      </c>
      <c r="B20" s="22">
        <v>387</v>
      </c>
      <c r="C20" s="22">
        <f t="shared" si="1"/>
        <v>5.4376844175916812</v>
      </c>
    </row>
    <row r="21" spans="1:3" x14ac:dyDescent="0.25">
      <c r="A21" s="13" t="s">
        <v>9</v>
      </c>
      <c r="B21" s="25">
        <f>SUM(B16,B19,B20)</f>
        <v>7117</v>
      </c>
      <c r="C21" s="14"/>
    </row>
    <row r="22" spans="1:3" x14ac:dyDescent="0.25">
      <c r="B22"/>
    </row>
    <row r="23" spans="1:3" x14ac:dyDescent="0.25">
      <c r="B23"/>
    </row>
    <row r="24" spans="1:3" x14ac:dyDescent="0.25">
      <c r="B24"/>
    </row>
    <row r="25" spans="1:3" x14ac:dyDescent="0.25">
      <c r="B25"/>
    </row>
    <row r="26" spans="1:3" x14ac:dyDescent="0.25">
      <c r="B26"/>
    </row>
    <row r="27" spans="1:3" x14ac:dyDescent="0.25">
      <c r="B27"/>
    </row>
    <row r="28" spans="1:3" x14ac:dyDescent="0.25">
      <c r="B28"/>
    </row>
    <row r="29" spans="1:3" x14ac:dyDescent="0.25">
      <c r="B29"/>
    </row>
    <row r="30" spans="1:3" x14ac:dyDescent="0.25">
      <c r="B30"/>
    </row>
    <row r="31" spans="1:3" x14ac:dyDescent="0.25">
      <c r="B31"/>
    </row>
    <row r="32" spans="1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</sheetData>
  <mergeCells count="3">
    <mergeCell ref="A1:C1"/>
    <mergeCell ref="A2:C2"/>
    <mergeCell ref="A12:C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EFD9-D3E8-4C9F-B4B8-916BC1B8A9AB}">
  <dimension ref="A1:G13"/>
  <sheetViews>
    <sheetView workbookViewId="0">
      <selection activeCell="A7" sqref="A7:G7"/>
    </sheetView>
  </sheetViews>
  <sheetFormatPr defaultRowHeight="15" x14ac:dyDescent="0.25"/>
  <cols>
    <col min="1" max="1" width="23.5703125" customWidth="1"/>
    <col min="2" max="2" width="14.42578125" customWidth="1"/>
    <col min="3" max="3" width="13.28515625" customWidth="1"/>
    <col min="4" max="4" width="10.85546875" customWidth="1"/>
    <col min="5" max="5" width="15.140625" customWidth="1"/>
    <col min="6" max="6" width="18" customWidth="1"/>
    <col min="7" max="7" width="13.5703125" customWidth="1"/>
  </cols>
  <sheetData>
    <row r="1" spans="1:7" x14ac:dyDescent="0.25">
      <c r="A1" s="2" t="s">
        <v>11</v>
      </c>
      <c r="B1" s="2"/>
      <c r="C1" s="2"/>
      <c r="D1" s="3"/>
      <c r="E1" s="3"/>
      <c r="F1" s="3"/>
      <c r="G1" s="3"/>
    </row>
    <row r="2" spans="1:7" x14ac:dyDescent="0.25">
      <c r="A2" s="44" t="s">
        <v>67</v>
      </c>
      <c r="B2" s="44"/>
      <c r="C2" s="44"/>
      <c r="D2" s="44"/>
      <c r="E2" s="44"/>
      <c r="F2" s="44"/>
      <c r="G2" s="44"/>
    </row>
    <row r="3" spans="1:7" s="1" customFormat="1" ht="27.75" customHeight="1" x14ac:dyDescent="0.25">
      <c r="A3" s="4" t="s">
        <v>12</v>
      </c>
      <c r="B3" s="4" t="s">
        <v>13</v>
      </c>
      <c r="C3" s="4" t="s">
        <v>15</v>
      </c>
      <c r="D3" s="4" t="s">
        <v>16</v>
      </c>
      <c r="E3" s="4" t="s">
        <v>14</v>
      </c>
      <c r="F3" s="4" t="s">
        <v>29</v>
      </c>
      <c r="G3" s="4" t="s">
        <v>17</v>
      </c>
    </row>
    <row r="4" spans="1:7" ht="34.5" customHeight="1" x14ac:dyDescent="0.25">
      <c r="A4" s="40" t="s">
        <v>65</v>
      </c>
      <c r="B4" s="16" t="s">
        <v>70</v>
      </c>
      <c r="C4" s="16" t="s">
        <v>69</v>
      </c>
      <c r="D4" s="16" t="s">
        <v>68</v>
      </c>
      <c r="E4" s="16" t="s">
        <v>62</v>
      </c>
      <c r="F4" s="16" t="s">
        <v>71</v>
      </c>
      <c r="G4" s="16" t="s">
        <v>72</v>
      </c>
    </row>
    <row r="5" spans="1:7" ht="26.25" x14ac:dyDescent="0.25">
      <c r="A5" s="41" t="s">
        <v>73</v>
      </c>
      <c r="B5" s="39" t="s">
        <v>77</v>
      </c>
      <c r="C5" s="39" t="s">
        <v>76</v>
      </c>
      <c r="D5" s="39" t="s">
        <v>74</v>
      </c>
      <c r="E5" s="39" t="s">
        <v>64</v>
      </c>
      <c r="F5" s="39" t="s">
        <v>78</v>
      </c>
      <c r="G5" s="39" t="s">
        <v>75</v>
      </c>
    </row>
    <row r="6" spans="1:7" ht="26.25" x14ac:dyDescent="0.25">
      <c r="A6" s="40" t="s">
        <v>79</v>
      </c>
      <c r="B6" s="16" t="s">
        <v>98</v>
      </c>
      <c r="C6" s="16" t="s">
        <v>38</v>
      </c>
      <c r="D6" s="16" t="s">
        <v>69</v>
      </c>
      <c r="E6" s="16" t="s">
        <v>62</v>
      </c>
      <c r="F6" s="16" t="s">
        <v>81</v>
      </c>
      <c r="G6" s="16" t="s">
        <v>80</v>
      </c>
    </row>
    <row r="7" spans="1:7" x14ac:dyDescent="0.25">
      <c r="A7" s="44" t="s">
        <v>99</v>
      </c>
      <c r="B7" s="44"/>
      <c r="C7" s="44"/>
      <c r="D7" s="44"/>
      <c r="E7" s="44"/>
      <c r="F7" s="44"/>
      <c r="G7" s="44"/>
    </row>
    <row r="8" spans="1:7" ht="25.5" x14ac:dyDescent="0.25">
      <c r="A8" s="4" t="s">
        <v>12</v>
      </c>
      <c r="B8" s="4" t="s">
        <v>13</v>
      </c>
      <c r="C8" s="4" t="s">
        <v>15</v>
      </c>
      <c r="D8" s="4" t="s">
        <v>16</v>
      </c>
      <c r="E8" s="4" t="s">
        <v>14</v>
      </c>
      <c r="F8" s="4" t="s">
        <v>29</v>
      </c>
      <c r="G8" s="4" t="s">
        <v>17</v>
      </c>
    </row>
    <row r="9" spans="1:7" ht="26.25" x14ac:dyDescent="0.25">
      <c r="A9" s="40" t="s">
        <v>82</v>
      </c>
      <c r="B9" s="16" t="s">
        <v>66</v>
      </c>
      <c r="C9" s="16" t="s">
        <v>85</v>
      </c>
      <c r="D9" s="16" t="s">
        <v>83</v>
      </c>
      <c r="E9" s="16" t="s">
        <v>86</v>
      </c>
      <c r="F9" s="16" t="s">
        <v>84</v>
      </c>
      <c r="G9" s="16" t="s">
        <v>23</v>
      </c>
    </row>
    <row r="10" spans="1:7" ht="34.5" customHeight="1" x14ac:dyDescent="0.25">
      <c r="A10" s="41" t="s">
        <v>65</v>
      </c>
      <c r="B10" s="41" t="s">
        <v>88</v>
      </c>
      <c r="C10" s="41" t="s">
        <v>89</v>
      </c>
      <c r="D10" s="41" t="s">
        <v>74</v>
      </c>
      <c r="E10" s="41" t="s">
        <v>62</v>
      </c>
      <c r="F10" s="41" t="s">
        <v>71</v>
      </c>
      <c r="G10" s="41" t="s">
        <v>63</v>
      </c>
    </row>
    <row r="11" spans="1:7" ht="34.5" customHeight="1" x14ac:dyDescent="0.25">
      <c r="A11" s="40" t="s">
        <v>87</v>
      </c>
      <c r="B11" s="16" t="s">
        <v>35</v>
      </c>
      <c r="C11" s="16" t="s">
        <v>92</v>
      </c>
      <c r="D11" s="16" t="s">
        <v>61</v>
      </c>
      <c r="E11" s="16" t="s">
        <v>90</v>
      </c>
      <c r="F11" s="16" t="s">
        <v>91</v>
      </c>
      <c r="G11" s="16" t="s">
        <v>23</v>
      </c>
    </row>
    <row r="12" spans="1:7" ht="26.25" x14ac:dyDescent="0.25">
      <c r="A12" s="41" t="s">
        <v>73</v>
      </c>
      <c r="B12" s="39" t="s">
        <v>100</v>
      </c>
      <c r="C12" s="39" t="s">
        <v>68</v>
      </c>
      <c r="D12" s="39" t="s">
        <v>101</v>
      </c>
      <c r="E12" s="39" t="s">
        <v>96</v>
      </c>
      <c r="F12" s="39" t="s">
        <v>102</v>
      </c>
      <c r="G12" s="39" t="s">
        <v>72</v>
      </c>
    </row>
    <row r="13" spans="1:7" ht="26.25" x14ac:dyDescent="0.25">
      <c r="A13" s="40" t="s">
        <v>79</v>
      </c>
      <c r="B13" s="16" t="s">
        <v>93</v>
      </c>
      <c r="C13" s="16" t="s">
        <v>94</v>
      </c>
      <c r="D13" s="16" t="s">
        <v>97</v>
      </c>
      <c r="E13" s="16" t="s">
        <v>96</v>
      </c>
      <c r="F13" s="45">
        <v>8</v>
      </c>
      <c r="G13" s="16" t="s">
        <v>95</v>
      </c>
    </row>
  </sheetData>
  <mergeCells count="2">
    <mergeCell ref="A2:G2"/>
    <mergeCell ref="A7:G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3BEC-AF6C-4A08-A207-3685B92FDA0F}">
  <dimension ref="A1:D6"/>
  <sheetViews>
    <sheetView zoomScale="130" zoomScaleNormal="130" workbookViewId="0">
      <selection activeCell="C13" sqref="C13"/>
    </sheetView>
  </sheetViews>
  <sheetFormatPr defaultRowHeight="15" x14ac:dyDescent="0.25"/>
  <cols>
    <col min="1" max="1" width="30.140625" customWidth="1"/>
    <col min="2" max="2" width="23.28515625" customWidth="1"/>
    <col min="3" max="3" width="23.42578125" customWidth="1"/>
    <col min="4" max="4" width="29.140625" customWidth="1"/>
  </cols>
  <sheetData>
    <row r="1" spans="1:4" x14ac:dyDescent="0.25">
      <c r="A1" s="29" t="s">
        <v>45</v>
      </c>
      <c r="B1" s="29" t="s">
        <v>48</v>
      </c>
      <c r="C1" s="29" t="s">
        <v>49</v>
      </c>
      <c r="D1" s="29" t="s">
        <v>50</v>
      </c>
    </row>
    <row r="2" spans="1:4" x14ac:dyDescent="0.25">
      <c r="A2" s="35" t="s">
        <v>51</v>
      </c>
      <c r="B2" s="31">
        <v>7009</v>
      </c>
      <c r="C2" s="31">
        <v>2136</v>
      </c>
      <c r="D2" s="32">
        <v>20931</v>
      </c>
    </row>
    <row r="3" spans="1:4" ht="18" customHeight="1" x14ac:dyDescent="0.25">
      <c r="A3" s="36" t="s">
        <v>46</v>
      </c>
      <c r="B3" s="30" t="s">
        <v>58</v>
      </c>
      <c r="C3" s="30" t="s">
        <v>60</v>
      </c>
      <c r="D3" s="33" t="s">
        <v>57</v>
      </c>
    </row>
    <row r="4" spans="1:4" ht="17.25" customHeight="1" x14ac:dyDescent="0.25">
      <c r="A4" s="37" t="s">
        <v>47</v>
      </c>
      <c r="B4" s="11" t="s">
        <v>56</v>
      </c>
      <c r="C4" s="11" t="s">
        <v>56</v>
      </c>
      <c r="D4" s="34" t="s">
        <v>56</v>
      </c>
    </row>
    <row r="5" spans="1:4" x14ac:dyDescent="0.25">
      <c r="A5" s="36" t="s">
        <v>52</v>
      </c>
      <c r="B5" s="30" t="s">
        <v>55</v>
      </c>
      <c r="C5" s="30" t="s">
        <v>55</v>
      </c>
      <c r="D5" s="33" t="s">
        <v>55</v>
      </c>
    </row>
    <row r="6" spans="1:4" ht="31.5" customHeight="1" x14ac:dyDescent="0.25">
      <c r="A6" s="38" t="s">
        <v>53</v>
      </c>
      <c r="B6" s="11" t="s">
        <v>59</v>
      </c>
      <c r="C6" s="11" t="s">
        <v>59</v>
      </c>
      <c r="D6" s="34" t="s">
        <v>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6E34-E1DE-49B7-9A4A-C6993090532B}">
  <dimension ref="A1:G11"/>
  <sheetViews>
    <sheetView workbookViewId="0">
      <selection activeCell="J11" sqref="J11"/>
    </sheetView>
  </sheetViews>
  <sheetFormatPr defaultRowHeight="15" x14ac:dyDescent="0.25"/>
  <cols>
    <col min="1" max="1" width="21" customWidth="1"/>
    <col min="2" max="2" width="11.28515625" customWidth="1"/>
    <col min="3" max="3" width="11.5703125" customWidth="1"/>
    <col min="4" max="4" width="10.85546875" customWidth="1"/>
    <col min="5" max="5" width="12" customWidth="1"/>
    <col min="6" max="6" width="18" customWidth="1"/>
    <col min="7" max="7" width="13.5703125" customWidth="1"/>
  </cols>
  <sheetData>
    <row r="1" spans="1:7" x14ac:dyDescent="0.25">
      <c r="A1" s="2" t="s">
        <v>11</v>
      </c>
      <c r="B1" s="2"/>
      <c r="C1" s="2"/>
      <c r="D1" s="3"/>
      <c r="E1" s="3"/>
      <c r="F1" s="3"/>
      <c r="G1" s="3"/>
    </row>
    <row r="2" spans="1:7" x14ac:dyDescent="0.25">
      <c r="A2" s="18" t="s">
        <v>21</v>
      </c>
      <c r="B2" s="17"/>
      <c r="C2" s="17"/>
      <c r="D2" s="19"/>
      <c r="E2" s="19"/>
      <c r="F2" s="19"/>
      <c r="G2" s="19"/>
    </row>
    <row r="3" spans="1:7" ht="25.5" x14ac:dyDescent="0.25">
      <c r="A3" s="4" t="s">
        <v>12</v>
      </c>
      <c r="B3" s="4" t="s">
        <v>13</v>
      </c>
      <c r="C3" s="4" t="s">
        <v>15</v>
      </c>
      <c r="D3" s="4" t="s">
        <v>16</v>
      </c>
      <c r="E3" s="4" t="s">
        <v>14</v>
      </c>
      <c r="F3" s="4" t="s">
        <v>29</v>
      </c>
      <c r="G3" s="4" t="s">
        <v>17</v>
      </c>
    </row>
    <row r="4" spans="1:7" ht="28.5" customHeight="1" x14ac:dyDescent="0.25">
      <c r="A4" s="16" t="s">
        <v>18</v>
      </c>
      <c r="B4" s="10" t="s">
        <v>30</v>
      </c>
      <c r="C4" s="10" t="s">
        <v>31</v>
      </c>
      <c r="D4" s="10" t="s">
        <v>32</v>
      </c>
      <c r="E4" s="10" t="s">
        <v>33</v>
      </c>
      <c r="F4" s="16">
        <v>0.6</v>
      </c>
      <c r="G4" s="27" t="s">
        <v>44</v>
      </c>
    </row>
    <row r="5" spans="1:7" ht="29.25" customHeight="1" x14ac:dyDescent="0.25">
      <c r="A5" s="5" t="s">
        <v>34</v>
      </c>
      <c r="B5" s="6" t="s">
        <v>38</v>
      </c>
      <c r="C5" s="6" t="s">
        <v>35</v>
      </c>
      <c r="D5" s="6" t="s">
        <v>36</v>
      </c>
      <c r="E5" s="6" t="s">
        <v>37</v>
      </c>
      <c r="F5" s="5">
        <v>2.5</v>
      </c>
      <c r="G5" s="28" t="s">
        <v>23</v>
      </c>
    </row>
    <row r="6" spans="1:7" ht="32.25" customHeight="1" x14ac:dyDescent="0.25">
      <c r="A6" s="15" t="s">
        <v>20</v>
      </c>
      <c r="B6" s="10" t="s">
        <v>39</v>
      </c>
      <c r="C6" s="10" t="s">
        <v>40</v>
      </c>
      <c r="D6" s="10" t="s">
        <v>41</v>
      </c>
      <c r="E6" s="10" t="s">
        <v>42</v>
      </c>
      <c r="F6" s="16">
        <v>1</v>
      </c>
      <c r="G6" s="27" t="s">
        <v>43</v>
      </c>
    </row>
    <row r="7" spans="1:7" x14ac:dyDescent="0.25">
      <c r="A7" s="18" t="s">
        <v>22</v>
      </c>
      <c r="B7" s="17"/>
      <c r="C7" s="17"/>
      <c r="D7" s="19"/>
      <c r="E7" s="19"/>
      <c r="F7" s="19"/>
      <c r="G7" s="19"/>
    </row>
    <row r="8" spans="1:7" ht="25.5" x14ac:dyDescent="0.25">
      <c r="A8" s="4" t="s">
        <v>12</v>
      </c>
      <c r="B8" s="4" t="s">
        <v>13</v>
      </c>
      <c r="C8" s="4" t="s">
        <v>15</v>
      </c>
      <c r="D8" s="4" t="s">
        <v>16</v>
      </c>
      <c r="E8" s="4" t="s">
        <v>14</v>
      </c>
      <c r="F8" s="4" t="s">
        <v>29</v>
      </c>
      <c r="G8" s="4" t="s">
        <v>17</v>
      </c>
    </row>
    <row r="9" spans="1:7" ht="32.25" customHeight="1" x14ac:dyDescent="0.25">
      <c r="A9" s="16" t="s">
        <v>18</v>
      </c>
      <c r="B9" s="10" t="s">
        <v>23</v>
      </c>
      <c r="C9" s="10" t="s">
        <v>23</v>
      </c>
      <c r="D9" s="10" t="s">
        <v>23</v>
      </c>
      <c r="E9" s="10" t="s">
        <v>24</v>
      </c>
      <c r="F9" s="20">
        <v>2</v>
      </c>
      <c r="G9" s="10">
        <v>2</v>
      </c>
    </row>
    <row r="10" spans="1:7" ht="33.75" customHeight="1" x14ac:dyDescent="0.25">
      <c r="A10" s="5" t="s">
        <v>19</v>
      </c>
      <c r="B10" s="6" t="s">
        <v>25</v>
      </c>
      <c r="C10" s="6" t="s">
        <v>26</v>
      </c>
      <c r="D10" s="6" t="s">
        <v>26</v>
      </c>
      <c r="E10" s="6" t="s">
        <v>24</v>
      </c>
      <c r="F10" s="5">
        <v>1</v>
      </c>
      <c r="G10" s="6">
        <v>1</v>
      </c>
    </row>
    <row r="11" spans="1:7" ht="36" customHeight="1" x14ac:dyDescent="0.25">
      <c r="A11" s="15" t="s">
        <v>20</v>
      </c>
      <c r="B11" s="10" t="s">
        <v>27</v>
      </c>
      <c r="C11" s="10" t="s">
        <v>28</v>
      </c>
      <c r="D11" s="10" t="s">
        <v>28</v>
      </c>
      <c r="E11" s="10" t="s">
        <v>24</v>
      </c>
      <c r="F11" s="16">
        <v>1</v>
      </c>
      <c r="G11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LGO-1</vt:lpstr>
      <vt:lpstr>LGO-2</vt:lpstr>
      <vt:lpstr>osnovni</vt:lpstr>
      <vt:lpstr>ako-nema-u-SLE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</dc:creator>
  <cp:lastModifiedBy>Nikola Geršak</cp:lastModifiedBy>
  <dcterms:created xsi:type="dcterms:W3CDTF">2019-06-27T08:22:16Z</dcterms:created>
  <dcterms:modified xsi:type="dcterms:W3CDTF">2022-01-17T07:47:45Z</dcterms:modified>
</cp:coreProperties>
</file>