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amirez/Google Drive/learning/UNC Data Analytics Boot Camp/Homework/01-excel-hw/"/>
    </mc:Choice>
  </mc:AlternateContent>
  <xr:revisionPtr revIDLastSave="0" documentId="13_ncr:1_{50294720-2316-FD4F-9F3E-21AA9E317973}" xr6:coauthVersionLast="36" xr6:coauthVersionMax="36" xr10:uidLastSave="{00000000-0000-0000-0000-000000000000}"/>
  <bookViews>
    <workbookView xWindow="-20" yWindow="460" windowWidth="28800" windowHeight="160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81029"/>
  <pivotCaches>
    <pivotCache cacheId="14" r:id="rId6"/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970" i="1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<sst xmlns="http://schemas.openxmlformats.org/spreadsheetml/2006/main" count="24820" uniqueCount="8400">
  <si>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</si>
  <si>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</si>
  <si>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</si>
  <si>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</si>
  <si>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</si>
  <si>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</si>
  <si>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</si>
  <si>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</si>
  <si>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</si>
  <si>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</si>
  <si>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</si>
  <si>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</si>
  <si>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</si>
  <si>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</si>
  <si>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</si>
  <si>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</si>
  <si>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</si>
  <si>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</si>
  <si>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</si>
  <si>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</si>
  <si>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</si>
  <si>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</si>
  <si>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</si>
  <si>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</si>
  <si>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</si>
  <si>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</si>
  <si>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</si>
  <si>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</si>
  <si>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</si>
  <si>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</si>
  <si>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</si>
  <si>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</si>
  <si>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</si>
  <si>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</si>
  <si>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</si>
  <si>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</si>
  <si>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</si>
  <si>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</si>
  <si>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</si>
  <si>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</si>
  <si>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</si>
  <si>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</si>
  <si>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</si>
  <si>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</si>
  <si>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</si>
  <si>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</si>
  <si>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</si>
  <si>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</si>
  <si>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</si>
  <si>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</si>
  <si>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</si>
  <si>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</si>
  <si>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</si>
  <si>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</si>
  <si>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</si>
  <si>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</si>
  <si>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</si>
  <si>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</si>
  <si>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</si>
  <si>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</si>
  <si>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</si>
  <si>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</si>
  <si>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</si>
  <si>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</si>
  <si>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</si>
  <si>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</si>
  <si>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</si>
  <si>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</si>
  <si>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</si>
  <si>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</si>
  <si>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</si>
  <si>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</si>
  <si>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</si>
  <si>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</si>
  <si>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</si>
  <si>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</si>
  <si>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</si>
  <si>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</si>
  <si>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</si>
  <si>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</si>
  <si>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</si>
  <si>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</si>
  <si>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</si>
  <si>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</si>
  <si>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</si>
  <si>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</si>
  <si>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</si>
  <si>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</si>
  <si>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</si>
  <si>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</si>
  <si>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</si>
  <si>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</si>
  <si>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</si>
  <si>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</si>
  <si>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</si>
  <si>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</si>
  <si>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</si>
  <si>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</si>
  <si>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</si>
  <si>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</si>
  <si>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</si>
  <si>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</si>
  <si>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</si>
  <si>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</si>
  <si>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</si>
  <si>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</si>
  <si>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</si>
  <si>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</si>
  <si>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</si>
  <si>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</si>
  <si>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</si>
  <si>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</si>
  <si>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</si>
  <si>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</si>
  <si>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</si>
  <si>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</si>
  <si>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</si>
  <si>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</si>
  <si>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</si>
  <si>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</si>
  <si>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</si>
  <si>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</si>
  <si>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</si>
  <si>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</si>
  <si>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</si>
  <si>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</si>
  <si>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</si>
  <si>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</si>
  <si>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</si>
  <si>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</si>
  <si>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</si>
  <si>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</si>
  <si>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</si>
  <si>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</si>
  <si>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</si>
  <si>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</si>
  <si>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</si>
  <si>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</si>
  <si>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</si>
  <si>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</si>
  <si>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</si>
  <si>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</si>
  <si>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</si>
  <si>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</si>
  <si>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</si>
  <si>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</si>
  <si>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</si>
  <si>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</si>
  <si>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</si>
  <si>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</si>
  <si>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</si>
  <si>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</si>
  <si>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</si>
  <si>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</si>
  <si>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</si>
  <si>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</si>
  <si>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</si>
  <si>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</si>
  <si>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</si>
  <si>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</si>
  <si>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</si>
  <si>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</si>
  <si>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</si>
  <si>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</si>
  <si>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</si>
  <si>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</si>
  <si>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</si>
  <si>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</si>
  <si>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</si>
  <si>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</si>
  <si>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</si>
  <si>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</si>
  <si>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</si>
  <si>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</si>
  <si>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</si>
  <si>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</si>
  <si>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</si>
  <si>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</si>
  <si>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</si>
  <si>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</si>
  <si>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</si>
  <si>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</si>
  <si>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</si>
  <si>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</si>
  <si>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</si>
  <si>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</si>
  <si>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</si>
  <si>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</si>
  <si>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</si>
  <si>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</si>
  <si>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</si>
  <si>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</si>
  <si>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</si>
  <si>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</si>
  <si>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</si>
  <si>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</si>
  <si>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</si>
  <si>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</si>
  <si>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</si>
  <si>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</si>
  <si>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</si>
  <si>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</si>
  <si>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</si>
  <si>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</si>
  <si>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</si>
  <si>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</si>
  <si>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</si>
  <si>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</si>
  <si>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</si>
  <si>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</si>
  <si>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</si>
  <si>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</si>
  <si>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</si>
  <si>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</si>
  <si>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</si>
  <si>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</si>
  <si>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</si>
  <si>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</si>
  <si>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</si>
  <si>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</si>
  <si>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</si>
  <si>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</si>
  <si>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</si>
  <si>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</si>
  <si>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</si>
  <si>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</si>
  <si>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</si>
  <si>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</si>
  <si>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</si>
  <si>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</si>
  <si>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</si>
  <si>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</si>
  <si>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</si>
  <si>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</si>
  <si>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</si>
  <si>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</si>
  <si>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</si>
  <si>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</si>
  <si>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</si>
  <si>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</si>
  <si>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</si>
  <si>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</si>
  <si>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</si>
  <si>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</si>
  <si>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</si>
  <si>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</si>
  <si>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</si>
  <si>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</si>
  <si>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</si>
  <si>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</si>
  <si>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</si>
  <si>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</si>
  <si>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</si>
  <si>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</si>
  <si>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</si>
  <si>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</si>
  <si>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</si>
  <si>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</si>
  <si>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</si>
  <si>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</si>
  <si>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</si>
  <si>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</si>
  <si>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</si>
  <si>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</si>
  <si>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</si>
  <si>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</si>
  <si>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</si>
  <si>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</si>
  <si>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</si>
  <si>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</si>
  <si>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</si>
  <si>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</si>
  <si>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</si>
  <si>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</si>
  <si>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</si>
  <si>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</si>
  <si>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</si>
  <si>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</si>
  <si>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</si>
  <si>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</si>
  <si>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</si>
  <si>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</si>
  <si>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</si>
  <si>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</si>
  <si>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</si>
  <si>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</si>
  <si>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</si>
  <si>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</si>
  <si>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</si>
  <si>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</si>
  <si>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</si>
  <si>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</si>
  <si>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</si>
  <si>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</si>
  <si>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</si>
  <si>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</si>
  <si>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</si>
  <si>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</si>
  <si>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</si>
  <si>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</si>
  <si>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</si>
  <si>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</si>
  <si>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</si>
  <si>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</si>
  <si>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</si>
  <si>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</si>
  <si>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</si>
  <si>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</si>
  <si>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</si>
  <si>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</si>
  <si>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</si>
  <si>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</si>
  <si>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</si>
  <si>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</si>
  <si>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</si>
  <si>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</si>
  <si>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</si>
  <si>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</si>
  <si>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</si>
  <si>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</si>
  <si>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</si>
  <si>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</si>
  <si>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</si>
  <si>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</si>
  <si>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</si>
  <si>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</si>
  <si>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</si>
  <si>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</si>
  <si>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</si>
  <si>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</si>
  <si>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</si>
  <si>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</si>
  <si>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</si>
  <si>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</si>
  <si>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</si>
  <si>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</si>
  <si>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</si>
  <si>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</si>
  <si>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</si>
  <si>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</si>
  <si>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</si>
  <si>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</si>
  <si>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</si>
  <si>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</si>
  <si>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</si>
  <si>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</si>
  <si>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</si>
  <si>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</si>
  <si>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</si>
  <si>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</si>
  <si>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</si>
  <si>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</si>
  <si>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</si>
  <si>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</si>
  <si>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</si>
  <si>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</si>
  <si>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</si>
  <si>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</si>
  <si>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</si>
  <si>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</si>
  <si>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</si>
  <si>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</si>
  <si>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</si>
  <si>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</si>
  <si>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</si>
  <si>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</si>
  <si>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</si>
  <si>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</si>
  <si>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</si>
  <si>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</si>
  <si>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</si>
  <si>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</si>
  <si>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</si>
  <si>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</si>
  <si>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</si>
  <si>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</si>
  <si>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</si>
  <si>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</si>
  <si>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</si>
  <si>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</si>
  <si>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</si>
  <si>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</si>
  <si>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</si>
  <si>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</si>
  <si>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</si>
  <si>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</si>
  <si>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</si>
  <si>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</si>
  <si>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</si>
  <si>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</si>
  <si>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</si>
  <si>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</si>
  <si>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</si>
  <si>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</si>
  <si>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</si>
  <si>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</si>
  <si>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</si>
  <si>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</si>
  <si>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</si>
  <si>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</si>
  <si>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</si>
  <si>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</si>
  <si>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</si>
  <si>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</si>
  <si>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</si>
  <si>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</si>
  <si>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</si>
  <si>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</si>
  <si>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</si>
  <si>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</si>
  <si>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</si>
  <si>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</si>
  <si>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</si>
  <si>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</si>
  <si>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</si>
  <si>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</si>
  <si>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</si>
  <si>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</si>
  <si>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</si>
  <si>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</si>
  <si>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</si>
  <si>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</si>
  <si>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</si>
  <si>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</si>
  <si>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</si>
  <si>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</si>
  <si>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</si>
  <si>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</si>
  <si>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</si>
  <si>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</si>
  <si>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</si>
  <si>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</si>
  <si>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</si>
  <si>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</si>
  <si>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</si>
  <si>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</si>
  <si>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</si>
  <si>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</si>
  <si>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</si>
  <si>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</si>
  <si>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</si>
  <si>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</si>
  <si>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</si>
  <si>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</si>
  <si>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</si>
  <si>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</si>
  <si>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</si>
  <si>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</si>
  <si>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</si>
  <si>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</si>
  <si>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</si>
  <si>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</si>
  <si>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</si>
  <si>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</si>
  <si>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</si>
  <si>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</si>
  <si>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</si>
  <si>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</si>
  <si>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</si>
  <si>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</si>
  <si>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</si>
  <si>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</si>
  <si>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</si>
  <si>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</si>
  <si>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</si>
  <si>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</si>
  <si>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</si>
  <si>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</si>
  <si>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</si>
  <si>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</si>
  <si>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</si>
  <si>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</si>
  <si>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</si>
  <si>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</si>
  <si>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</si>
  <si>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</si>
  <si>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</si>
  <si>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</si>
  <si>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</si>
  <si>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</si>
  <si>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</si>
  <si>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</si>
  <si>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</si>
  <si>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</si>
  <si>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</si>
  <si>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</si>
  <si>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</si>
  <si>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</si>
  <si>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</si>
  <si>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</si>
  <si>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</si>
  <si>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</si>
  <si>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</si>
  <si>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</si>
  <si>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</si>
  <si>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</si>
  <si>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</si>
  <si>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</si>
  <si>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</si>
  <si>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</si>
  <si>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</si>
  <si>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</si>
  <si>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</si>
  <si>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</si>
  <si>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</si>
  <si>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</si>
  <si>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</si>
  <si>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</si>
  <si>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</si>
  <si>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</si>
  <si>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</si>
  <si>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</si>
  <si>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</si>
  <si>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</si>
  <si>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</si>
  <si>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</si>
  <si>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</si>
  <si>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</si>
  <si>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</si>
  <si>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</si>
  <si>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</si>
  <si>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</si>
  <si>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</si>
  <si>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</si>
  <si>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</si>
  <si>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</si>
  <si>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</si>
  <si>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</si>
  <si>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</si>
  <si>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</si>
  <si>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</si>
  <si>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</si>
  <si>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</si>
  <si>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</si>
  <si>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</si>
  <si>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</si>
  <si>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</si>
  <si>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</si>
  <si>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</si>
  <si>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</si>
  <si>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</si>
  <si>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</si>
  <si>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</si>
  <si>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</si>
  <si>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</si>
  <si>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</si>
  <si>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</si>
  <si>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</si>
  <si>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</si>
  <si>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</si>
  <si>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</si>
  <si>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</si>
  <si>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</si>
  <si>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</si>
  <si>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</si>
  <si>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</si>
  <si>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</si>
  <si>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</si>
  <si>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</si>
  <si>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</si>
  <si>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</si>
  <si>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</si>
  <si>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</si>
  <si>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</si>
  <si>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</si>
  <si>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</si>
  <si>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</si>
  <si>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</si>
  <si>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</si>
  <si>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</si>
  <si>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</si>
  <si>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</si>
  <si>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</si>
  <si>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</si>
  <si>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</si>
  <si>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</si>
  <si>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</si>
  <si>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</si>
  <si>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</si>
  <si>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</si>
  <si>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</si>
  <si>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</si>
  <si>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</si>
  <si>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</si>
  <si>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</si>
  <si>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</si>
  <si>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</si>
  <si>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</si>
  <si>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</si>
  <si>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</si>
  <si>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</si>
  <si>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</si>
  <si>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</si>
  <si>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</si>
  <si>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</si>
  <si>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</si>
  <si>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</si>
  <si>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</si>
  <si>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</si>
  <si>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</si>
  <si>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</si>
  <si>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</si>
  <si>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</si>
  <si>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</si>
  <si>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</si>
  <si>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</si>
  <si>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</si>
  <si>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</si>
  <si>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</si>
  <si>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</si>
  <si>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</si>
  <si>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</si>
  <si>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</si>
  <si>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</si>
  <si>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</si>
  <si>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</si>
  <si>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</si>
  <si>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</si>
  <si>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</si>
  <si>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</si>
  <si>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</si>
  <si>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</si>
  <si>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</si>
  <si>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</si>
  <si>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</si>
  <si>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</si>
  <si>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</si>
  <si>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</si>
  <si>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</si>
  <si>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</si>
  <si>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</si>
  <si>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</si>
  <si>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</si>
  <si>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</si>
  <si>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</si>
  <si>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</si>
  <si>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</si>
  <si>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</si>
  <si>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</si>
  <si>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</si>
  <si>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</si>
  <si>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</si>
  <si>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</si>
  <si>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</si>
  <si>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</si>
  <si>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</si>
  <si>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</si>
  <si>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</si>
  <si>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</si>
  <si>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</si>
  <si>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</si>
  <si>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</si>
  <si>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</si>
  <si>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</si>
  <si>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</si>
  <si>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</si>
  <si>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</si>
  <si>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</si>
  <si>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</si>
  <si>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</si>
  <si>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</si>
  <si>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</si>
  <si>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</si>
  <si>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</si>
  <si>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</si>
  <si>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</si>
  <si>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</si>
  <si>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</si>
  <si>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</si>
  <si>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</si>
  <si>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</si>
  <si>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</si>
  <si>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</si>
  <si>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</si>
  <si>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</si>
  <si>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</si>
  <si>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</si>
  <si>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</si>
  <si>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</si>
  <si>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</si>
  <si>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</si>
  <si>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</si>
  <si>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</si>
  <si>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</si>
  <si>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</si>
  <si>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</si>
  <si>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</si>
  <si>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</si>
  <si>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</si>
  <si>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</si>
  <si>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</si>
  <si>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</si>
  <si>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</si>
  <si>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</si>
  <si>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</si>
  <si>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</si>
  <si>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</si>
  <si>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</si>
  <si>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</si>
  <si>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</si>
  <si>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</si>
  <si>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</si>
  <si>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</si>
  <si>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</si>
  <si>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</si>
  <si>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</si>
  <si>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</si>
  <si>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</si>
  <si>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</si>
  <si>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</si>
  <si>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</si>
  <si>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</si>
  <si>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</si>
  <si>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</si>
  <si>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</si>
  <si>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</si>
  <si>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</si>
  <si>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</si>
  <si>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</si>
  <si>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</si>
  <si>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</si>
  <si>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</si>
  <si>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</si>
  <si>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</si>
  <si>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</si>
  <si>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</si>
  <si>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</si>
  <si>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</si>
  <si>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</si>
  <si>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</si>
  <si>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</si>
  <si>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</si>
  <si>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</si>
  <si>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</si>
  <si>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</si>
  <si>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</si>
  <si>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</si>
  <si>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</si>
  <si>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</si>
  <si>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</si>
  <si>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</si>
  <si>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</si>
  <si>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</si>
  <si>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</si>
  <si>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</si>
  <si>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</si>
  <si>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</si>
  <si>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</si>
  <si>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</si>
  <si>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</si>
  <si>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</si>
  <si>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</si>
  <si>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</si>
  <si>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</si>
  <si>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</si>
  <si>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</si>
  <si>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</si>
  <si>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</si>
  <si>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</si>
  <si>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</si>
  <si>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</si>
  <si>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</si>
  <si>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</si>
  <si>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</si>
  <si>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</si>
  <si>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</si>
  <si>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</si>
  <si>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</si>
  <si>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</si>
  <si>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</si>
  <si>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</si>
  <si>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</si>
  <si>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</si>
  <si>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</si>
  <si>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</si>
  <si>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</si>
  <si>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</si>
  <si>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</si>
  <si>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</si>
  <si>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</si>
  <si>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</si>
  <si>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</si>
  <si>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</si>
  <si>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</si>
  <si>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</si>
  <si>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</si>
  <si>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</si>
  <si>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</si>
  <si>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</si>
  <si>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</si>
  <si>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</si>
  <si>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</si>
  <si>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</si>
  <si>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</si>
  <si>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</si>
  <si>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</si>
  <si>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</si>
  <si>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</si>
  <si>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</si>
  <si>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</si>
  <si>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</si>
  <si>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</si>
  <si>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</si>
  <si>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</si>
  <si>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</si>
  <si>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</si>
  <si>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</si>
  <si>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</si>
  <si>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</si>
  <si>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</si>
  <si>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</si>
  <si>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</si>
  <si>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</si>
  <si>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</si>
  <si>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</si>
  <si>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</si>
  <si>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</si>
  <si>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</si>
  <si>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</si>
  <si>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</si>
  <si>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</si>
  <si>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</si>
  <si>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</si>
  <si>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</si>
  <si>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</si>
  <si>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</si>
  <si>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</si>
  <si>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</si>
  <si>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</si>
  <si>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</si>
  <si>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</si>
  <si>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</si>
  <si>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</si>
  <si>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</si>
  <si>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</si>
  <si>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</si>
  <si>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</si>
  <si>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</si>
  <si>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</si>
  <si>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</si>
  <si>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</si>
  <si>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</si>
  <si>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</si>
  <si>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</si>
  <si>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</si>
  <si>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</si>
  <si>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</si>
  <si>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</si>
  <si>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</si>
  <si>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</si>
  <si>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</si>
  <si>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</si>
  <si>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</si>
  <si>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</si>
  <si>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</si>
  <si>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</si>
  <si>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</si>
  <si>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</si>
  <si>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</si>
  <si>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</si>
  <si>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</si>
  <si>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</si>
  <si>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</si>
  <si>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</si>
  <si>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</si>
  <si>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</si>
  <si>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</si>
  <si>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</si>
  <si>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</si>
  <si>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</si>
  <si>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</si>
  <si>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</si>
  <si>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</si>
  <si>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</si>
  <si>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</si>
  <si>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</si>
  <si>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</si>
  <si>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</si>
  <si>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</si>
  <si>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</si>
  <si>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</si>
  <si>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</si>
  <si>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</si>
  <si>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</si>
  <si>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</si>
  <si>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</si>
  <si>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</si>
  <si>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</si>
  <si>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</si>
  <si>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</si>
  <si>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</si>
  <si>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</si>
  <si>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</si>
  <si>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</si>
  <si>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</si>
  <si>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</si>
  <si>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</si>
  <si>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</si>
  <si>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</si>
  <si>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</si>
  <si>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</si>
  <si>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</si>
  <si>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</si>
  <si>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</si>
  <si>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</si>
  <si>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</si>
  <si>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</si>
  <si>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</si>
  <si>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</si>
  <si>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</si>
  <si>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</si>
  <si>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</si>
  <si>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</si>
  <si>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</si>
  <si>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</si>
  <si>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</si>
  <si>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</si>
  <si>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</si>
  <si>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</si>
  <si>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</si>
  <si>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</si>
  <si>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</si>
  <si>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</si>
  <si>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</si>
  <si>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</si>
  <si>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</si>
  <si>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</si>
  <si>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</si>
  <si>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</si>
  <si>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</si>
  <si>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</si>
  <si>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</si>
  <si>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</si>
  <si>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</si>
  <si>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</si>
  <si>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</si>
  <si>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</si>
  <si>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</si>
  <si>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</si>
  <si>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</si>
  <si>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</si>
  <si>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</si>
  <si>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</si>
  <si>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</si>
  <si>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</si>
  <si>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</si>
  <si>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</si>
  <si>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</si>
  <si>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</si>
  <si>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</si>
  <si>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</si>
  <si>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</si>
  <si>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</si>
  <si>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</si>
  <si>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</si>
  <si>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</si>
  <si>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</si>
  <si>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</si>
  <si>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</si>
  <si>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</si>
  <si>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</si>
  <si>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</si>
  <si>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</si>
  <si>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</si>
  <si>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</si>
  <si>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</si>
  <si>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</si>
  <si>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</si>
  <si>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</si>
  <si>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</si>
  <si>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</si>
  <si>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</si>
  <si>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</si>
  <si>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</si>
  <si>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</si>
  <si>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</si>
  <si>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</si>
  <si>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</si>
  <si>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</si>
  <si>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</si>
  <si>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</si>
  <si>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</si>
  <si>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</si>
  <si>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</si>
  <si>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</si>
  <si>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</si>
  <si>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</si>
  <si>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</si>
  <si>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</si>
  <si>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</si>
  <si>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</si>
  <si>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</si>
  <si>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</si>
  <si>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</si>
  <si>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</si>
  <si>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</si>
  <si>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</si>
  <si>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</si>
  <si>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</si>
  <si>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</si>
  <si>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</si>
  <si>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</si>
  <si>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</si>
  <si>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</si>
  <si>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</si>
  <si>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</si>
  <si>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</si>
  <si>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</si>
  <si>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</si>
  <si>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</si>
  <si>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</si>
  <si>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</si>
  <si>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</si>
  <si>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</si>
  <si>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</si>
  <si>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</si>
  <si>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</si>
  <si>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</si>
  <si>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</si>
  <si>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</si>
  <si>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</si>
  <si>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</si>
  <si>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</si>
  <si>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</si>
  <si>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</si>
  <si>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</si>
  <si>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</si>
  <si>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</si>
  <si>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</si>
  <si>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</si>
  <si>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</si>
  <si>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</si>
  <si>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</si>
  <si>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</si>
  <si>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</si>
  <si>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</si>
  <si>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</si>
  <si>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</si>
  <si>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</si>
  <si>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</si>
  <si>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</si>
  <si>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</si>
  <si>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</si>
  <si>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</si>
  <si>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</si>
  <si>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</si>
  <si>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</si>
  <si>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</si>
  <si>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</si>
  <si>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</si>
  <si>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</si>
  <si>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</si>
  <si>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</si>
  <si>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</si>
  <si>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</si>
  <si>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</si>
  <si>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</si>
  <si>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</si>
  <si>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</si>
  <si>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</si>
  <si>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</si>
  <si>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</si>
  <si>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</si>
  <si>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</si>
  <si>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</si>
  <si>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</si>
  <si>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</si>
  <si>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</si>
  <si>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</si>
  <si>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</si>
  <si>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</si>
  <si>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</si>
  <si>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</si>
  <si>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</si>
  <si>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</si>
  <si>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</si>
  <si>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</si>
  <si>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</si>
  <si>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</si>
  <si>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</si>
  <si>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</si>
  <si>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</si>
  <si>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</si>
  <si>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</si>
  <si>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</si>
  <si>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</si>
  <si>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</si>
  <si>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</si>
  <si>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</si>
  <si>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</si>
  <si>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</si>
  <si>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</si>
  <si>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</si>
  <si>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</si>
  <si>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</si>
  <si>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</si>
  <si>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</si>
  <si>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</si>
  <si>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</si>
  <si>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</si>
  <si>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</si>
  <si>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</si>
  <si>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</si>
  <si>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</si>
  <si>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</si>
  <si>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</si>
  <si>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</si>
  <si>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</si>
  <si>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</si>
  <si>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</si>
  <si>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</si>
  <si>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</si>
  <si>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</si>
  <si>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</si>
  <si>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</si>
  <si>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</si>
  <si>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</si>
  <si>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</si>
  <si>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</si>
  <si>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</si>
  <si>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</si>
  <si>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</si>
  <si>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</si>
  <si>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</si>
  <si>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</si>
  <si>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</si>
  <si>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</si>
  <si>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</si>
  <si>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</si>
  <si>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</si>
  <si>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</si>
  <si>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</si>
  <si>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</si>
  <si>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</si>
  <si>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</si>
  <si>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</si>
  <si>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</si>
  <si>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</si>
  <si>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</si>
  <si>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</si>
  <si>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</si>
  <si>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</si>
  <si>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</si>
  <si>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</si>
  <si>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</si>
  <si>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</si>
  <si>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</si>
  <si>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</si>
  <si>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</si>
  <si>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</si>
  <si>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</si>
  <si>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</si>
  <si>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</si>
  <si>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</si>
  <si>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</si>
  <si>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</si>
  <si>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</si>
  <si>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</si>
  <si>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</si>
  <si>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</si>
  <si>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</si>
  <si>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</si>
  <si>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</si>
  <si>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</si>
  <si>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</si>
  <si>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</si>
  <si>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</si>
  <si>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</si>
  <si>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</si>
  <si>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</si>
  <si>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</si>
  <si>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</si>
  <si>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</si>
  <si>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</si>
  <si>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</si>
  <si>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</si>
  <si>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</si>
  <si>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</si>
  <si>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</si>
  <si>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</si>
  <si>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</si>
  <si>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</si>
  <si>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</si>
  <si>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</si>
  <si>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</si>
  <si>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</si>
  <si>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</si>
  <si>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</si>
  <si>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</si>
  <si>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</si>
  <si>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</si>
  <si>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</si>
  <si>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</si>
  <si>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</si>
  <si>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</si>
  <si>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</si>
  <si>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</si>
  <si>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</si>
  <si>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</si>
  <si>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</si>
  <si>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</si>
  <si>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</si>
  <si>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</si>
  <si>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</si>
  <si>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</si>
  <si>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</si>
  <si>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</si>
  <si>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</si>
  <si>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</si>
  <si>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</si>
  <si>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</si>
  <si>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</si>
  <si>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</si>
  <si>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</si>
  <si>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</si>
  <si>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</si>
  <si>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</si>
  <si>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</si>
  <si>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</si>
  <si>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</si>
  <si>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</si>
  <si>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</si>
  <si>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</si>
  <si>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</si>
  <si>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</si>
  <si>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</si>
  <si>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</si>
  <si>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</si>
  <si>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</si>
  <si>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</si>
  <si>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</si>
  <si>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</si>
  <si>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</si>
  <si>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</si>
  <si>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</si>
  <si>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</si>
  <si>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</si>
  <si>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</si>
  <si>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</si>
  <si>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</si>
  <si>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</si>
  <si>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</si>
  <si>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</si>
  <si>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</si>
  <si>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</si>
  <si>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</si>
  <si>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</si>
  <si>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</si>
  <si>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</si>
  <si>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</si>
  <si>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</si>
  <si>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</si>
  <si>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</si>
  <si>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</si>
  <si>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</si>
  <si>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</si>
  <si>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</si>
  <si>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</si>
  <si>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</si>
  <si>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</si>
  <si>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</si>
  <si>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</si>
  <si>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</si>
  <si>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</si>
  <si>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</si>
  <si>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</si>
  <si>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</si>
  <si>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</si>
  <si>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</si>
  <si>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</si>
  <si>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</si>
  <si>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</si>
  <si>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</si>
  <si>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</si>
  <si>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</si>
  <si>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</si>
  <si>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</si>
  <si>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</si>
  <si>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</si>
  <si>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</si>
  <si>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</si>
  <si>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</si>
  <si>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</si>
  <si>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</si>
  <si>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</si>
  <si>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</si>
  <si>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</si>
  <si>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</si>
  <si>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</si>
  <si>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</si>
  <si>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</si>
  <si>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</si>
  <si>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</si>
  <si>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</si>
  <si>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</si>
  <si>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</si>
  <si>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</si>
  <si>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</si>
  <si>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</si>
  <si>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</si>
  <si>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</si>
  <si>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</si>
  <si>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</si>
  <si>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</si>
  <si>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</si>
  <si>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</si>
  <si>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</si>
  <si>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</si>
  <si>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</si>
  <si>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</si>
  <si>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</si>
  <si>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</si>
  <si>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</si>
  <si>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</si>
  <si>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</si>
  <si>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</si>
  <si>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</si>
  <si>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</si>
  <si>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</si>
  <si>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</si>
  <si>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</si>
  <si>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</si>
  <si>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</si>
  <si>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</si>
  <si>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</si>
  <si>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</si>
  <si>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</si>
  <si>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</si>
  <si>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</si>
  <si>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</si>
  <si>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</si>
  <si>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</si>
  <si>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</si>
  <si>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</si>
  <si>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</si>
  <si>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</si>
  <si>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</si>
  <si>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</si>
  <si>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</si>
  <si>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</si>
  <si>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</si>
  <si>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</si>
  <si>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</si>
  <si>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</si>
  <si>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</si>
  <si>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</si>
  <si>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</si>
  <si>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</si>
  <si>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</si>
  <si>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</si>
  <si>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</si>
  <si>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</si>
  <si>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</si>
  <si>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</si>
  <si>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</si>
  <si>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</si>
  <si>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</si>
  <si>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</si>
  <si>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</si>
  <si>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</si>
  <si>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</si>
  <si>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</si>
  <si>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</si>
  <si>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</si>
  <si>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</si>
  <si>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</si>
  <si>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</si>
  <si>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</si>
  <si>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</si>
  <si>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</si>
  <si>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</si>
  <si>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</si>
  <si>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</si>
  <si>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</si>
  <si>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</si>
  <si>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</si>
  <si>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</si>
  <si>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</si>
  <si>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</si>
  <si>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</si>
  <si>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</si>
  <si>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</si>
  <si>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</si>
  <si>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</si>
  <si>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</si>
  <si>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</si>
  <si>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</si>
  <si>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</si>
  <si>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</si>
  <si>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</si>
  <si>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</si>
  <si>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</si>
  <si>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</si>
  <si>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</si>
  <si>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</si>
  <si>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</si>
  <si>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</si>
  <si>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</si>
  <si>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</si>
  <si>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</si>
  <si>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</si>
  <si>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</si>
  <si>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</si>
  <si>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</si>
  <si>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</si>
  <si>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</si>
  <si>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</si>
  <si>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</si>
  <si>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</si>
  <si>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</si>
  <si>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</si>
  <si>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</si>
  <si>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</si>
  <si>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</si>
  <si>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</si>
  <si>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</si>
  <si>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</si>
  <si>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</si>
  <si>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</si>
  <si>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</si>
  <si>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</si>
  <si>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</si>
  <si>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</si>
  <si>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</si>
  <si>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</si>
  <si>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</si>
  <si>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</si>
  <si>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</si>
  <si>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</si>
  <si>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</si>
  <si>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</si>
  <si>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</si>
  <si>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</si>
  <si>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</si>
  <si>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</si>
  <si>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</si>
  <si>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</si>
  <si>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</si>
  <si>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</si>
  <si>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</si>
  <si>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</si>
  <si>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</si>
  <si>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</si>
  <si>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</si>
  <si>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</si>
  <si>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</si>
  <si>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</si>
  <si>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</si>
  <si>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</si>
  <si>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</si>
  <si>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</si>
  <si>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</si>
  <si>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</si>
  <si>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</si>
  <si>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</si>
  <si>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</si>
  <si>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</si>
  <si>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</si>
  <si>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</si>
  <si>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</si>
  <si>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</si>
  <si>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</si>
  <si>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</si>
  <si>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</si>
  <si>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</si>
  <si>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</si>
  <si>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</si>
  <si>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</si>
  <si>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</si>
  <si>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</si>
  <si>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</si>
  <si>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</si>
  <si>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</si>
  <si>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</si>
  <si>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</si>
  <si>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</si>
  <si>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</si>
  <si>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</si>
  <si>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</si>
  <si>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</si>
  <si>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</si>
  <si>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</si>
  <si>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</si>
  <si>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</si>
  <si>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</si>
  <si>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</si>
  <si>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</si>
  <si>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</si>
  <si>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</si>
  <si>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</si>
  <si>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</si>
  <si>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</si>
  <si>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</si>
  <si>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</si>
  <si>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</si>
  <si>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</si>
  <si>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</si>
  <si>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</si>
  <si>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</si>
  <si>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</si>
  <si>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</si>
  <si>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</si>
  <si>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</si>
  <si>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</si>
  <si>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</si>
  <si>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</si>
  <si>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</si>
  <si>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</si>
  <si>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</si>
  <si>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</si>
  <si>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</si>
  <si>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</si>
  <si>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</si>
  <si>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</si>
  <si>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</si>
  <si>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</si>
  <si>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</si>
  <si>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</si>
  <si>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</si>
  <si>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</si>
  <si>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</si>
  <si>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</si>
  <si>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</si>
  <si>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</si>
  <si>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</si>
  <si>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</si>
  <si>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</si>
  <si>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</si>
  <si>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</si>
  <si>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</si>
  <si>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</si>
  <si>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</si>
  <si>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</si>
  <si>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</si>
  <si>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</si>
  <si>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</si>
  <si>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</si>
  <si>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</si>
  <si>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</si>
  <si>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</si>
  <si>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</si>
  <si>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</si>
  <si>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</si>
  <si>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</si>
  <si>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</si>
  <si>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</si>
  <si>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</si>
  <si>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</si>
  <si>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</si>
  <si>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</si>
  <si>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</si>
  <si>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</si>
  <si>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</si>
  <si>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</si>
  <si>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</si>
  <si>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</si>
  <si>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</si>
  <si>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</si>
  <si>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</si>
  <si>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</si>
  <si>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</si>
  <si>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</si>
  <si>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</si>
  <si>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</si>
  <si>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</si>
  <si>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</si>
  <si>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</si>
  <si>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</si>
  <si>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</si>
  <si>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</si>
  <si>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</si>
  <si>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</si>
  <si>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</si>
  <si>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</si>
  <si>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</si>
  <si>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</si>
  <si>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</si>
  <si>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</si>
  <si>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</si>
  <si>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</si>
  <si>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</si>
  <si>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</si>
  <si>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</si>
  <si>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</si>
  <si>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</si>
  <si>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</si>
  <si>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</si>
  <si>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</si>
  <si>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</si>
  <si>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</si>
  <si>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</si>
  <si>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</si>
  <si>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</si>
  <si>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</si>
  <si>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</si>
  <si>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</si>
  <si>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</si>
  <si>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</si>
  <si>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</si>
  <si>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</si>
  <si>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</si>
  <si>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</si>
  <si>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</si>
  <si>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</si>
  <si>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</si>
  <si>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</si>
  <si>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</si>
  <si>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</si>
  <si>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</si>
  <si>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</si>
  <si>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</si>
  <si>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</si>
  <si>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</si>
  <si>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</si>
  <si>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</si>
  <si>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</si>
  <si>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</si>
  <si>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</si>
  <si>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</si>
  <si>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</si>
  <si>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</si>
  <si>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</si>
  <si>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</si>
  <si>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</si>
  <si>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</si>
  <si>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</si>
  <si>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</si>
  <si>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</si>
  <si>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</si>
  <si>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</si>
  <si>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</si>
  <si>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</si>
  <si>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</si>
  <si>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</si>
  <si>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</si>
  <si>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</si>
  <si>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</si>
  <si>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</si>
  <si>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</si>
  <si>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</si>
  <si>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</si>
  <si>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</si>
  <si>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</si>
  <si>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</si>
  <si>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</si>
  <si>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</si>
  <si>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</si>
  <si>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</si>
  <si>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</si>
  <si>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</si>
  <si>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</si>
  <si>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</si>
  <si>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</si>
  <si>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</si>
  <si>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</si>
  <si>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</si>
  <si>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</si>
  <si>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</si>
  <si>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</si>
  <si>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</si>
  <si>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</si>
  <si>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</si>
  <si>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</si>
  <si>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</si>
  <si>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</si>
  <si>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</si>
  <si>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</si>
  <si>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</si>
  <si>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</si>
  <si>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</si>
  <si>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</si>
  <si>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</si>
  <si>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</si>
  <si>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</si>
  <si>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</si>
  <si>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</si>
  <si>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</si>
  <si>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</si>
  <si>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</si>
  <si>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</si>
  <si>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</si>
  <si>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</si>
  <si>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</si>
  <si>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</si>
  <si>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</si>
  <si>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</si>
  <si>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</si>
  <si>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</si>
  <si>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</si>
  <si>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</si>
  <si>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</si>
  <si>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</si>
  <si>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</si>
  <si>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</si>
  <si>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</si>
  <si>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</si>
  <si>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</si>
  <si>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</si>
  <si>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</si>
  <si>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</si>
  <si>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</si>
  <si>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</si>
  <si>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</si>
  <si>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</si>
  <si>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</si>
  <si>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</si>
  <si>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</si>
  <si>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</si>
  <si>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</si>
  <si>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</si>
  <si>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</si>
  <si>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</si>
  <si>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</si>
  <si>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</si>
  <si>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</si>
  <si>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</si>
  <si>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</si>
  <si>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</si>
  <si>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</si>
  <si>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</si>
  <si>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</si>
  <si>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</si>
  <si>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</si>
  <si>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</si>
  <si>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</si>
  <si>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</si>
  <si>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</si>
  <si>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</si>
  <si>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</si>
  <si>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</si>
  <si>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</si>
  <si>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</si>
  <si>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</si>
  <si>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</si>
  <si>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</si>
  <si>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</si>
  <si>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</si>
  <si>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</si>
  <si>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</si>
  <si>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</si>
  <si>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</si>
  <si>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</si>
  <si>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</si>
  <si>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</si>
  <si>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</si>
  <si>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</si>
  <si>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</si>
  <si>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</si>
  <si>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</si>
  <si>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</si>
  <si>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</si>
  <si>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</si>
  <si>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</si>
  <si>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</si>
  <si>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</si>
  <si>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</si>
  <si>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</si>
  <si>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</si>
  <si>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</si>
  <si>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</si>
  <si>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</si>
  <si>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</si>
  <si>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</si>
  <si>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</si>
  <si>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</si>
  <si>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</si>
  <si>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</si>
  <si>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</si>
  <si>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</si>
  <si>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</si>
  <si>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</si>
  <si>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</si>
  <si>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</si>
  <si>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</si>
  <si>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</si>
  <si>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</si>
  <si>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</si>
  <si>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</si>
  <si>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</si>
  <si>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</si>
  <si>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</si>
  <si>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</si>
  <si>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</si>
  <si>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</si>
  <si>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</si>
  <si>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</si>
  <si>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</si>
  <si>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</si>
  <si>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</si>
  <si>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</si>
  <si>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</si>
  <si>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</si>
  <si>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</si>
  <si>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</si>
  <si>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</si>
  <si>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</si>
  <si>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</si>
  <si>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</si>
  <si>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</si>
  <si>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</si>
  <si>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</si>
  <si>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</si>
  <si>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</si>
  <si>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</si>
  <si>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</si>
  <si>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</si>
  <si>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</si>
  <si>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</si>
  <si>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</si>
  <si>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</si>
  <si>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</si>
  <si>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</si>
  <si>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</si>
  <si>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</si>
  <si>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</si>
  <si>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</si>
  <si>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</si>
  <si>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</si>
  <si>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</si>
  <si>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</si>
  <si>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</si>
  <si>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</si>
  <si>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</si>
  <si>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</si>
  <si>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</si>
  <si>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</si>
  <si>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</si>
  <si>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</si>
  <si>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</si>
  <si>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</si>
  <si>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</si>
  <si>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</si>
  <si>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</si>
  <si>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</si>
  <si>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</si>
  <si>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</si>
  <si>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</si>
  <si>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</si>
  <si>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</si>
  <si>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</si>
  <si>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</si>
  <si>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</si>
  <si>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</si>
  <si>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</si>
  <si>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</si>
  <si>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</si>
  <si>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</si>
  <si>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</si>
  <si>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</si>
  <si>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</si>
  <si>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</si>
  <si>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</si>
  <si>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</si>
  <si>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</si>
  <si>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</si>
  <si>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</si>
  <si>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</si>
  <si>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</si>
  <si>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</si>
  <si>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</si>
  <si>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</si>
  <si>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</si>
  <si>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</si>
  <si>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</si>
  <si>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</si>
  <si>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</si>
  <si>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</si>
  <si>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</si>
  <si>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</si>
  <si>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</si>
  <si>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</si>
  <si>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</si>
  <si>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</si>
  <si>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</si>
  <si>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</si>
  <si>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</si>
  <si>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</si>
  <si>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</si>
  <si>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</si>
  <si>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</si>
  <si>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</si>
  <si>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</si>
  <si>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</si>
  <si>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</si>
  <si>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</si>
  <si>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</si>
  <si>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</si>
  <si>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</si>
  <si>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</si>
  <si>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</si>
  <si>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</si>
  <si>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</si>
  <si>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</si>
  <si>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</si>
  <si>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</si>
  <si>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</si>
  <si>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</si>
  <si>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</si>
  <si>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</si>
  <si>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</si>
  <si>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</si>
  <si>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</si>
  <si>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</si>
  <si>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</si>
  <si>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</si>
  <si>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</si>
  <si>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</si>
  <si>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</si>
  <si>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</si>
  <si>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</si>
  <si>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</si>
  <si>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</si>
  <si>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</si>
  <si>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</si>
  <si>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</si>
  <si>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</si>
  <si>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</si>
  <si>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</si>
  <si>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</si>
  <si>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</si>
  <si>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</si>
  <si>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</si>
  <si>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</si>
  <si>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</si>
  <si>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</si>
  <si>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</si>
  <si>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</si>
  <si>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</si>
  <si>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</si>
  <si>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</si>
  <si>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</si>
  <si>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</si>
  <si>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</si>
  <si>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</si>
  <si>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</si>
  <si>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</si>
  <si>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</si>
  <si>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</si>
  <si>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</si>
  <si>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</si>
  <si>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</si>
  <si>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</si>
  <si>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</si>
  <si>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</si>
  <si>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</si>
  <si>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</si>
  <si>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</si>
  <si>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</si>
  <si>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</si>
  <si>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</si>
  <si>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</si>
  <si>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</si>
  <si>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</si>
  <si>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</si>
  <si>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</si>
  <si>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</si>
  <si>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</si>
  <si>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</si>
  <si>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</si>
  <si>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</si>
  <si>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</si>
  <si>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</si>
  <si>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</si>
  <si>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</si>
  <si>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</si>
  <si>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</si>
  <si>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</si>
  <si>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</si>
  <si>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</si>
  <si>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</si>
  <si>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</si>
  <si>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</si>
  <si>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</si>
  <si>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</si>
  <si>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</si>
  <si>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</si>
  <si>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</si>
  <si>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</si>
  <si>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</si>
  <si>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</si>
  <si>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</si>
  <si>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</si>
  <si>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</si>
  <si>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</si>
  <si>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</si>
  <si>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</si>
  <si>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</si>
  <si>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</si>
  <si>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</si>
  <si>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</si>
  <si>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</si>
  <si>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</si>
  <si>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</si>
  <si>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</si>
  <si>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</si>
  <si>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</si>
  <si>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</si>
  <si>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</si>
  <si>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</si>
  <si>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</si>
  <si>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</si>
  <si>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</si>
  <si>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</si>
  <si>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</si>
  <si>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</si>
  <si>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</si>
  <si>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</si>
  <si>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</si>
  <si>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</si>
  <si>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</si>
  <si>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</si>
  <si>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</si>
  <si>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</si>
  <si>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</si>
  <si>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</si>
  <si>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</si>
  <si>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</si>
  <si>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</si>
  <si>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</si>
  <si>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</si>
  <si>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</si>
  <si>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</si>
  <si>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</si>
  <si>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</si>
  <si>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</si>
  <si>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</si>
  <si>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</si>
  <si>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</si>
  <si>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</si>
  <si>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</si>
  <si>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</si>
  <si>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</si>
  <si>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</si>
  <si>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</si>
  <si>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</si>
  <si>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</si>
  <si>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</si>
  <si>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</si>
  <si>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</si>
  <si>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</si>
  <si>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</si>
  <si>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</si>
  <si>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</si>
  <si>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</si>
  <si>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</si>
  <si>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</si>
  <si>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</si>
  <si>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</si>
  <si>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</si>
  <si>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</si>
  <si>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</si>
  <si>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</si>
  <si>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</si>
  <si>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</si>
  <si>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</si>
  <si>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</si>
  <si>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</si>
  <si>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</si>
  <si>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</si>
  <si>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</si>
  <si>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</si>
  <si>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</si>
  <si>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</si>
  <si>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</si>
  <si>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</si>
  <si>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</si>
  <si>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</si>
  <si>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</si>
  <si>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</si>
  <si>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</si>
  <si>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</si>
  <si>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</si>
  <si>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</si>
  <si>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</si>
  <si>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</si>
  <si>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</si>
  <si>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</si>
  <si>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</si>
  <si>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</si>
  <si>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</si>
  <si>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</si>
  <si>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</si>
  <si>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</si>
  <si>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</si>
  <si>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</si>
  <si>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</si>
  <si>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</si>
  <si>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</si>
  <si>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</si>
  <si>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</si>
  <si>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</si>
  <si>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</si>
  <si>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</si>
  <si>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</si>
  <si>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</si>
  <si>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</si>
  <si>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</si>
  <si>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</si>
  <si>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</si>
  <si>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</si>
  <si>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</si>
  <si>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</si>
  <si>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</si>
  <si>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</si>
  <si>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</si>
  <si>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</si>
  <si>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</si>
  <si>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</si>
  <si>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</si>
  <si>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</si>
  <si>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</si>
  <si>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</si>
  <si>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</si>
  <si>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</si>
  <si>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</si>
  <si>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</si>
  <si>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</si>
  <si>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</si>
  <si>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</si>
  <si>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</si>
  <si>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</si>
  <si>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</si>
  <si>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</si>
  <si>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</si>
  <si>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</si>
  <si>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</si>
  <si>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</si>
  <si>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</si>
  <si>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</si>
  <si>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</si>
  <si>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</si>
  <si>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</si>
  <si>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</si>
  <si>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</si>
  <si>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</si>
  <si>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</si>
  <si>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</si>
  <si>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</si>
  <si>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</si>
  <si>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</si>
  <si>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</si>
  <si>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</si>
  <si>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</si>
  <si>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</si>
  <si>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</si>
  <si>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</si>
  <si>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</si>
  <si>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</si>
  <si>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</si>
  <si>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</si>
  <si>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</si>
  <si>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</si>
  <si>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</si>
  <si>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</si>
  <si>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</si>
  <si>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</si>
  <si>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</si>
  <si>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</si>
  <si>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</si>
  <si>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</si>
  <si>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</si>
  <si>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</si>
  <si>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</si>
  <si>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</si>
  <si>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</si>
  <si>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</si>
  <si>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</si>
  <si>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</si>
  <si>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</si>
  <si>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</si>
  <si>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</si>
  <si>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</si>
  <si>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</si>
  <si>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</si>
  <si>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</si>
  <si>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</si>
  <si>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</si>
  <si>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</si>
  <si>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</si>
  <si>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</si>
  <si>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</si>
  <si>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</si>
  <si>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</si>
  <si>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</si>
  <si>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</si>
  <si>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</si>
  <si>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</si>
  <si>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</si>
  <si>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</si>
  <si>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</si>
  <si>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</si>
  <si>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</si>
  <si>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</si>
  <si>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</si>
  <si>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</si>
  <si>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</si>
  <si>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</si>
  <si>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</si>
  <si>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</si>
  <si>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</si>
  <si>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</si>
  <si>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</si>
  <si>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</si>
  <si>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</si>
  <si>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</si>
  <si>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</si>
  <si>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</si>
  <si>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</si>
  <si>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</si>
  <si>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</si>
  <si>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</si>
  <si>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</si>
  <si>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</si>
  <si>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</si>
  <si>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</si>
  <si>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</si>
  <si>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</si>
  <si>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</si>
  <si>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</si>
  <si>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</si>
  <si>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</si>
  <si>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</si>
  <si>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</si>
  <si>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</si>
  <si>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</si>
  <si>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</si>
  <si>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</si>
  <si>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</si>
  <si>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</si>
  <si>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</si>
  <si>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</si>
  <si>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</si>
  <si>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</si>
  <si>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</si>
  <si>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</si>
  <si>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</si>
  <si>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</si>
  <si>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</si>
  <si>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</si>
  <si>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</si>
  <si>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</si>
  <si>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</si>
  <si>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</si>
  <si>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</si>
  <si>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</si>
  <si>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</si>
  <si>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</si>
  <si>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</si>
  <si>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</si>
  <si>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</si>
  <si>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</si>
  <si>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</si>
  <si>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</si>
  <si>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</si>
  <si>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</si>
  <si>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</si>
  <si>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</si>
  <si>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</si>
  <si>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</si>
  <si>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</si>
  <si>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</si>
  <si>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</si>
  <si>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</si>
  <si>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</si>
  <si>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</si>
  <si>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</si>
  <si>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</si>
  <si>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</si>
  <si>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</si>
  <si>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</si>
  <si>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</si>
  <si>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</si>
  <si>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</si>
  <si>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</si>
  <si>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</si>
  <si>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</si>
  <si>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</si>
  <si>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</si>
  <si>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</si>
  <si>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</si>
  <si>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</si>
  <si>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</si>
  <si>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</si>
  <si>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</si>
  <si>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</si>
  <si>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</si>
  <si>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</si>
  <si>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</si>
  <si>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</si>
  <si>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</si>
  <si>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</si>
  <si>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</si>
  <si>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</si>
  <si>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</si>
  <si>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</si>
  <si>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</si>
  <si>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</si>
  <si>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</si>
  <si>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</si>
  <si>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</si>
  <si>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</si>
  <si>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</si>
  <si>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</si>
  <si>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</si>
  <si>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</si>
  <si>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</si>
  <si>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</si>
  <si>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</si>
  <si>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</si>
  <si>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</si>
  <si>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</si>
  <si>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</si>
  <si>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</si>
  <si>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</si>
  <si>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</si>
  <si>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</si>
  <si>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</si>
  <si>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</si>
  <si>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</si>
  <si>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</si>
  <si>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</si>
  <si>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</si>
  <si>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</si>
  <si>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</si>
  <si>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</si>
  <si>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</si>
  <si>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</si>
  <si>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</si>
  <si>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</si>
  <si>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</si>
  <si>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</si>
  <si>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</si>
  <si>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</si>
  <si>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</si>
  <si>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</si>
  <si>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</si>
  <si>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</si>
  <si>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</si>
  <si>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</si>
  <si>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</si>
  <si>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</si>
  <si>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</si>
  <si>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</si>
  <si>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</si>
  <si>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</si>
  <si>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</si>
  <si>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</si>
  <si>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</si>
  <si>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</si>
  <si>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</si>
  <si>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</si>
  <si>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</si>
  <si>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</si>
  <si>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</si>
  <si>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</si>
  <si>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</si>
  <si>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</si>
  <si>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</si>
  <si>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</si>
  <si>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</si>
  <si>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</si>
  <si>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</si>
  <si>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</si>
  <si>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</si>
  <si>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</si>
  <si>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</si>
  <si>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</si>
  <si>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</si>
  <si>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</si>
  <si>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</si>
  <si>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</si>
  <si>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</si>
  <si>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</si>
  <si>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</si>
  <si>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</si>
  <si>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</si>
  <si>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</si>
  <si>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</si>
  <si>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</si>
  <si>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</si>
  <si>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</si>
  <si>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</si>
  <si>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</si>
  <si>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</si>
  <si>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</si>
  <si>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</si>
  <si>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</si>
  <si>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</si>
  <si>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</si>
  <si>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</si>
  <si>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</si>
  <si>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</si>
  <si>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</si>
  <si>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</si>
  <si>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</si>
  <si>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</si>
  <si>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</si>
  <si>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</si>
  <si>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</si>
  <si>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</si>
  <si>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</si>
  <si>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</si>
  <si>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</si>
  <si>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</si>
  <si>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</si>
  <si>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</si>
  <si>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</si>
  <si>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</si>
  <si>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</si>
  <si>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</si>
  <si>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</si>
  <si>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</si>
  <si>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</si>
  <si>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</si>
  <si>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</si>
  <si>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</si>
  <si>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</si>
  <si>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</si>
  <si>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</si>
  <si>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</si>
  <si>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</si>
  <si>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</si>
  <si>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</si>
  <si>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</si>
  <si>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</si>
  <si>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</si>
  <si>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</si>
  <si>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</si>
  <si>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</si>
  <si>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</si>
  <si>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</si>
  <si>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</si>
  <si>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</si>
  <si>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</si>
  <si>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</si>
  <si>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</si>
  <si>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</si>
  <si>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</si>
  <si>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</si>
  <si>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</si>
  <si>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</si>
  <si>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</si>
  <si>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</si>
  <si>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</si>
  <si>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</si>
  <si>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</si>
  <si>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</si>
  <si>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</si>
  <si>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</si>
  <si>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</si>
  <si>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</si>
  <si>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</si>
  <si>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</si>
  <si>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</si>
  <si>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</si>
  <si>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</si>
  <si>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</si>
  <si>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</si>
  <si>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</si>
  <si>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</si>
  <si>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</si>
  <si>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</si>
  <si>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</si>
  <si>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</si>
  <si>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</si>
  <si>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</si>
  <si>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</si>
  <si>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</si>
  <si>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</si>
  <si>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</si>
  <si>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</si>
  <si>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</si>
  <si>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</si>
  <si>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</si>
  <si>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</si>
  <si>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</si>
  <si>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</si>
  <si>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</si>
  <si>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</si>
  <si>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</si>
  <si>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</si>
  <si>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</si>
  <si>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</si>
  <si>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</si>
  <si>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</si>
  <si>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</si>
  <si>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</si>
  <si>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</si>
  <si>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</si>
  <si>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</si>
  <si>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</si>
  <si>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</si>
  <si>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</si>
  <si>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</si>
  <si>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</si>
  <si>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</si>
  <si>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</si>
  <si>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</si>
  <si>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</si>
  <si>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</si>
  <si>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</si>
  <si>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</si>
  <si>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</si>
  <si>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</si>
  <si>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</si>
  <si>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</si>
  <si>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</si>
  <si>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</si>
  <si>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</si>
  <si>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</si>
  <si>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</si>
  <si>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</si>
  <si>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</si>
  <si>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</si>
  <si>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</si>
  <si>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</si>
  <si>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</si>
  <si>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</si>
  <si>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</si>
  <si>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</si>
  <si>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</si>
  <si>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</si>
  <si>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</si>
  <si>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</si>
  <si>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</si>
  <si>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</si>
  <si>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</si>
  <si>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</si>
  <si>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</si>
  <si>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</si>
  <si>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</si>
  <si>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</si>
  <si>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</si>
  <si>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</si>
  <si>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</si>
  <si>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</si>
  <si>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</si>
  <si>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</si>
  <si>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</si>
  <si>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</si>
  <si>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</si>
  <si>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</si>
  <si>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</si>
  <si>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</si>
  <si>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</si>
  <si>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</si>
  <si>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</si>
  <si>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</si>
  <si>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</si>
  <si>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</si>
  <si>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</si>
  <si>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</si>
  <si>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</si>
  <si>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</si>
  <si>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</si>
  <si>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</si>
  <si>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</si>
  <si>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</si>
  <si>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</si>
  <si>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</si>
  <si>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</si>
  <si>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</si>
  <si>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</si>
  <si>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</si>
  <si>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</si>
  <si>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</si>
  <si>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</si>
  <si>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</si>
  <si>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</si>
  <si>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</si>
  <si>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</si>
  <si>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</si>
  <si>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</si>
  <si>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</si>
  <si>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</si>
  <si>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</si>
  <si>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</si>
  <si>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</si>
  <si>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</si>
  <si>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</si>
  <si>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</si>
  <si>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</si>
  <si>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</si>
  <si>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</si>
  <si>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</si>
  <si>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</si>
  <si>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</si>
  <si>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</si>
  <si>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</si>
  <si>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</si>
  <si>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</si>
  <si>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</si>
  <si>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</si>
  <si>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</si>
  <si>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</si>
  <si>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</si>
  <si>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</si>
  <si>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</si>
  <si>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</si>
  <si>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</si>
  <si>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</si>
  <si>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</si>
  <si>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</si>
  <si>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</si>
  <si>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</si>
  <si>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</si>
  <si>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</si>
  <si>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</si>
  <si>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</si>
  <si>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</si>
  <si>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</si>
  <si>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</si>
  <si>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</si>
  <si>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</si>
  <si>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</si>
  <si>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</si>
  <si>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</si>
  <si>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</si>
  <si>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</si>
  <si>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</si>
  <si>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</si>
  <si>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</si>
  <si>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</si>
  <si>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</si>
  <si>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</si>
  <si>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</si>
  <si>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</si>
  <si>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</si>
  <si>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</si>
  <si>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</si>
  <si>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</si>
  <si>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</si>
  <si>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</si>
  <si>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</si>
  <si>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</si>
  <si>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</si>
  <si>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</si>
  <si>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</si>
  <si>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</si>
  <si>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</si>
  <si>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</si>
  <si>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</si>
  <si>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</si>
  <si>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</si>
  <si>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</si>
  <si>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</si>
  <si>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</si>
  <si>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</si>
  <si>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</si>
  <si>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</si>
  <si>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</si>
  <si>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</si>
  <si>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</si>
  <si>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</si>
  <si>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</si>
  <si>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</si>
  <si>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</si>
  <si>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</si>
  <si>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</si>
  <si>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</si>
  <si>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</si>
  <si>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</si>
  <si>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</si>
  <si>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</si>
  <si>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</si>
  <si>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</si>
  <si>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</si>
  <si>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</si>
  <si>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</si>
  <si>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</si>
  <si>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</si>
  <si>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</si>
  <si>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</si>
  <si>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</si>
  <si>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</si>
  <si>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</si>
  <si>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</si>
  <si>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</si>
  <si>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</si>
  <si>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</si>
  <si>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</si>
  <si>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</si>
  <si>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</si>
  <si>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</si>
  <si>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</si>
  <si>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</si>
  <si>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</si>
  <si>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</si>
  <si>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</si>
  <si>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</si>
  <si>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</si>
  <si>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</si>
  <si>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</si>
  <si>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</si>
  <si>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</si>
  <si>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</si>
  <si>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</si>
  <si>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</si>
  <si>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</si>
  <si>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</si>
  <si>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</si>
  <si>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</si>
  <si>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</si>
  <si>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</si>
  <si>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</si>
  <si>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</si>
  <si>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</si>
  <si>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</si>
  <si>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</si>
  <si>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</si>
  <si>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</si>
  <si>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</si>
  <si>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</si>
  <si>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</si>
  <si>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</si>
  <si>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</si>
  <si>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</si>
  <si>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</si>
  <si>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</si>
  <si>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</si>
  <si>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</si>
  <si>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</si>
  <si>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</si>
  <si>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</si>
  <si>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</si>
  <si>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</si>
  <si>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</si>
  <si>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</si>
  <si>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</si>
  <si>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</si>
  <si>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</si>
  <si>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</si>
  <si>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</si>
  <si>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</si>
  <si>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</si>
  <si>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</si>
  <si>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</si>
  <si>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</si>
  <si>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</si>
  <si>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</si>
  <si>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</si>
  <si>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</si>
  <si>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</si>
  <si>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</si>
  <si>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</si>
  <si>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</si>
  <si>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</si>
  <si>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</si>
  <si>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</si>
  <si>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</si>
  <si>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</si>
  <si>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</si>
  <si>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</si>
  <si>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</si>
  <si>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</si>
  <si>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</si>
  <si>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</si>
  <si>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</si>
  <si>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</si>
  <si>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</si>
  <si>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</si>
  <si>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</si>
  <si>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</si>
  <si>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</si>
  <si>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</si>
  <si>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</si>
  <si>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</si>
  <si>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</si>
  <si>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</si>
  <si>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</si>
  <si>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</si>
  <si>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</si>
  <si>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</si>
  <si>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</si>
  <si>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</si>
  <si>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</si>
  <si>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</si>
  <si>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</si>
  <si>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</si>
  <si>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</si>
  <si>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</si>
  <si>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</si>
  <si>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</si>
  <si>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</si>
  <si>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</si>
  <si>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</si>
  <si>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</si>
  <si>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</si>
  <si>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</si>
  <si>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</si>
  <si>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</si>
  <si>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</si>
  <si>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</si>
  <si>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</si>
  <si>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</si>
  <si>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</si>
  <si>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</si>
  <si>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</si>
  <si>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</si>
  <si>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</si>
  <si>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</si>
  <si>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</si>
  <si>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</si>
  <si>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</si>
  <si>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</si>
  <si>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</si>
  <si>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</si>
  <si>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</si>
  <si>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</si>
  <si>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</si>
  <si>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</si>
  <si>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</si>
  <si>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</si>
  <si>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</si>
  <si>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</si>
  <si>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</si>
  <si>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</si>
  <si>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</si>
  <si>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</si>
  <si>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</si>
  <si>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</si>
  <si>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</si>
  <si>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</si>
  <si>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</si>
  <si>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</si>
  <si>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</si>
  <si>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</si>
  <si>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</si>
  <si>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</si>
  <si>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</si>
  <si>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</si>
  <si>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</si>
  <si>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</si>
  <si>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</si>
  <si>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</si>
  <si>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</si>
  <si>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</si>
  <si>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</si>
  <si>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</si>
  <si>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</si>
  <si>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</si>
  <si>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</si>
  <si>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</si>
  <si>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</si>
  <si>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</si>
  <si>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</si>
  <si>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</si>
  <si>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</si>
  <si>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</si>
  <si>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</si>
  <si>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</si>
  <si>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</si>
  <si>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</si>
  <si>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</si>
  <si>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</si>
  <si>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</si>
  <si>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</si>
  <si>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</si>
  <si>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</si>
  <si>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</si>
  <si>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</si>
  <si>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</si>
  <si>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</si>
  <si>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</si>
  <si>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</si>
  <si>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</si>
  <si>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</si>
  <si>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</si>
  <si>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</si>
  <si>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</si>
  <si>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</si>
  <si>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</si>
  <si>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</si>
  <si>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</si>
  <si>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</si>
  <si>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</si>
  <si>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</si>
  <si>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</si>
  <si>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</si>
  <si>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</si>
  <si>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</si>
  <si>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</si>
  <si>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</si>
  <si>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</si>
  <si>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</si>
  <si>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</si>
  <si>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</si>
  <si>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</si>
  <si>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</si>
  <si>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</si>
  <si>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</si>
  <si>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</si>
  <si>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</si>
  <si>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</si>
  <si>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</si>
  <si>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</si>
  <si>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</si>
  <si>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</si>
  <si>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</si>
  <si>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</si>
  <si>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</si>
  <si>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</si>
  <si>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</si>
  <si>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</si>
  <si>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</si>
  <si>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</si>
  <si>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</si>
  <si>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</si>
  <si>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</si>
  <si>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</si>
  <si>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</si>
  <si>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</si>
  <si>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</si>
  <si>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</si>
  <si>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</si>
  <si>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</si>
  <si>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</si>
  <si>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</si>
  <si>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</si>
  <si>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</si>
  <si>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</si>
  <si>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</si>
  <si>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</si>
  <si>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</si>
  <si>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</si>
  <si>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</si>
  <si>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</si>
  <si>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</si>
  <si>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</si>
  <si>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</si>
  <si>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</si>
  <si>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</si>
  <si>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</si>
  <si>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</si>
  <si>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</si>
  <si>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</si>
  <si>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</si>
  <si>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</si>
  <si>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</si>
  <si>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</si>
  <si>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</si>
  <si>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</si>
  <si>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</si>
  <si>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</si>
  <si>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</si>
  <si>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</si>
  <si>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</si>
  <si>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</si>
  <si>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</si>
  <si>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</si>
  <si>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</si>
  <si>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</si>
  <si>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</si>
  <si>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</si>
  <si>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</si>
  <si>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</si>
  <si>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</si>
  <si>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</si>
  <si>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</si>
  <si>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</si>
  <si>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</si>
  <si>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</si>
  <si>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</si>
  <si>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</si>
  <si>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</si>
  <si>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</si>
  <si>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</si>
  <si>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</si>
  <si>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</si>
  <si>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</si>
  <si>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</si>
  <si>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</si>
  <si>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</si>
  <si>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</si>
  <si>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</si>
  <si>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</si>
  <si>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</si>
  <si>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</si>
  <si>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</si>
  <si>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</si>
  <si>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</si>
  <si>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</si>
  <si>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</si>
  <si>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</si>
  <si>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</si>
  <si>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</si>
  <si>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</si>
  <si>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</si>
  <si>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</si>
  <si>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</si>
  <si>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</si>
  <si>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</si>
  <si>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</si>
  <si>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</si>
  <si>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</si>
  <si>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</si>
  <si>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</si>
  <si>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</si>
  <si>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</si>
  <si>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</si>
  <si>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</si>
  <si>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</si>
  <si>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</si>
  <si>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</si>
  <si>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</si>
  <si>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</si>
  <si>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</si>
  <si>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</si>
  <si>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</si>
  <si>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</si>
  <si>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</si>
  <si>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</si>
  <si>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</si>
  <si>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</si>
  <si>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</si>
  <si>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</si>
  <si>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</si>
  <si>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</si>
  <si>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</si>
  <si>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</si>
  <si>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</si>
  <si>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</si>
  <si>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</si>
  <si>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</si>
  <si>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</si>
  <si>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</si>
  <si>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</si>
  <si>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</si>
  <si>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</si>
  <si>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</si>
  <si>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</si>
  <si>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</si>
  <si>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</si>
  <si>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</si>
  <si>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</si>
  <si>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</si>
  <si>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</si>
  <si>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</si>
  <si>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</si>
  <si>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</si>
  <si>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</si>
  <si>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</si>
  <si>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</si>
  <si>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</si>
  <si>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</si>
  <si>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</si>
  <si>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</si>
  <si>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</si>
  <si>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</si>
  <si>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</si>
  <si>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</si>
  <si>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</si>
  <si>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</si>
  <si>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</si>
  <si>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</si>
  <si>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</si>
  <si>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</si>
  <si>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</si>
  <si>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</si>
  <si>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</si>
  <si>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</si>
  <si>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</si>
  <si>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</si>
  <si>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</si>
  <si>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</si>
  <si>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</si>
  <si>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</si>
  <si>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</si>
  <si>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</si>
  <si>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</si>
  <si>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</si>
  <si>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</si>
  <si>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</si>
  <si>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</si>
  <si>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</si>
  <si>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</si>
  <si>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</si>
  <si>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</si>
  <si>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</si>
  <si>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</si>
  <si>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</si>
  <si>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</si>
  <si>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</si>
  <si>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</si>
  <si>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</si>
  <si>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</si>
  <si>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</si>
  <si>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</si>
  <si>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</si>
  <si>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</si>
  <si>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</si>
  <si>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</si>
  <si>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</si>
  <si>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</si>
  <si>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</si>
  <si>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</si>
  <si>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</si>
  <si>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</si>
  <si>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</si>
  <si>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</si>
  <si>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</si>
  <si>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</si>
  <si>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</si>
  <si>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</si>
  <si>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</si>
  <si>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</si>
  <si>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</si>
  <si>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</si>
  <si>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</si>
  <si>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</si>
  <si>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</si>
  <si>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</si>
  <si>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</si>
  <si>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</si>
  <si>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</si>
  <si>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</si>
  <si>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</si>
  <si>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</si>
  <si>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</si>
  <si>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</si>
  <si>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</si>
  <si>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</si>
  <si>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</si>
  <si>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</si>
  <si>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</si>
  <si>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</si>
  <si>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</si>
  <si>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</si>
  <si>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</si>
  <si>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</si>
  <si>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</si>
  <si>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</si>
  <si>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</si>
  <si>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</si>
  <si>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</si>
  <si>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</si>
  <si>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</si>
  <si>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</si>
  <si>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</si>
  <si>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</si>
  <si>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</si>
  <si>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</si>
  <si>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</si>
  <si>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</si>
  <si>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</si>
  <si>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</si>
  <si>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</si>
  <si>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</si>
  <si>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</si>
  <si>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</si>
  <si>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</si>
  <si>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</si>
  <si>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</si>
  <si>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</si>
  <si>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</si>
  <si>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</si>
  <si>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</si>
  <si>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</si>
  <si>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</si>
  <si>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</si>
  <si>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</si>
  <si>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</si>
  <si>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</si>
  <si>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</si>
  <si>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</si>
  <si>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</si>
  <si>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</si>
  <si>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</si>
  <si>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</si>
  <si>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</si>
  <si>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</si>
  <si>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</si>
  <si>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</si>
  <si>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</si>
  <si>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</si>
  <si>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</si>
  <si>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</si>
  <si>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</si>
  <si>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</si>
  <si>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</si>
  <si>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</si>
  <si>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</si>
  <si>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</si>
  <si>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</si>
  <si>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</si>
  <si>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</si>
  <si>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</si>
  <si>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</si>
  <si>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</si>
  <si>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</si>
  <si>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</si>
  <si>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</si>
  <si>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</si>
  <si>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</si>
  <si>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</si>
  <si>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</si>
  <si>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</si>
  <si>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</si>
  <si>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</si>
  <si>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</si>
  <si>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</si>
  <si>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</si>
  <si>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</si>
  <si>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</si>
  <si>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</si>
  <si>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</si>
  <si>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</si>
  <si>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</si>
  <si>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</si>
  <si>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</si>
  <si>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</si>
  <si>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</si>
  <si>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</si>
  <si>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</si>
  <si>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</si>
  <si>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</si>
  <si>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</si>
  <si>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</si>
  <si>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</si>
  <si>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</si>
  <si>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</si>
  <si>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</si>
  <si>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</si>
  <si>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</si>
  <si>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</si>
  <si>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</si>
  <si>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</si>
  <si>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</si>
  <si>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</si>
  <si>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</si>
  <si>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</si>
  <si>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</si>
  <si>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</si>
  <si>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</si>
  <si>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</si>
  <si>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</si>
  <si>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</si>
  <si>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</si>
  <si>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</si>
  <si>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</si>
  <si>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</si>
  <si>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</si>
  <si>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</si>
  <si>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</si>
  <si>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</si>
  <si>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</si>
  <si>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</si>
  <si>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</si>
  <si>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</si>
  <si>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</si>
  <si>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</si>
  <si>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</si>
  <si>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</si>
  <si>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</si>
  <si>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</si>
  <si>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</si>
  <si>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</si>
  <si>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</si>
  <si>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</si>
  <si>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</si>
  <si>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</si>
  <si>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</si>
  <si>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</si>
  <si>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</si>
  <si>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</si>
  <si>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</si>
  <si>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</si>
  <si>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</si>
  <si>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</si>
  <si>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</si>
  <si>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</si>
  <si>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</si>
  <si>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</si>
  <si>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</si>
  <si>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</si>
  <si>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</si>
  <si>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</si>
  <si>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</si>
  <si>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</si>
  <si>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</si>
  <si>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</si>
  <si>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</si>
  <si>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</si>
  <si>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</si>
  <si>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</si>
  <si>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</si>
  <si>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</si>
  <si>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</si>
  <si>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</si>
  <si>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</si>
  <si>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</si>
  <si>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</si>
  <si>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</si>
  <si>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</si>
  <si>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</si>
  <si>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</si>
  <si>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</si>
  <si>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</si>
  <si>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</si>
  <si>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</si>
  <si>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</si>
  <si>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</si>
  <si>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</si>
  <si>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</si>
  <si>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</si>
  <si>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</si>
  <si>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</si>
  <si>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</si>
  <si>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</si>
  <si>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</si>
  <si>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</si>
  <si>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</si>
  <si>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</si>
  <si>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</si>
  <si>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</si>
  <si>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</si>
  <si>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</si>
  <si>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</si>
  <si>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</si>
  <si>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</si>
  <si>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</si>
  <si>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</si>
  <si>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</si>
  <si>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</si>
  <si>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</si>
  <si>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</si>
  <si>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</si>
  <si>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</si>
  <si>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</si>
  <si>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</si>
  <si>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</si>
  <si>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</si>
  <si>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</si>
  <si>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</si>
  <si>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</si>
  <si>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</si>
  <si>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</si>
  <si>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</si>
  <si>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</si>
  <si>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</si>
  <si>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</si>
  <si>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</si>
  <si>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</si>
  <si>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</si>
  <si>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</si>
  <si>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</si>
  <si>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</si>
  <si>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</si>
  <si>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</si>
  <si>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</si>
  <si>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</si>
  <si>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</si>
  <si>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</si>
  <si>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</si>
  <si>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</si>
  <si>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</si>
  <si>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</si>
  <si>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</si>
  <si>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</si>
  <si>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</si>
  <si>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</si>
  <si>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</si>
  <si>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</si>
  <si>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</si>
  <si>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</si>
  <si>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</si>
  <si>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</si>
  <si>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</si>
  <si>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</si>
  <si>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</si>
  <si>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</si>
  <si>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</si>
  <si>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</si>
  <si>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</si>
  <si>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</si>
  <si>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</si>
  <si>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</si>
  <si>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</si>
  <si>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</si>
  <si>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</si>
  <si>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</si>
  <si>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</si>
  <si>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</si>
  <si>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</si>
  <si>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</si>
  <si>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</si>
  <si>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</si>
  <si>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</si>
  <si>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</si>
  <si>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</si>
  <si>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</si>
  <si>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</si>
  <si>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</si>
  <si>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</si>
  <si>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</si>
  <si>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</si>
  <si>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</si>
  <si>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</si>
  <si>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</si>
  <si>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</si>
  <si>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</si>
  <si>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</si>
  <si>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</si>
  <si>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</si>
  <si>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</si>
  <si>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</si>
  <si>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</si>
  <si>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</si>
  <si>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</si>
  <si>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</si>
  <si>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</si>
  <si>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</si>
  <si>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</si>
  <si>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</si>
  <si>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</si>
  <si>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</si>
  <si>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</si>
  <si>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</si>
  <si>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</si>
  <si>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</si>
  <si>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</si>
  <si>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</si>
  <si>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</si>
  <si>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</si>
  <si>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</si>
  <si>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</si>
  <si>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</si>
  <si>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</si>
  <si>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</si>
  <si>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</si>
  <si>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</si>
  <si>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</si>
  <si>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</si>
  <si>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</si>
  <si>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</si>
  <si>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</si>
  <si>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</si>
  <si>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</si>
  <si>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</si>
  <si>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</si>
  <si>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</si>
  <si>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</si>
  <si>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</si>
  <si>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</si>
  <si>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</si>
  <si>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</si>
  <si>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</si>
  <si>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</si>
  <si>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</si>
  <si>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</si>
  <si>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</si>
  <si>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</si>
  <si>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</si>
  <si>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</si>
  <si>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</si>
  <si>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</si>
  <si>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</si>
  <si>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</si>
  <si>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</si>
  <si>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</si>
  <si>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</si>
  <si>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</si>
  <si>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</si>
  <si>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</si>
  <si>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</si>
  <si>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</si>
  <si>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</si>
  <si>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</si>
  <si>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</si>
  <si>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</si>
  <si>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</si>
  <si>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</si>
  <si>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</si>
  <si>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</si>
  <si>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</si>
  <si>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</si>
  <si>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</si>
  <si>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</si>
  <si>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</si>
  <si>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</si>
  <si>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</si>
  <si>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</si>
  <si>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</si>
  <si>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</si>
  <si>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</si>
  <si>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</si>
  <si>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</si>
  <si>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</si>
  <si>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</si>
  <si>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</si>
  <si>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</si>
  <si>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</si>
  <si>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</si>
  <si>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</si>
  <si>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</si>
  <si>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</si>
  <si>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</si>
  <si>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</si>
  <si>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</si>
  <si>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</si>
  <si>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</si>
  <si>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</si>
  <si>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</si>
  <si>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</si>
  <si>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</si>
  <si>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</si>
  <si>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</si>
  <si>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</si>
  <si>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</si>
  <si>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</si>
  <si>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</si>
  <si>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</si>
  <si>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</si>
  <si>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</si>
  <si>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</si>
  <si>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</si>
  <si>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</si>
  <si>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</si>
  <si>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</si>
  <si>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</si>
  <si>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</si>
  <si>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</si>
  <si>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</si>
  <si>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</si>
  <si>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</si>
  <si>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</si>
  <si>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</si>
  <si>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</si>
  <si>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</si>
  <si>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</si>
  <si>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</si>
  <si>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</si>
  <si>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</si>
  <si>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</si>
  <si>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</si>
  <si>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</si>
  <si>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</si>
  <si>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</si>
  <si>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</si>
  <si>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</si>
  <si>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</si>
  <si>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</si>
  <si>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</si>
  <si>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</si>
  <si>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</si>
  <si>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</si>
  <si>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</si>
  <si>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</si>
  <si>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</si>
  <si>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</si>
  <si>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</si>
  <si>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</si>
  <si>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</si>
  <si>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</si>
  <si>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</si>
  <si>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</si>
  <si>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</si>
  <si>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</si>
  <si>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</si>
  <si>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</si>
  <si>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</si>
  <si>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</si>
  <si>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</si>
  <si>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</si>
  <si>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</si>
  <si>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</si>
  <si>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</si>
  <si>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</si>
  <si>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</si>
  <si>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</si>
  <si>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</si>
  <si>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</si>
  <si>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</si>
  <si>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</si>
  <si>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</si>
  <si>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</si>
  <si>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</si>
  <si>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</si>
  <si>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</si>
  <si>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</si>
  <si>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</si>
  <si>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</si>
  <si>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</si>
  <si>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</si>
  <si>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</si>
  <si>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</si>
  <si>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</si>
  <si>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</si>
  <si>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</si>
  <si>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</si>
  <si>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</si>
  <si>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</si>
  <si>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</si>
  <si>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</si>
  <si>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</si>
  <si>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</si>
  <si>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</si>
  <si>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</si>
  <si>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</si>
  <si>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</si>
  <si>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</si>
  <si>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</si>
  <si>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</si>
  <si>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</si>
  <si>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</si>
  <si>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</si>
  <si>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</si>
  <si>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</si>
  <si>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</si>
  <si>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</si>
  <si>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</si>
  <si>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</si>
  <si>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</si>
  <si>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</si>
  <si>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</si>
  <si>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</si>
  <si>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</si>
  <si>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</si>
  <si>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</si>
  <si>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</si>
  <si>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</si>
  <si>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</si>
  <si>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</si>
  <si>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</si>
  <si>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</si>
  <si>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</si>
  <si>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</si>
  <si>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</si>
  <si>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</si>
  <si>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</si>
  <si>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</si>
  <si>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</si>
  <si>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</si>
  <si>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</si>
  <si>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</si>
  <si>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</si>
  <si>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</si>
  <si>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</si>
  <si>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</si>
  <si>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</si>
  <si>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</si>
  <si>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</si>
  <si>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</si>
  <si>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</si>
  <si>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</si>
  <si>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</si>
  <si>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</si>
  <si>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</si>
  <si>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</si>
  <si>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</si>
  <si>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</si>
  <si>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</si>
  <si>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</si>
  <si>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</si>
  <si>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</si>
  <si>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</si>
  <si>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</si>
  <si>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</si>
  <si>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</si>
  <si>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</si>
  <si>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</si>
  <si>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</si>
  <si>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</si>
  <si>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</si>
  <si>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</si>
  <si>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</si>
  <si>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</si>
  <si>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</si>
  <si>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</si>
  <si>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</si>
  <si>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</si>
  <si>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</si>
  <si>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</si>
  <si>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</si>
  <si>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</si>
  <si>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</si>
  <si>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</si>
  <si>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</si>
  <si>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</si>
  <si>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</si>
  <si>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</si>
  <si>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</si>
  <si>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</si>
  <si>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</si>
  <si>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</si>
  <si>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</si>
  <si>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</si>
  <si>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</si>
  <si>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</si>
  <si>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</si>
  <si>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</si>
  <si>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</si>
  <si>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</si>
  <si>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</si>
  <si>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</si>
  <si>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</si>
  <si>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</si>
  <si>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</si>
  <si>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</si>
  <si>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</si>
  <si>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</si>
  <si>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</si>
  <si>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</si>
  <si>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</si>
  <si>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</si>
  <si>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</si>
  <si>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</si>
  <si>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</si>
  <si>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</si>
  <si>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</si>
  <si>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</si>
  <si>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</si>
  <si>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</si>
  <si>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</si>
  <si>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</si>
  <si>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</si>
  <si>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</si>
  <si>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</si>
  <si>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</si>
  <si>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</si>
  <si>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</si>
  <si>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</si>
  <si>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</si>
  <si>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</si>
  <si>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</si>
  <si>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</si>
  <si>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</si>
  <si>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</si>
  <si>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</si>
  <si>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</si>
  <si>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</si>
  <si>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</si>
  <si>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</si>
  <si>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</si>
  <si>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</si>
  <si>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</si>
  <si>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</si>
  <si>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</si>
  <si>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</si>
  <si>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</si>
  <si>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</si>
  <si>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</si>
  <si>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</si>
  <si>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</si>
  <si>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</si>
  <si>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</si>
  <si>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</si>
  <si>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</si>
  <si>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</si>
  <si>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</si>
  <si>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</si>
  <si>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</si>
  <si>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</si>
  <si>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</si>
  <si>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</si>
  <si>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</si>
  <si>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</si>
  <si>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</si>
  <si>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</si>
  <si>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</si>
  <si>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</si>
  <si>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</si>
  <si>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</si>
  <si>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</si>
  <si>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</si>
  <si>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</si>
  <si>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</si>
  <si>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</si>
  <si>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</si>
  <si>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</si>
  <si>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</si>
  <si>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</si>
  <si>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</si>
  <si>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</si>
  <si>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</si>
  <si>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</si>
  <si>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</si>
  <si>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</si>
  <si>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</si>
  <si>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</si>
  <si>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</si>
  <si>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</si>
  <si>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</si>
  <si>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</si>
  <si>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</si>
  <si>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</si>
  <si>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</si>
  <si>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</si>
  <si>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</si>
  <si>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</si>
  <si>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</si>
  <si>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</si>
  <si>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</si>
  <si>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</si>
  <si>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</si>
  <si>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</si>
  <si>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</si>
  <si>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</si>
  <si>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</si>
  <si>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</si>
  <si>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</si>
  <si>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</si>
  <si>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</si>
  <si>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</si>
  <si>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</si>
  <si>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</si>
  <si>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</si>
  <si>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</si>
  <si>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</si>
  <si>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</si>
  <si>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</si>
  <si>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</si>
  <si>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</si>
  <si>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</si>
  <si>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</si>
  <si>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</si>
  <si>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</si>
  <si>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</si>
  <si>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</si>
  <si>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</si>
  <si>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</si>
  <si>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</si>
  <si>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</si>
  <si>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</si>
  <si>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</si>
  <si>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</si>
  <si>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</si>
  <si>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</si>
  <si>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</si>
  <si>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</si>
  <si>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</si>
  <si>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</si>
  <si>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</si>
  <si>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</si>
  <si>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</si>
  <si>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</si>
  <si>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</si>
  <si>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</si>
  <si>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</si>
  <si>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</si>
  <si>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</si>
  <si>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</si>
  <si>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</si>
  <si>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</si>
  <si>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</si>
  <si>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</si>
  <si>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</si>
  <si>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</si>
  <si>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</si>
  <si>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</si>
  <si>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</si>
  <si>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</si>
  <si>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</si>
  <si>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</si>
  <si>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</si>
  <si>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</si>
  <si>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</si>
  <si>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</si>
  <si>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</si>
  <si>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</si>
  <si>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</si>
  <si>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</si>
  <si>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</si>
  <si>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</si>
  <si>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</si>
  <si>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</si>
  <si>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</si>
  <si>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</si>
  <si>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</si>
  <si>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</si>
  <si>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</si>
  <si>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</si>
  <si>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</si>
  <si>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</si>
  <si>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</si>
  <si>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</si>
  <si>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</si>
  <si>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</si>
  <si>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</si>
  <si>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</si>
  <si>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</si>
  <si>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</si>
  <si>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</si>
  <si>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</si>
  <si>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</si>
  <si>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</si>
  <si>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</si>
  <si>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</si>
  <si>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</si>
  <si>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</si>
  <si>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</si>
  <si>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</si>
  <si>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</si>
  <si>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</si>
  <si>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</si>
  <si>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</si>
  <si>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</si>
  <si>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</si>
  <si>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</si>
  <si>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</si>
  <si>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</si>
  <si>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</si>
  <si>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</si>
  <si>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</si>
  <si>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</si>
  <si>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</si>
  <si>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</si>
  <si>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</si>
  <si>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</si>
  <si>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</si>
  <si>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</si>
  <si>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</si>
  <si>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</si>
  <si>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</si>
  <si>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</si>
  <si>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</si>
  <si>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</si>
  <si>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</si>
  <si>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</si>
  <si>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</si>
  <si>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</si>
  <si>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</si>
  <si>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</si>
  <si>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</si>
  <si>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</si>
  <si>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</si>
  <si>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</si>
  <si>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</si>
  <si>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</si>
  <si>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</si>
  <si>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</si>
  <si>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</si>
  <si>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</si>
  <si>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</si>
  <si>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</si>
  <si>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</si>
  <si>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</si>
  <si>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</si>
  <si>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</si>
  <si>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</si>
  <si>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</si>
  <si>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</si>
  <si>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</si>
  <si>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</si>
  <si>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</si>
  <si>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</si>
  <si>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</si>
  <si>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</si>
  <si>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</si>
  <si>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</si>
  <si>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</si>
  <si>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</si>
  <si>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</si>
  <si>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</si>
  <si>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</si>
  <si>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</si>
  <si>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</si>
  <si>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</si>
  <si>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</si>
  <si>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</si>
  <si>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</si>
  <si>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</si>
  <si>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</si>
  <si>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</si>
  <si>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</si>
  <si>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</si>
  <si>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</si>
  <si>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</si>
  <si>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</si>
  <si>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</si>
  <si>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</si>
  <si>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</si>
  <si>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</si>
  <si>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</si>
  <si>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</si>
  <si>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</si>
  <si>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</si>
  <si>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</si>
  <si>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</si>
  <si>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</si>
  <si>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</si>
  <si>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</si>
  <si>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</si>
  <si>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</si>
  <si>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</si>
  <si>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</si>
  <si>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</si>
  <si>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</si>
  <si>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</si>
  <si>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</si>
  <si>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</si>
  <si>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</si>
  <si>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</si>
  <si>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</si>
  <si>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</si>
  <si>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</si>
  <si>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</si>
  <si>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</si>
  <si>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</si>
  <si>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</si>
  <si>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</si>
  <si>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</si>
  <si>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</si>
  <si>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</si>
  <si>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</si>
  <si>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</si>
  <si>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</si>
  <si>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</si>
  <si>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</si>
  <si>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</si>
  <si>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</si>
  <si>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</si>
  <si>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</si>
  <si>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</si>
  <si>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</si>
  <si>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</si>
  <si>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</si>
  <si>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</si>
  <si>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</si>
  <si>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</si>
  <si>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</si>
  <si>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</si>
  <si>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</si>
  <si>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</si>
  <si>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</si>
  <si>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</si>
  <si>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</si>
  <si>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</si>
  <si>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</si>
  <si>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</si>
  <si>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</si>
  <si>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</si>
  <si>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</si>
  <si>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</si>
  <si>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</si>
  <si>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</si>
  <si>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</si>
  <si>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</si>
  <si>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</si>
  <si>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</si>
  <si>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</si>
  <si>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</si>
  <si>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</si>
  <si>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</si>
  <si>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</si>
  <si>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</si>
  <si>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</si>
  <si>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</si>
  <si>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</si>
  <si>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</si>
  <si>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</si>
  <si>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</si>
  <si>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</si>
  <si>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</si>
  <si>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</si>
  <si>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</si>
  <si>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</si>
  <si>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</si>
  <si>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</si>
  <si>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</si>
  <si>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</si>
  <si>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</si>
  <si>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</si>
  <si>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</si>
  <si>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</si>
  <si>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</si>
  <si>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</si>
  <si>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</si>
  <si>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</si>
  <si>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</si>
  <si>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</si>
  <si>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</si>
  <si>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</si>
  <si>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</si>
  <si>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</si>
  <si>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</si>
  <si>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</si>
  <si>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</si>
  <si>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</si>
  <si>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</si>
  <si>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</si>
  <si>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</si>
  <si>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</si>
  <si>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</si>
  <si>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</si>
  <si>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</si>
  <si>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</si>
  <si>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</si>
  <si>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</si>
  <si>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</si>
  <si>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</si>
  <si>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</si>
  <si>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</si>
  <si>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</si>
  <si>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</si>
  <si>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</si>
  <si>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</si>
  <si>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</si>
  <si>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</si>
  <si>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</si>
  <si>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</si>
  <si>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</si>
  <si>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</si>
  <si>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</si>
  <si>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</si>
  <si>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</si>
  <si>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</si>
  <si>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</si>
  <si>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</si>
  <si>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</si>
  <si>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</si>
  <si>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</si>
  <si>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</si>
  <si>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</si>
  <si>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</si>
  <si>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</si>
  <si>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</si>
  <si>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</si>
  <si>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</si>
  <si>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</si>
  <si>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</si>
  <si>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</si>
  <si>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</si>
  <si>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</si>
  <si>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</si>
  <si>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</si>
  <si>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</si>
  <si>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</si>
  <si>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</si>
  <si>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</si>
  <si>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</si>
  <si>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</si>
  <si>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</si>
  <si>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</si>
  <si>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</si>
  <si>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</si>
  <si>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</si>
  <si>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</si>
  <si>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</si>
  <si>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</si>
  <si>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</si>
  <si>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</si>
  <si>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</si>
  <si>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</si>
  <si>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</si>
  <si>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</si>
  <si>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</si>
  <si>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</si>
  <si>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</si>
  <si>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</si>
  <si>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</si>
  <si>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</si>
  <si>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</si>
  <si>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</si>
  <si>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</si>
  <si>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</si>
  <si>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</si>
  <si>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</si>
  <si>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</si>
  <si>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</si>
  <si>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</si>
  <si>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</si>
  <si>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</si>
  <si>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</si>
  <si>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</si>
  <si>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</si>
  <si>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</si>
  <si>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</si>
  <si>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</si>
  <si>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</si>
  <si>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</si>
  <si>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</si>
  <si>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</si>
  <si>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</si>
  <si>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</si>
  <si>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</si>
  <si>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</si>
  <si>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</si>
  <si>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</si>
  <si>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</si>
  <si>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</si>
  <si>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</si>
  <si>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</si>
  <si>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</si>
  <si>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</si>
  <si>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</si>
  <si>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</si>
  <si>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</si>
  <si>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</si>
  <si>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</si>
  <si>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</si>
  <si>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</si>
  <si>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</si>
  <si>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</si>
  <si>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</si>
  <si>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</si>
  <si>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</si>
  <si>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</si>
  <si>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</si>
  <si>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</si>
  <si>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</si>
  <si>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</si>
  <si>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</si>
  <si>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</si>
  <si>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</si>
  <si>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</si>
  <si>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</si>
  <si>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</si>
  <si>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</si>
  <si>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</si>
  <si>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</si>
  <si>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</si>
  <si>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</si>
  <si>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</si>
  <si>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</si>
  <si>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</si>
  <si>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</si>
  <si>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</si>
  <si>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</si>
  <si>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</si>
  <si>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</si>
  <si>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</si>
  <si>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</si>
  <si>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</si>
  <si>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</si>
  <si>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</si>
  <si>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</si>
  <si>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</si>
  <si>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</si>
  <si>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</si>
  <si>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</si>
  <si>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</si>
  <si>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</si>
  <si>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</si>
  <si>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</si>
  <si>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</si>
  <si>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</si>
  <si>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</si>
  <si>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</si>
  <si>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</si>
  <si>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</si>
  <si>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</si>
  <si>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</si>
  <si>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</si>
  <si>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</si>
  <si>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</si>
  <si>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</si>
  <si>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</si>
  <si>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</si>
  <si>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</si>
  <si>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</si>
  <si>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</si>
  <si>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</si>
  <si>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</si>
  <si>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</si>
  <si>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</si>
  <si>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</si>
  <si>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</si>
  <si>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</si>
  <si>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</si>
  <si>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</si>
  <si>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</si>
  <si>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</si>
  <si>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</si>
  <si>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</si>
  <si>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</si>
  <si>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</si>
  <si>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</si>
  <si>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</si>
  <si>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</si>
  <si>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</si>
  <si>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</si>
  <si>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</si>
  <si>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</si>
  <si>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</si>
  <si>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</si>
  <si>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</si>
  <si>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</si>
  <si>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</si>
  <si>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</si>
  <si>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</si>
  <si>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</si>
  <si>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</si>
  <si>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</si>
  <si>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</si>
  <si>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</si>
  <si>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</si>
  <si>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</si>
  <si>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</si>
  <si>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</si>
  <si>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</si>
  <si>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</si>
  <si>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</si>
  <si>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</si>
  <si>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</si>
  <si>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</si>
  <si>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</si>
  <si>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</si>
  <si>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</si>
  <si>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</si>
  <si>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</si>
  <si>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</si>
  <si>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</si>
  <si>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</si>
  <si>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</si>
  <si>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</si>
  <si>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</si>
  <si>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</si>
  <si>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</si>
  <si>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</si>
  <si>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</si>
  <si>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</si>
  <si>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</si>
  <si>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</si>
  <si>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</si>
  <si>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</si>
  <si>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</si>
  <si>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</si>
  <si>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</si>
  <si>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</si>
  <si>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</si>
  <si>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</si>
  <si>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</si>
  <si>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</si>
  <si>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</si>
  <si>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</si>
  <si>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</si>
  <si>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</si>
  <si>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</si>
  <si>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</si>
  <si>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</si>
  <si>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</si>
  <si>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</si>
  <si>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</si>
  <si>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</si>
  <si>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</si>
  <si>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</si>
  <si>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</si>
  <si>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</si>
  <si>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</si>
  <si>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</si>
  <si>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</si>
  <si>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</si>
  <si>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</si>
  <si>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</si>
  <si>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</si>
  <si>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</si>
  <si>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</si>
  <si>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</si>
  <si>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</si>
  <si>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</si>
  <si>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</si>
  <si>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</si>
  <si>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</si>
  <si>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</si>
  <si>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</si>
  <si>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</si>
  <si>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</si>
  <si>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</si>
  <si>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</si>
  <si>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</si>
  <si>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</si>
  <si>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</si>
  <si>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</si>
  <si>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</si>
  <si>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</si>
  <si>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</si>
  <si>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</si>
  <si>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</si>
  <si>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</si>
  <si>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</si>
  <si>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</si>
  <si>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</si>
  <si>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</si>
  <si>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</si>
  <si>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</si>
  <si>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</si>
  <si>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</si>
  <si>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</si>
  <si>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</si>
  <si>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</si>
  <si>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</si>
  <si>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</si>
  <si>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</si>
  <si>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</si>
  <si>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</si>
  <si>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</si>
  <si>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</si>
  <si>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</si>
  <si>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</si>
  <si>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</si>
  <si>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</si>
  <si>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</si>
  <si>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</si>
  <si>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</si>
  <si>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</si>
  <si>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</si>
  <si>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</si>
  <si>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</si>
  <si>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</si>
  <si>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</si>
  <si>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</si>
  <si>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</si>
  <si>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</si>
  <si>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</si>
  <si>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</si>
  <si>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</si>
  <si>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</si>
  <si>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</si>
  <si>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</si>
  <si>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</si>
  <si>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</si>
  <si>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</si>
  <si>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</si>
  <si>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</si>
  <si>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</si>
  <si>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</si>
  <si>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</si>
  <si>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</si>
  <si>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</si>
  <si>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</si>
  <si>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</si>
  <si>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</si>
  <si>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</si>
  <si>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</si>
  <si>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</si>
  <si>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</si>
  <si>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</si>
  <si>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</si>
  <si>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</si>
  <si>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</si>
  <si>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</si>
  <si>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</si>
  <si>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</si>
  <si>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</si>
  <si>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</si>
  <si>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</si>
  <si>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</si>
  <si>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</si>
  <si>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</si>
  <si>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</si>
  <si>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</si>
  <si>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</si>
  <si>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</si>
  <si>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</si>
  <si>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</si>
  <si>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</si>
  <si>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</si>
  <si>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</si>
  <si>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</si>
  <si>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</si>
  <si>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</si>
  <si>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</si>
  <si>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</si>
  <si>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</si>
  <si>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</si>
  <si>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</si>
  <si>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</si>
  <si>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</si>
  <si>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</si>
  <si>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</si>
  <si>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</si>
  <si>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</si>
  <si>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</si>
  <si>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</si>
  <si>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</si>
  <si>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</si>
  <si>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</si>
  <si>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</si>
  <si>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</si>
  <si>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</si>
  <si>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</si>
  <si>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</si>
  <si>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</si>
  <si>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</si>
  <si>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</si>
  <si>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</si>
  <si>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</si>
  <si>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</si>
  <si>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</si>
  <si>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</si>
  <si>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</si>
  <si>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</si>
  <si>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</si>
  <si>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</si>
  <si>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</si>
  <si>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</si>
  <si>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</si>
  <si>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</si>
  <si>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</si>
  <si>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</si>
  <si>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</si>
  <si>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</si>
  <si>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</si>
  <si>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</si>
  <si>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</si>
  <si>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</si>
  <si>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</si>
  <si>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</si>
  <si>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</si>
  <si>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</si>
  <si>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</si>
  <si>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</si>
  <si>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</si>
  <si>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</si>
  <si>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</si>
  <si>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</si>
  <si>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</si>
  <si>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</si>
  <si>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</si>
  <si>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</si>
  <si>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</si>
  <si>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</si>
  <si>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</si>
  <si>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</si>
  <si>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</si>
  <si>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</si>
  <si>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</si>
  <si>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</si>
  <si>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</si>
  <si>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</si>
  <si>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</si>
  <si>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</si>
  <si>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</si>
  <si>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</si>
  <si>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</si>
  <si>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</si>
  <si>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</si>
  <si>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</si>
  <si>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</si>
  <si>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</si>
  <si>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</si>
  <si>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</si>
  <si>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</si>
  <si>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</si>
  <si>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</si>
  <si>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</si>
  <si>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</si>
  <si>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</si>
  <si>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</si>
  <si>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</si>
  <si>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</si>
  <si>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</si>
  <si>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</si>
  <si>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</si>
  <si>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</si>
  <si>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</si>
  <si>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</si>
  <si>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</si>
  <si>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</si>
  <si>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</si>
  <si>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</si>
  <si>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</si>
  <si>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</si>
  <si>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</si>
  <si>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</si>
  <si>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</si>
  <si>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</si>
  <si>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</si>
  <si>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</si>
  <si>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</si>
  <si>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</si>
  <si>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</si>
  <si>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</si>
  <si>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</si>
  <si>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</si>
  <si>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</si>
  <si>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</si>
  <si>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</si>
  <si>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</si>
  <si>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</si>
  <si>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</si>
  <si>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</si>
  <si>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</si>
  <si>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</si>
  <si>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</si>
  <si>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</si>
  <si>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</si>
  <si>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</si>
  <si>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</si>
  <si>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</si>
  <si>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</si>
  <si>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</si>
  <si>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</si>
  <si>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</si>
  <si>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</si>
  <si>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</si>
  <si>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</si>
  <si>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</si>
  <si>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</si>
  <si>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</si>
  <si>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</si>
  <si>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</si>
  <si>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</si>
  <si>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</si>
  <si>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</si>
  <si>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</si>
  <si>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</si>
  <si>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</si>
  <si>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</si>
  <si>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</si>
  <si>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</si>
  <si>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</si>
  <si>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</si>
  <si>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</si>
  <si>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</si>
  <si>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</si>
  <si>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</si>
  <si>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</si>
  <si>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</si>
  <si>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</si>
  <si>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</si>
  <si>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</si>
  <si>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</si>
  <si>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</si>
  <si>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</si>
  <si>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</si>
  <si>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</si>
  <si>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</si>
  <si>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</si>
  <si>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</si>
  <si>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</si>
  <si>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</si>
  <si>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</si>
  <si>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</si>
  <si>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</si>
  <si>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</si>
  <si>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</si>
  <si>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</si>
  <si>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</si>
  <si>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</si>
  <si>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</si>
  <si>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</si>
  <si>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</si>
  <si>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</si>
  <si>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</si>
  <si>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</si>
  <si>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</si>
  <si>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</si>
  <si>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</si>
  <si>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</si>
  <si>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</si>
  <si>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</si>
  <si>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</si>
  <si>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</si>
  <si>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</si>
  <si>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</si>
  <si>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</si>
  <si>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</si>
  <si>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</si>
  <si>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</si>
  <si>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</si>
  <si>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</si>
  <si>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</si>
  <si>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</si>
  <si>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</si>
  <si>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</si>
  <si>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</si>
  <si>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</si>
  <si>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</si>
  <si>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</si>
  <si>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</si>
  <si>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</si>
  <si>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</si>
  <si>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</si>
  <si>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</si>
  <si>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</si>
  <si>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</si>
  <si>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</si>
  <si>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</si>
  <si>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</si>
  <si>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</si>
  <si>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</si>
  <si>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</si>
  <si>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</si>
  <si>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</si>
  <si>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</si>
  <si>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</si>
  <si>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</si>
  <si>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</si>
  <si>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</si>
  <si>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</si>
  <si>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</si>
  <si>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</si>
  <si>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</si>
  <si>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</si>
  <si>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</si>
  <si>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</si>
  <si>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</si>
  <si>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</si>
  <si>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</si>
  <si>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</si>
  <si>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</si>
  <si>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</si>
  <si>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</si>
  <si>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</si>
  <si>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</si>
  <si>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</si>
  <si>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</si>
  <si>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</si>
  <si>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</si>
  <si>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</si>
  <si>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</si>
  <si>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</si>
  <si>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</si>
  <si>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</si>
  <si>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</si>
  <si>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</si>
  <si>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</si>
  <si>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</si>
  <si>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</si>
  <si>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</si>
  <si>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</si>
  <si>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</si>
  <si>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</si>
  <si>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</si>
  <si>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</si>
  <si>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</si>
  <si>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</si>
  <si>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</si>
  <si>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</si>
  <si>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</si>
  <si>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</si>
  <si>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</si>
  <si>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</si>
  <si>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</si>
  <si>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</si>
  <si>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</si>
  <si>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</si>
  <si>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</si>
  <si>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</si>
  <si>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</si>
  <si>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</si>
  <si>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</si>
  <si>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</si>
  <si>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</si>
  <si>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</si>
  <si>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</si>
  <si>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</si>
  <si>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</si>
  <si>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</si>
  <si>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</si>
  <si>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</si>
  <si>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</si>
  <si>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</si>
  <si>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</si>
  <si>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</si>
  <si>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</si>
  <si>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</si>
  <si>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</si>
  <si>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</si>
  <si>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</si>
  <si>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</si>
  <si>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</si>
  <si>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</si>
  <si>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</si>
  <si>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</si>
  <si>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</si>
  <si>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</si>
  <si>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</si>
  <si>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</si>
  <si>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</si>
  <si>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</si>
  <si>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</si>
  <si>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</si>
  <si>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</si>
  <si>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</si>
  <si>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</si>
  <si>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</si>
  <si>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</si>
  <si>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</si>
  <si>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</si>
  <si>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</si>
  <si>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</si>
  <si>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</si>
  <si>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</si>
  <si>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</si>
  <si>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</si>
  <si>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</si>
  <si>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</si>
  <si>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</si>
  <si>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</si>
  <si>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</si>
  <si>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</si>
  <si>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</si>
  <si>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</si>
  <si>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</si>
  <si>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</si>
  <si>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</si>
  <si>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</si>
  <si>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</si>
  <si>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</si>
  <si>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</si>
  <si>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</si>
  <si>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</si>
  <si>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</si>
  <si>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</si>
  <si>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</si>
  <si>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</si>
  <si>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</si>
  <si>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</si>
  <si>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</si>
  <si>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</si>
  <si>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</si>
  <si>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</si>
  <si>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</si>
  <si>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</si>
  <si>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</si>
  <si>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</si>
  <si>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</si>
  <si>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</si>
  <si>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</si>
  <si>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</si>
  <si>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</si>
  <si>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</si>
  <si>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</si>
  <si>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</si>
  <si>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</si>
  <si>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</si>
  <si>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</si>
  <si>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</si>
  <si>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</si>
  <si>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</si>
  <si>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</si>
  <si>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</si>
  <si>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</si>
  <si>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</si>
  <si>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</si>
  <si>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</si>
  <si>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</si>
  <si>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</si>
  <si>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</si>
  <si>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</si>
  <si>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</si>
  <si>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</si>
  <si>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</si>
  <si>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</si>
  <si>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</si>
  <si>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</si>
  <si>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</si>
  <si>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</si>
  <si>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</si>
  <si>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</si>
  <si>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</si>
  <si>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</si>
  <si>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</si>
  <si>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</si>
  <si>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</si>
  <si>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</si>
  <si>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</si>
  <si>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</si>
  <si>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</si>
  <si>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</si>
  <si>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</si>
  <si>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</si>
  <si>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</si>
  <si>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</si>
  <si>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</si>
  <si>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</si>
  <si>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</si>
  <si>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</si>
  <si>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</si>
  <si>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</si>
  <si>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</si>
  <si>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</si>
  <si>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</si>
  <si>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</si>
  <si>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</si>
  <si>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</si>
  <si>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</si>
  <si>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</si>
  <si>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</si>
  <si>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</si>
  <si>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</si>
  <si>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</si>
  <si>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</si>
  <si>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</si>
  <si>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</si>
  <si>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</si>
  <si>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</si>
  <si>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</si>
  <si>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</si>
  <si>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</si>
  <si>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</si>
  <si>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</si>
  <si>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</si>
  <si>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</si>
  <si>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</si>
  <si>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</si>
  <si>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</si>
  <si>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</si>
  <si>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</si>
  <si>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</si>
  <si>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</si>
  <si>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</si>
  <si>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</si>
  <si>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</si>
  <si>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</si>
  <si>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</si>
  <si>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</si>
  <si>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</si>
  <si>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</si>
  <si>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</si>
  <si>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</si>
  <si>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</si>
  <si>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</si>
  <si>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</si>
  <si>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</si>
  <si>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</si>
  <si>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</si>
  <si>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</si>
  <si>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</si>
  <si>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</si>
  <si>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</si>
  <si>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</si>
  <si>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</si>
  <si>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</si>
  <si>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</si>
  <si>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</si>
  <si>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</si>
  <si>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</si>
  <si>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</si>
  <si>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</si>
  <si>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</si>
  <si>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</si>
  <si>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</si>
  <si>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</si>
  <si>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</si>
  <si>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</si>
  <si>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</si>
  <si>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</si>
  <si>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</si>
  <si>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</si>
  <si>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</si>
  <si>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</si>
  <si>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</si>
  <si>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</si>
  <si>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</si>
  <si>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</si>
  <si>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</si>
  <si>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</si>
  <si>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</si>
  <si>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</si>
  <si>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</si>
  <si>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</si>
  <si>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</si>
  <si>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</si>
  <si>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</si>
  <si>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</si>
  <si>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</si>
  <si>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</si>
  <si>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</si>
  <si>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</si>
  <si>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</si>
  <si>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</si>
  <si>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</si>
  <si>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</si>
  <si>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</si>
  <si>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</si>
  <si>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</si>
  <si>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</si>
  <si>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</si>
  <si>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</si>
  <si>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</si>
  <si>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</si>
  <si>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</si>
  <si>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</si>
  <si>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</si>
  <si>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</si>
  <si>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</si>
  <si>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</si>
  <si>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</si>
  <si>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</si>
  <si>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</si>
  <si>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</si>
  <si>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</si>
  <si>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</si>
  <si>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</si>
  <si>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</si>
  <si>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</si>
  <si>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</si>
  <si>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</si>
  <si>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</si>
  <si>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</si>
  <si>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</si>
  <si>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</si>
  <si>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</si>
  <si>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</si>
  <si>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</si>
  <si>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</si>
  <si>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</si>
  <si>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</si>
  <si>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</si>
  <si>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</si>
  <si>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</si>
  <si>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</si>
  <si>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</si>
  <si>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</si>
  <si>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</si>
  <si>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</si>
  <si>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</si>
  <si>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</si>
  <si>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</si>
  <si>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</si>
  <si>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</si>
  <si>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</si>
  <si>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</si>
  <si>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</si>
  <si>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</si>
  <si>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</si>
  <si>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</si>
  <si>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</si>
  <si>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</si>
  <si>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</si>
  <si>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</si>
  <si>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</si>
  <si>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</si>
  <si>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</si>
  <si>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</si>
  <si>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</si>
  <si>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</si>
  <si>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</si>
  <si>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</si>
  <si>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</si>
  <si>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</si>
  <si>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</si>
  <si>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</si>
  <si>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</si>
  <si>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</si>
  <si>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</si>
  <si>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</si>
  <si>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</si>
  <si>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</si>
  <si>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</si>
  <si>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</si>
  <si>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</si>
  <si>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</si>
  <si>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</si>
  <si>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</si>
  <si>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</si>
  <si>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</si>
  <si>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</si>
  <si>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</si>
  <si>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</si>
  <si>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</si>
  <si>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</si>
  <si>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</si>
  <si>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</si>
  <si>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</si>
  <si>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</si>
  <si>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</si>
  <si>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</si>
  <si>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</si>
  <si>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</si>
  <si>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</si>
  <si>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</si>
  <si>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</si>
  <si>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</si>
  <si>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</si>
  <si>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</si>
  <si>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</si>
  <si>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</si>
  <si>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</si>
  <si>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</si>
  <si>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</si>
  <si>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</si>
  <si>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</si>
  <si>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</si>
  <si>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</si>
  <si>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</si>
  <si>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</si>
  <si>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</si>
  <si>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</si>
  <si>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</si>
  <si>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</si>
  <si>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</si>
  <si>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</si>
  <si>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</si>
  <si>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</si>
  <si>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</si>
  <si>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</si>
  <si>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</si>
  <si>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</si>
  <si>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</si>
  <si>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</si>
  <si>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</si>
  <si>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</si>
  <si>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</si>
  <si>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</si>
  <si>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</si>
  <si>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</si>
  <si>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</si>
  <si>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</si>
  <si>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</si>
  <si>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</si>
  <si>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</si>
  <si>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</si>
  <si>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</si>
  <si>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</si>
  <si>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</si>
  <si>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</si>
  <si>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</si>
  <si>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</si>
  <si>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</si>
  <si>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</si>
  <si>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</si>
  <si>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</si>
  <si>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</si>
  <si>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</si>
  <si>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</si>
  <si>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</si>
  <si>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</si>
  <si>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</si>
  <si>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</si>
  <si>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</si>
  <si>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</si>
  <si>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</si>
  <si>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</si>
  <si>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</si>
  <si>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</si>
  <si>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</si>
  <si>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</si>
  <si>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</si>
  <si>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</si>
  <si>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</si>
  <si>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</si>
  <si>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</si>
  <si>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</si>
  <si>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</si>
  <si>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</si>
  <si>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</si>
  <si>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</si>
  <si>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</si>
  <si>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</si>
  <si>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</si>
  <si>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</si>
  <si>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</si>
  <si>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</si>
  <si>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</si>
  <si>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</si>
  <si>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</si>
  <si>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</si>
  <si>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</si>
  <si>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</si>
  <si>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</si>
  <si>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</si>
  <si>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</si>
  <si>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</si>
  <si>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</si>
  <si>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</si>
  <si>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</si>
  <si>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</si>
  <si>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</si>
  <si>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</si>
  <si>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</si>
  <si>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</si>
  <si>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</si>
  <si>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</si>
  <si>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</si>
  <si>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</si>
  <si>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</si>
  <si>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</si>
  <si>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</si>
  <si>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</si>
  <si>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</si>
  <si>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</si>
  <si>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</si>
  <si>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</si>
  <si>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</si>
  <si>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</si>
  <si>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</si>
  <si>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</si>
  <si>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</si>
  <si>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</si>
  <si>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</si>
  <si>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</si>
  <si>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</si>
  <si>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</si>
  <si>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</si>
  <si>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</si>
  <si>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</si>
  <si>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</si>
  <si>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</si>
  <si>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</si>
  <si>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</si>
  <si>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</si>
  <si>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</si>
  <si>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</si>
  <si>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</si>
  <si>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</si>
  <si>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</si>
  <si>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</si>
  <si>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</si>
  <si>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</si>
  <si>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</si>
  <si>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</si>
  <si>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</si>
  <si>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</si>
  <si>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</si>
  <si>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</si>
  <si>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</si>
  <si>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</si>
  <si>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</si>
  <si>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</si>
  <si>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</si>
  <si>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</si>
  <si>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</si>
  <si>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</si>
  <si>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</si>
  <si>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</si>
  <si>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</si>
  <si>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</si>
  <si>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</si>
  <si>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</si>
  <si>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</si>
  <si>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</si>
  <si>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</si>
  <si>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</si>
  <si>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</si>
  <si>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</si>
  <si>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</si>
  <si>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</si>
  <si>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</si>
  <si>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</si>
  <si>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</si>
  <si>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</si>
  <si>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</si>
  <si>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</si>
  <si>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</si>
  <si>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</si>
  <si>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</si>
  <si>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</si>
  <si>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</si>
  <si>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</si>
  <si>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</si>
  <si>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</si>
  <si>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</si>
  <si>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</si>
  <si>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</si>
  <si>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</si>
  <si>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</si>
  <si>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</si>
  <si>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</si>
  <si>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</si>
  <si>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</si>
  <si>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</si>
  <si>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</si>
  <si>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</si>
  <si>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</si>
  <si>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</si>
  <si>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</si>
  <si>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</si>
  <si>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</si>
  <si>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</si>
  <si>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</si>
  <si>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</si>
  <si>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</si>
  <si>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</si>
  <si>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</si>
  <si>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</si>
  <si>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</si>
  <si>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</si>
  <si>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</si>
  <si>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</si>
  <si>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</si>
  <si>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</si>
  <si>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</si>
  <si>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</si>
  <si>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</si>
  <si>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</si>
  <si>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</si>
  <si>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</si>
  <si>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</si>
  <si>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</si>
  <si>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</si>
  <si>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</si>
  <si>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</si>
  <si>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</si>
  <si>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</si>
  <si>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</si>
  <si>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</si>
  <si>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</si>
  <si>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</si>
  <si>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</si>
  <si>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</si>
  <si>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</si>
  <si>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</si>
  <si>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</si>
  <si>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</si>
  <si>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</si>
  <si>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</si>
  <si>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</si>
  <si>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</si>
  <si>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</si>
  <si>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</si>
  <si>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</si>
  <si>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</si>
  <si>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</si>
  <si>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</si>
  <si>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</si>
  <si>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</si>
  <si>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</si>
  <si>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</si>
  <si>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</si>
  <si>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</si>
  <si>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</si>
  <si>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</si>
  <si>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</si>
  <si>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</si>
  <si>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</si>
  <si>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</si>
  <si>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</si>
  <si>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</si>
  <si>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</si>
  <si>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</si>
  <si>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</si>
  <si>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</si>
  <si>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</si>
  <si>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</si>
  <si>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</si>
  <si>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</si>
  <si>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</si>
  <si>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</si>
  <si>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</si>
  <si>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</si>
  <si>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</si>
  <si>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</si>
  <si>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</si>
  <si>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</si>
  <si>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</si>
  <si>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</si>
  <si>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</si>
  <si>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</si>
  <si>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</si>
  <si>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</si>
  <si>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</si>
  <si>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</si>
  <si>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</si>
  <si>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</si>
  <si>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</si>
  <si>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</si>
  <si>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</si>
  <si>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</si>
  <si>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</si>
  <si>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</si>
  <si>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</si>
  <si>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</si>
  <si>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</si>
  <si>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</si>
  <si>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</si>
  <si>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</si>
  <si>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</si>
  <si>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</si>
  <si>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</si>
  <si>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</si>
  <si>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</si>
  <si>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</si>
  <si>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</si>
  <si>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</si>
  <si>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</si>
  <si>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</si>
  <si>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</si>
  <si>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</si>
  <si>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</si>
  <si>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</si>
  <si>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</si>
  <si>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</si>
  <si>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</si>
  <si>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</si>
  <si>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</si>
  <si>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</si>
  <si>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</si>
  <si>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</si>
  <si>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</si>
  <si>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</si>
  <si>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</si>
  <si>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</si>
  <si>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</si>
  <si>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</si>
  <si>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</si>
  <si>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</si>
  <si>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</si>
  <si>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</si>
  <si>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</si>
  <si>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</si>
  <si>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</si>
  <si>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</si>
  <si>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</si>
  <si>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</si>
  <si>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</si>
  <si>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</si>
  <si>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</si>
  <si>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</si>
  <si>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</si>
  <si>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</si>
  <si>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</si>
  <si>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</si>
  <si>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</si>
  <si>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</si>
  <si>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</si>
  <si>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</si>
  <si>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</si>
  <si>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</si>
  <si>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</si>
  <si>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</si>
  <si>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</si>
  <si>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</si>
  <si>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</si>
  <si>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</si>
  <si>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</si>
  <si>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</si>
  <si>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</si>
  <si>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</si>
  <si>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</si>
  <si>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</si>
  <si>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</si>
  <si>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</si>
  <si>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</si>
  <si>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</si>
  <si>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</si>
  <si>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</si>
  <si>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</si>
  <si>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</si>
  <si>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</si>
  <si>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</si>
  <si>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</si>
  <si>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</si>
  <si>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</si>
  <si>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</si>
  <si>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</si>
  <si>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</si>
  <si>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</si>
  <si>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</si>
  <si>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</si>
  <si>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</si>
  <si>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</si>
  <si>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</si>
  <si>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</si>
  <si>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</si>
  <si>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</si>
  <si>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</si>
  <si>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</si>
  <si>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</si>
  <si>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</si>
  <si>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</si>
  <si>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</si>
  <si>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</si>
  <si>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</si>
  <si>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</si>
  <si>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</si>
  <si>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</si>
  <si>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</si>
  <si>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</si>
  <si>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</si>
  <si>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</si>
  <si>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</si>
  <si>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</si>
  <si>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</si>
  <si>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</si>
  <si>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</si>
  <si>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</si>
  <si>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</si>
  <si>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</si>
  <si>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</si>
  <si>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</si>
  <si>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</si>
  <si>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</si>
  <si>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</si>
  <si>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</si>
  <si>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</si>
  <si>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</si>
  <si>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</si>
  <si>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</si>
  <si>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</si>
  <si>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</si>
  <si>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</si>
  <si>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</si>
  <si>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</si>
  <si>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</si>
  <si>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</si>
  <si>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</si>
  <si>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</si>
  <si>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</si>
  <si>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</si>
  <si>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</si>
  <si>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</si>
  <si>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</si>
  <si>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</si>
  <si>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</si>
  <si>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</si>
  <si>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</si>
  <si>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</si>
  <si>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</si>
  <si>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</si>
  <si>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</si>
  <si>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</si>
  <si>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</si>
  <si>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</si>
  <si>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</si>
  <si>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</si>
  <si>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</si>
  <si>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</si>
  <si>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</si>
  <si>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</si>
  <si>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</si>
  <si>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</si>
  <si>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</si>
  <si>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</si>
  <si>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</si>
  <si>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</si>
  <si>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</si>
  <si>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</si>
  <si>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</si>
  <si>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</si>
  <si>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</si>
  <si>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</si>
  <si>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</si>
  <si>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</si>
  <si>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</si>
  <si>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</si>
  <si>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</si>
  <si>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</si>
  <si>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</si>
  <si>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</si>
  <si>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</si>
  <si>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</si>
  <si>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</si>
  <si>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</si>
  <si>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</si>
  <si>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</si>
  <si>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</si>
  <si>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</si>
  <si>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</si>
  <si>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</si>
  <si>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</si>
  <si>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</si>
  <si>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</si>
  <si>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</si>
  <si>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</si>
  <si>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</si>
  <si>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</si>
  <si>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</si>
  <si>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</si>
  <si>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</si>
  <si>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</si>
  <si>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</si>
  <si>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</si>
  <si>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</si>
  <si>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</si>
  <si>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</si>
  <si>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</si>
  <si>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</si>
  <si>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</si>
  <si>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</si>
  <si>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</si>
  <si>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</si>
  <si>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</si>
  <si>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</si>
  <si>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</si>
  <si>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</si>
  <si>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</si>
  <si>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</si>
  <si>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</si>
  <si>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</si>
  <si>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</si>
  <si>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</si>
  <si>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</si>
  <si>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</si>
  <si>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</si>
  <si>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</si>
  <si>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</si>
  <si>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</si>
  <si>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</si>
  <si>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</si>
  <si>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</si>
  <si>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</si>
  <si>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</si>
  <si>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</si>
  <si>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</si>
  <si>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</si>
  <si>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</si>
  <si>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</si>
  <si>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</si>
  <si>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</si>
  <si>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</si>
  <si>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</si>
  <si>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</si>
  <si>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</si>
  <si>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</si>
  <si>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</si>
  <si>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</si>
  <si>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</si>
  <si>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</si>
  <si>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</si>
  <si>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</si>
  <si>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</si>
  <si>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</si>
  <si>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</si>
  <si>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</si>
  <si>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</si>
  <si>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</si>
  <si>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</si>
  <si>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</si>
  <si>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</si>
  <si>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</si>
  <si>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</si>
  <si>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</si>
  <si>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</si>
  <si>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</si>
  <si>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</si>
  <si>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</si>
  <si>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</si>
  <si>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</si>
  <si>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</si>
  <si>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</si>
  <si>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</si>
  <si>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</si>
  <si>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</si>
  <si>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</si>
  <si>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</si>
  <si>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</si>
  <si>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</si>
  <si>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</si>
  <si>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</si>
  <si>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</si>
  <si>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</si>
  <si>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</si>
  <si>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</si>
  <si>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</si>
  <si>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</si>
  <si>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</si>
  <si>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</si>
  <si>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</si>
  <si>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</si>
  <si>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</si>
  <si>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</si>
  <si>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</si>
  <si>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</si>
  <si>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</si>
  <si>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</si>
  <si>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</si>
  <si>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</si>
  <si>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</si>
  <si>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</si>
  <si>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</si>
  <si>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</si>
  <si>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</si>
  <si>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</si>
  <si>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</si>
  <si>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</si>
  <si>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</si>
  <si>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</si>
  <si>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</si>
  <si>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</si>
  <si>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</si>
  <si>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</si>
  <si>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</si>
  <si>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</si>
  <si>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</si>
  <si>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</si>
  <si>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</si>
  <si>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</si>
  <si>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</si>
  <si>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</si>
  <si>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</si>
  <si>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</si>
  <si>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</si>
  <si>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</si>
  <si>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</si>
  <si>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</si>
  <si>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</si>
  <si>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</si>
  <si>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</si>
  <si>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</si>
  <si>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</si>
  <si>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</si>
  <si>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</si>
  <si>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</si>
  <si>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</si>
  <si>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</si>
  <si>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</si>
  <si>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</si>
  <si>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</si>
  <si>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</si>
  <si>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</si>
  <si>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</si>
  <si>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</si>
  <si>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</si>
  <si>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</si>
  <si>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</si>
  <si>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</si>
  <si>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</si>
  <si>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</si>
  <si>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</si>
  <si>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</si>
  <si>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</si>
  <si>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</si>
  <si>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</si>
  <si>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</si>
  <si>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</si>
  <si>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</si>
  <si>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</si>
  <si>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</si>
  <si>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</si>
  <si>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</si>
  <si>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</si>
  <si>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</si>
  <si>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</si>
  <si>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</si>
  <si>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</si>
  <si>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</si>
  <si>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</si>
  <si>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</si>
  <si>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</si>
  <si>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</si>
  <si>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</si>
  <si>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</si>
  <si>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</si>
  <si>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</si>
  <si>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</si>
  <si>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</si>
  <si>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</si>
  <si>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</si>
  <si>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</si>
  <si>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</si>
  <si>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</si>
  <si>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</si>
  <si>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</si>
  <si>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</si>
  <si>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</si>
  <si>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</si>
  <si>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</si>
  <si>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</si>
  <si>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</si>
  <si>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</si>
  <si>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</si>
  <si>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</si>
  <si>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</si>
  <si>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</si>
  <si>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</si>
  <si>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</si>
  <si>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</si>
  <si>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</si>
  <si>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</si>
  <si>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</si>
  <si>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</si>
  <si>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</si>
  <si>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</si>
  <si>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</si>
  <si>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</si>
  <si>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</si>
  <si>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</si>
  <si>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</si>
  <si>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</si>
  <si>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</si>
  <si>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</si>
  <si>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</si>
  <si>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</si>
  <si>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</si>
  <si>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</si>
  <si>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</si>
  <si>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</si>
  <si>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</si>
  <si>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</si>
  <si>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</si>
  <si>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</si>
  <si>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</si>
  <si>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</si>
  <si>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</si>
  <si>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</si>
  <si>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</si>
  <si>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</si>
  <si>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</si>
  <si>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</si>
  <si>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</si>
  <si>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</si>
  <si>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</si>
  <si>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</si>
  <si>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</si>
  <si>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</si>
  <si>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</si>
  <si>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</si>
  <si>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</si>
  <si>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</si>
  <si>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</si>
  <si>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</si>
  <si>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</si>
  <si>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</si>
  <si>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</si>
  <si>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</si>
  <si>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</si>
  <si>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</si>
  <si>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</si>
  <si>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</si>
  <si>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</si>
  <si>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</si>
  <si>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</si>
  <si>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</si>
  <si>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</si>
  <si>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</si>
  <si>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</si>
  <si>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</si>
  <si>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</si>
  <si>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</si>
  <si>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</si>
  <si>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</si>
  <si>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</si>
  <si>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</si>
  <si>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</si>
  <si>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</si>
  <si>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</si>
  <si>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</si>
  <si>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</si>
  <si>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</si>
  <si>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</si>
  <si>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</si>
  <si>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</si>
  <si>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</si>
  <si>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</si>
  <si>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</si>
  <si>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</si>
  <si>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</si>
  <si>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</si>
  <si>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</si>
  <si>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</si>
  <si>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</si>
  <si>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</si>
  <si>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</si>
  <si>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</si>
  <si>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</si>
  <si>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</si>
  <si>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</si>
  <si>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</si>
  <si>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</si>
  <si>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</si>
  <si>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</si>
  <si>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</si>
  <si>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</si>
  <si>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</si>
  <si>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</si>
  <si>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</si>
  <si>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</si>
  <si>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</si>
  <si>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</si>
  <si>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</si>
  <si>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</si>
  <si>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</si>
  <si>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</si>
  <si>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</si>
  <si>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</si>
  <si>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</si>
  <si>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</si>
  <si>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</si>
  <si>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</si>
  <si>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</si>
  <si>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</si>
  <si>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</si>
  <si>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</si>
  <si>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</si>
  <si>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</si>
  <si>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</si>
  <si>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</si>
  <si>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</si>
  <si>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</si>
  <si>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</si>
  <si>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</si>
  <si>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</si>
  <si>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</si>
  <si>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</si>
  <si>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</si>
  <si>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</si>
  <si>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</si>
  <si>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</si>
  <si>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</si>
  <si>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</si>
  <si>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</si>
  <si>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</si>
  <si>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</si>
  <si>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</si>
  <si>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</si>
  <si>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</si>
  <si>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</si>
  <si>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</si>
  <si>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</si>
  <si>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</si>
  <si>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</si>
  <si>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</si>
  <si>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</si>
  <si>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</si>
  <si>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</si>
  <si>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</si>
  <si>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</si>
  <si>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</si>
  <si>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</si>
  <si>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</si>
  <si>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</si>
  <si>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</si>
  <si>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</si>
  <si>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</si>
  <si>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</si>
  <si>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</si>
  <si>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</si>
  <si>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</si>
  <si>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</si>
  <si>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</si>
  <si>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</si>
  <si>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</si>
  <si>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</si>
  <si>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</si>
  <si>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</si>
  <si>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</si>
  <si>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</si>
  <si>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</si>
  <si>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</si>
  <si>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</si>
  <si>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</si>
  <si>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</si>
  <si>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</si>
  <si>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</si>
  <si>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</si>
  <si>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</si>
  <si>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</si>
  <si>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</si>
  <si>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</si>
  <si>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</si>
  <si>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</si>
  <si>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</si>
  <si>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</si>
  <si>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</si>
  <si>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</si>
  <si>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</si>
  <si>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</si>
  <si>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</si>
  <si>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</si>
  <si>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</si>
  <si>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</si>
  <si>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</si>
  <si>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</si>
  <si>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</si>
  <si>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</si>
  <si>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</si>
  <si>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</si>
  <si>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</si>
  <si>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</si>
  <si>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</si>
  <si>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</si>
  <si>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</si>
  <si>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</si>
  <si>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</si>
  <si>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</si>
  <si>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</si>
  <si>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</si>
  <si>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</si>
  <si>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</si>
  <si>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</si>
  <si>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</si>
  <si>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</si>
  <si>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</si>
  <si>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</si>
  <si>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</si>
  <si>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</si>
  <si>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</si>
  <si>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</si>
  <si>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</si>
  <si>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</si>
  <si>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</si>
  <si>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</si>
  <si>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</si>
  <si>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</si>
  <si>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</si>
  <si>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</si>
  <si>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</si>
  <si>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</si>
  <si>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</si>
  <si>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</si>
  <si>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</si>
  <si>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</si>
  <si>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</si>
  <si>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</si>
  <si>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</si>
  <si>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</si>
  <si>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</si>
  <si>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</si>
  <si>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</si>
  <si>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</si>
  <si>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</si>
  <si>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</si>
  <si>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</si>
  <si>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</si>
  <si>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</si>
  <si>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</si>
  <si>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</si>
  <si>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</si>
  <si>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</si>
  <si>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</si>
  <si>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</si>
  <si>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</si>
  <si>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</si>
  <si>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</si>
  <si>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</si>
  <si>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</si>
  <si>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</si>
  <si>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</si>
  <si>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</si>
  <si>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</si>
  <si>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</si>
  <si>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</si>
  <si>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</si>
  <si>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</si>
  <si>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</si>
  <si>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</si>
  <si>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</si>
  <si>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</si>
  <si>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</si>
  <si>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</si>
  <si>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</si>
  <si>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</si>
  <si>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</si>
  <si>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</si>
  <si>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</si>
  <si>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</si>
  <si>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</si>
  <si>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</si>
  <si>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</si>
  <si>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</si>
  <si>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</si>
  <si>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</si>
  <si>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</si>
  <si>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</si>
  <si>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</si>
  <si>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</si>
  <si>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</si>
  <si>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</si>
  <si>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</si>
  <si>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</si>
  <si>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</si>
  <si>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</si>
  <si>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</si>
  <si>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</si>
  <si>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</si>
  <si>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</si>
  <si>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</si>
  <si>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</si>
  <si>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</si>
  <si>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</si>
  <si>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</si>
  <si>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</si>
  <si>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</si>
  <si>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</si>
  <si>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</si>
  <si>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</si>
  <si>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</si>
  <si>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</si>
  <si>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</si>
  <si>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</si>
  <si>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</si>
  <si>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</si>
  <si>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</si>
  <si>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</si>
  <si>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</si>
  <si>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</si>
  <si>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</si>
  <si>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</si>
  <si>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</si>
  <si>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</si>
  <si>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</si>
  <si>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</si>
  <si>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</si>
  <si>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</si>
  <si>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</si>
  <si>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</si>
  <si>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</si>
  <si>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</si>
  <si>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</si>
  <si>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</si>
  <si>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</si>
  <si>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</si>
  <si>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</si>
  <si>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</si>
  <si>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</si>
  <si>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</si>
  <si>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</si>
  <si>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</si>
  <si>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</si>
  <si>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</si>
  <si>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</si>
  <si>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</si>
  <si>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</si>
  <si>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</si>
  <si>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</si>
  <si>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</si>
  <si>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</si>
  <si>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</si>
  <si>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</si>
  <si>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</si>
  <si>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</si>
  <si>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</si>
  <si>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</si>
  <si>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</si>
  <si>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</si>
  <si>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</si>
  <si>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</si>
  <si>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</si>
  <si>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</si>
  <si>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</si>
  <si>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</si>
  <si>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</si>
  <si>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</si>
  <si>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</si>
  <si>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</si>
  <si>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</si>
  <si>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</si>
  <si>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</si>
  <si>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</si>
  <si>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</si>
  <si>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</si>
  <si>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</si>
  <si>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</si>
  <si>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</si>
  <si>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</si>
  <si>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</si>
  <si>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</si>
  <si>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</si>
  <si>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</si>
  <si>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</si>
  <si>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</si>
  <si>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</si>
  <si>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</si>
  <si>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</si>
  <si>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</si>
  <si>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</si>
  <si>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</si>
  <si>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</si>
  <si>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</si>
  <si>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</si>
  <si>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</si>
  <si>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</si>
  <si>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</si>
  <si>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</si>
  <si>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</si>
  <si>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</si>
  <si>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</si>
  <si>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</si>
  <si>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</si>
  <si>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</si>
  <si>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</si>
  <si>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</si>
  <si>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</si>
  <si>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</si>
  <si>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</si>
  <si>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</si>
  <si>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</si>
  <si>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</si>
  <si>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</si>
  <si>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</si>
  <si>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</si>
  <si>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</si>
  <si>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</si>
  <si>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</si>
  <si>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</si>
  <si>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</si>
  <si>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</si>
  <si>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</si>
  <si>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</si>
  <si>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</si>
  <si>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</si>
  <si>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</si>
  <si>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</si>
  <si>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</si>
  <si>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</si>
  <si>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</si>
  <si>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</si>
  <si>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</si>
  <si>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</si>
  <si>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</si>
  <si>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</si>
  <si>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</si>
  <si>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</si>
  <si>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</si>
  <si>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</si>
  <si>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</si>
  <si>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</si>
  <si>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</si>
  <si>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</si>
  <si>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</si>
  <si>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</si>
  <si>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</si>
  <si>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</si>
  <si>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</si>
  <si>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</si>
  <si>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</si>
  <si>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</si>
  <si>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</si>
  <si>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</si>
  <si>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</si>
  <si>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</si>
  <si>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</si>
  <si>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</si>
  <si>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</si>
  <si>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</si>
  <si>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</si>
  <si>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</si>
  <si>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</si>
  <si>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</si>
  <si>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</si>
  <si>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</si>
  <si>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</si>
  <si>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</si>
  <si>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</si>
  <si>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</si>
  <si>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</si>
  <si>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</si>
  <si>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</si>
  <si>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</si>
  <si>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</si>
  <si>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</si>
  <si>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</si>
  <si>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</si>
  <si>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</si>
  <si>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</si>
  <si>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</si>
  <si>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</si>
  <si>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</si>
  <si>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</si>
  <si>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</si>
  <si>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</si>
  <si>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</si>
  <si>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</si>
  <si>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</si>
  <si>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</si>
  <si>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</si>
  <si>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</si>
  <si>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</si>
  <si>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</si>
  <si>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</si>
  <si>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</si>
  <si>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</si>
  <si>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</si>
  <si>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</si>
  <si>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</si>
  <si>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</si>
  <si>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</si>
  <si>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</si>
  <si>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</si>
  <si>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</si>
  <si>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</si>
  <si>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</si>
  <si>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</si>
  <si>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</si>
  <si>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</si>
  <si>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</si>
  <si>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</si>
  <si>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</si>
  <si>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</si>
  <si>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</si>
  <si>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</si>
  <si>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</si>
  <si>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</si>
  <si>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</si>
  <si>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</si>
  <si>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</si>
  <si>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</si>
  <si>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</si>
  <si>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</si>
  <si>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</si>
  <si>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</si>
  <si>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</si>
  <si>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</si>
  <si>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</si>
  <si>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</si>
  <si>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</si>
  <si>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</si>
  <si>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</si>
  <si>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</si>
  <si>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</si>
  <si>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</si>
  <si>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</si>
  <si>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</si>
  <si>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</si>
  <si>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</si>
  <si>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</si>
  <si>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</si>
  <si>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</si>
  <si>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</si>
  <si>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</si>
  <si>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</si>
  <si>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</si>
  <si>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</si>
  <si>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</si>
  <si>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</si>
  <si>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</si>
  <si>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</si>
  <si>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</si>
  <si>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</si>
  <si>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</si>
  <si>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</si>
  <si>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</si>
  <si>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</si>
  <si>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</si>
  <si>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</si>
  <si>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</si>
  <si>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</si>
  <si>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</si>
  <si>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</si>
  <si>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</si>
  <si>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</si>
  <si>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</si>
  <si>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</si>
  <si>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</si>
  <si>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</si>
  <si>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</si>
  <si>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</si>
  <si>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</si>
  <si>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</si>
  <si>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</si>
  <si>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</si>
  <si>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</si>
  <si>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</si>
  <si>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</si>
  <si>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</si>
  <si>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</si>
  <si>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</si>
  <si>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</si>
  <si>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</si>
  <si>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</si>
  <si>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</si>
  <si>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</si>
  <si>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</si>
  <si>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</si>
  <si>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</si>
  <si>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</si>
  <si>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</si>
  <si>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</si>
  <si>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</si>
  <si>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</si>
  <si>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</si>
  <si>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</si>
  <si>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</si>
  <si>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</si>
  <si>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</si>
  <si>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</si>
  <si>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</si>
  <si>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</si>
  <si>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</si>
  <si>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</si>
  <si>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</si>
  <si>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</si>
  <si>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</si>
  <si>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</si>
  <si>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</si>
  <si>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</si>
  <si>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</si>
  <si>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</si>
  <si>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</si>
  <si>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</si>
  <si>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</si>
  <si>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</si>
  <si>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</si>
  <si>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</si>
  <si>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</si>
  <si>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</si>
  <si>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</si>
  <si>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</si>
  <si>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</si>
  <si>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</si>
  <si>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</si>
  <si>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</si>
  <si>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</si>
  <si>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</si>
  <si>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</si>
  <si>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</si>
  <si>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</si>
  <si>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</si>
  <si>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</si>
  <si>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</si>
  <si>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</si>
  <si>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</si>
  <si>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</si>
  <si>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</si>
  <si>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</si>
  <si>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</si>
  <si>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</si>
  <si>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</si>
  <si>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</si>
  <si>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</si>
  <si>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</si>
  <si>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</si>
  <si>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</si>
  <si>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</si>
  <si>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</si>
  <si>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</si>
  <si>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</si>
  <si>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</si>
  <si>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</si>
  <si>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</si>
  <si>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</si>
  <si>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</si>
  <si>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</si>
  <si>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</si>
  <si>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</si>
  <si>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</si>
  <si>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</si>
  <si>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</si>
  <si>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</si>
  <si>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</si>
  <si>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</si>
  <si>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</si>
  <si>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</si>
  <si>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</si>
  <si>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</si>
  <si>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</si>
  <si>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</si>
  <si>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</si>
  <si>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</si>
  <si>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</si>
  <si>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</si>
  <si>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</si>
  <si>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</si>
  <si>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</si>
  <si>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</si>
  <si>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</si>
  <si>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</si>
  <si>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</si>
  <si>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</si>
  <si>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</si>
  <si>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</si>
  <si>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</si>
  <si>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</si>
  <si>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</si>
  <si>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</si>
  <si>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</si>
  <si>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</si>
  <si>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</si>
  <si>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</si>
  <si>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</si>
  <si>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</si>
  <si>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</si>
  <si>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</si>
  <si>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</si>
  <si>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</si>
  <si>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</si>
  <si>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</si>
  <si>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</si>
  <si>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</si>
  <si>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</si>
  <si>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</si>
  <si>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</si>
  <si>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</si>
  <si>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</si>
  <si>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</si>
  <si>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</si>
  <si>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</si>
  <si>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</si>
  <si>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</si>
  <si>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</si>
  <si>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</si>
  <si>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</si>
  <si>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</si>
  <si>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</si>
  <si>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</si>
  <si>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</si>
  <si>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</si>
  <si>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</si>
  <si>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</si>
  <si>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</si>
  <si>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</si>
  <si>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</si>
  <si>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</si>
  <si>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</si>
  <si>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</si>
  <si>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</si>
  <si>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</si>
  <si>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</si>
  <si>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</si>
  <si>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</si>
  <si>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</si>
  <si>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</si>
  <si>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</si>
  <si>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</si>
  <si>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</si>
  <si>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</si>
  <si>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</si>
  <si>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</si>
  <si>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</si>
  <si>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</si>
  <si>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</si>
  <si>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</si>
  <si>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</si>
  <si>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</si>
  <si>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</si>
  <si>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</si>
  <si>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</si>
  <si>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</si>
  <si>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</si>
  <si>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</si>
  <si>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</si>
  <si>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</si>
  <si>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</si>
  <si>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</si>
  <si>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</si>
  <si>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</si>
  <si>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</si>
  <si>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</si>
  <si>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</si>
  <si>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</si>
  <si>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</si>
  <si>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</si>
  <si>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</si>
  <si>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</si>
  <si>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</si>
  <si>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</si>
  <si>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</si>
  <si>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</si>
  <si>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</si>
  <si>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</si>
  <si>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</si>
  <si>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</si>
  <si>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</si>
  <si>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</si>
  <si>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</si>
  <si>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</si>
  <si>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</si>
  <si>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</si>
  <si>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</si>
  <si>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</si>
  <si>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</si>
  <si>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</si>
  <si>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</si>
  <si>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</si>
  <si>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</si>
  <si>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</si>
  <si>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</si>
  <si>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</si>
  <si>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</si>
  <si>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</si>
  <si>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</si>
  <si>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</si>
  <si>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</si>
  <si>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</si>
  <si>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</si>
  <si>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</si>
  <si>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</si>
  <si>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</si>
  <si>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</si>
  <si>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</si>
  <si>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</si>
  <si>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</si>
  <si>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</si>
  <si>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</si>
  <si>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</si>
  <si>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</si>
  <si>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</si>
  <si>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</si>
  <si>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</si>
  <si>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</si>
  <si>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</si>
  <si>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</si>
  <si>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</si>
  <si>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</si>
  <si>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</si>
  <si>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</si>
  <si>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</si>
  <si>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</si>
  <si>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</si>
  <si>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</si>
  <si>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</si>
  <si>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</si>
  <si>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</si>
  <si>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</si>
  <si>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</si>
  <si>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</si>
  <si>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</si>
  <si>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</si>
  <si>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</si>
  <si>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</si>
  <si>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</si>
  <si>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</si>
  <si>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</si>
  <si>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</si>
  <si>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</si>
  <si>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</si>
  <si>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</si>
  <si>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</si>
  <si>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</si>
  <si>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</si>
  <si>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</si>
  <si>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</si>
  <si>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</si>
  <si>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</si>
  <si>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</si>
  <si>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</si>
  <si>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</si>
  <si>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</si>
  <si>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</si>
  <si>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</si>
  <si>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</si>
  <si>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</si>
  <si>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</si>
  <si>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</si>
  <si>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</si>
  <si>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</si>
  <si>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</si>
  <si>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</si>
  <si>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</si>
  <si>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</si>
  <si>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</si>
  <si>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</si>
  <si>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</si>
  <si>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</si>
  <si>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</si>
  <si>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</si>
  <si>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</si>
  <si>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</si>
  <si>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</si>
  <si>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</si>
  <si>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</si>
  <si>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</si>
  <si>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</si>
  <si>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</si>
  <si>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</si>
  <si>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</si>
  <si>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</si>
  <si>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</si>
  <si>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</si>
  <si>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</si>
  <si>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</si>
  <si>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</si>
  <si>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</si>
  <si>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</si>
  <si>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</si>
  <si>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</si>
  <si>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</si>
  <si>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</si>
  <si>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</si>
  <si>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</si>
  <si>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</si>
  <si>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</si>
  <si>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</si>
  <si>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</si>
  <si>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</si>
  <si>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</si>
  <si>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</si>
  <si>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</si>
  <si>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</si>
  <si>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</si>
  <si>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</si>
  <si>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</si>
  <si>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</si>
  <si>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</si>
  <si>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</si>
  <si>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</si>
  <si>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</si>
  <si>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</si>
  <si>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</si>
  <si>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</si>
  <si>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</si>
  <si>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</si>
  <si>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</si>
  <si>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</si>
  <si>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</si>
  <si>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</si>
  <si>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</si>
  <si>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</si>
  <si>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</si>
  <si>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</si>
  <si>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</si>
  <si>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</si>
  <si>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</si>
  <si>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</si>
  <si>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</si>
  <si>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</si>
  <si>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</si>
  <si>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</si>
  <si>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</si>
  <si>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</si>
  <si>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</si>
  <si>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</si>
  <si>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</si>
  <si>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</si>
  <si>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</si>
  <si>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</si>
  <si>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</si>
  <si>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</si>
  <si>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</si>
  <si>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</si>
  <si>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</si>
  <si>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</si>
  <si>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</si>
  <si>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</si>
  <si>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</si>
  <si>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</si>
  <si>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</si>
  <si>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</si>
  <si>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</si>
  <si>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</si>
  <si>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</si>
  <si>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</si>
  <si>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</si>
  <si>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</si>
  <si>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</si>
  <si>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</si>
  <si>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</si>
  <si>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</si>
  <si>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</si>
  <si>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</si>
  <si>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</si>
  <si>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</si>
  <si>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</si>
  <si>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</si>
  <si>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</si>
  <si>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</si>
  <si>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</si>
  <si>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</si>
  <si>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</si>
  <si>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</si>
  <si>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</si>
  <si>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</si>
  <si>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</si>
  <si>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</si>
  <si>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</si>
  <si>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</si>
  <si>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</si>
  <si>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</si>
  <si>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</si>
  <si>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</si>
  <si>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</si>
  <si>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</si>
  <si>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</si>
  <si>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</si>
  <si>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</si>
  <si>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</si>
  <si>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</si>
  <si>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</si>
  <si>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</si>
  <si>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</si>
  <si>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</si>
  <si>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</si>
  <si>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</si>
  <si>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</si>
  <si>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</si>
  <si>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</si>
  <si>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</si>
  <si>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</si>
  <si>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</si>
  <si>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</si>
  <si>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</si>
  <si>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</si>
  <si>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</si>
  <si>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</si>
  <si>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</si>
  <si>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</si>
  <si>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</si>
  <si>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</si>
  <si>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</si>
  <si>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</si>
  <si>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</si>
  <si>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</si>
  <si>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</si>
  <si>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</si>
  <si>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</si>
  <si>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</si>
  <si>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</si>
  <si>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</si>
  <si>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</si>
  <si>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</si>
  <si>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</si>
  <si>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</si>
  <si>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</si>
  <si>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</si>
  <si>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</si>
  <si>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</si>
  <si>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</si>
  <si>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</si>
  <si>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</si>
  <si>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</si>
  <si>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</si>
  <si>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</si>
  <si>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</si>
  <si>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</si>
  <si>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</si>
  <si>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</si>
  <si>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</si>
  <si>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</si>
  <si>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</si>
  <si>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</si>
  <si>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</si>
  <si>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</si>
  <si>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</si>
  <si>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</si>
  <si>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</si>
  <si>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</si>
  <si>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</si>
  <si>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</si>
  <si>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</si>
  <si>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</si>
  <si>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</si>
  <si>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</si>
  <si>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</si>
  <si>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</si>
  <si>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</si>
  <si>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</si>
  <si>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</si>
  <si>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</si>
  <si>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</si>
  <si>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</si>
  <si>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</si>
  <si>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</si>
  <si>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</si>
  <si>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</si>
  <si>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</si>
  <si>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</si>
  <si>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</si>
  <si>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</si>
  <si>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</si>
  <si>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</si>
  <si>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</si>
  <si>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</si>
  <si>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</si>
  <si>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</si>
  <si>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</si>
  <si>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</si>
  <si>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</si>
  <si>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</si>
  <si>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</si>
  <si>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</si>
  <si>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</si>
  <si>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</si>
  <si>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</si>
  <si>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</si>
  <si>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</si>
  <si>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</si>
  <si>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</si>
  <si>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</si>
  <si>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</si>
  <si>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</si>
  <si>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</si>
  <si>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</si>
  <si>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</si>
  <si>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</si>
  <si>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</si>
  <si>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</si>
  <si>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</si>
  <si>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</si>
  <si>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</si>
  <si>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</si>
  <si>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</si>
  <si>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</si>
  <si>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</si>
  <si>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</si>
  <si>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</si>
  <si>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</si>
  <si>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</si>
  <si>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</si>
  <si>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</si>
  <si>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</si>
  <si>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</si>
  <si>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</si>
  <si>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</si>
  <si>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</si>
  <si>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</si>
  <si>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</si>
  <si>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</si>
  <si>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</si>
  <si>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</si>
  <si>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</si>
  <si>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</si>
  <si>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</si>
  <si>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</si>
  <si>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</si>
  <si>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</si>
  <si>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</si>
  <si>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</si>
  <si>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</si>
  <si>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</si>
  <si>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</si>
  <si>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</si>
  <si>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</si>
  <si>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</si>
  <si>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</si>
  <si>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</si>
  <si>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</si>
  <si>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</si>
  <si>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</si>
  <si>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</si>
  <si>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</si>
  <si>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</si>
  <si>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</si>
  <si>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</si>
  <si>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</si>
  <si>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</si>
  <si>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</si>
  <si>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</si>
  <si>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</si>
  <si>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</si>
  <si>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</si>
  <si>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</si>
  <si>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</si>
  <si>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</si>
  <si>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</si>
  <si>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</si>
  <si>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</si>
  <si>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</si>
  <si>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</si>
  <si>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</si>
  <si>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</si>
  <si>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</si>
  <si>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</si>
  <si>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</si>
  <si>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</si>
  <si>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</si>
  <si>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</si>
  <si>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</si>
  <si>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</si>
  <si>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</si>
  <si>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</si>
  <si>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</si>
  <si>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</si>
  <si>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</si>
  <si>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</si>
  <si>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</si>
  <si>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</si>
  <si>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</si>
  <si>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</si>
  <si>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</si>
  <si>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</si>
  <si>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</si>
  <si>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</si>
  <si>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</si>
  <si>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</si>
  <si>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</si>
  <si>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</si>
  <si>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</si>
  <si>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</si>
  <si>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</si>
  <si>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</si>
  <si>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</si>
  <si>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</si>
  <si>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</si>
  <si>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</si>
  <si>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</si>
  <si>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</si>
  <si>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</si>
  <si>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</si>
  <si>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</si>
  <si>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</si>
  <si>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</si>
  <si>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</si>
  <si>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</si>
  <si>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</si>
  <si>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</si>
  <si>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</si>
  <si>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</si>
  <si>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</si>
  <si>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</si>
  <si>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</si>
  <si>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</si>
  <si>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</si>
  <si>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</si>
  <si>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</si>
  <si>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</si>
  <si>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</si>
  <si>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</si>
  <si>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</si>
  <si>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</si>
  <si>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</si>
  <si>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</si>
  <si>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</si>
  <si>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</si>
  <si>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</si>
  <si>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</si>
  <si>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</si>
  <si>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</si>
  <si>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</si>
  <si>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</si>
  <si>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</si>
  <si>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</si>
  <si>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</si>
  <si>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</si>
  <si>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</si>
  <si>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</si>
  <si>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</si>
  <si>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</si>
  <si>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</si>
  <si>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</si>
  <si>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</si>
  <si>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</si>
  <si>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</si>
  <si>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</si>
  <si>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</si>
  <si>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</si>
  <si>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</si>
  <si>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</si>
  <si>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</si>
  <si>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</si>
  <si>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</si>
  <si>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</si>
  <si>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</si>
  <si>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</si>
  <si>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</si>
  <si>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</si>
  <si>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</si>
  <si>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</si>
  <si>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</si>
  <si>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</si>
  <si>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</si>
  <si>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</si>
  <si>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</si>
  <si>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</si>
  <si>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</si>
  <si>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</si>
  <si>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</si>
  <si>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</si>
  <si>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</si>
  <si>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</si>
  <si>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</si>
  <si>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</si>
  <si>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</si>
  <si>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</si>
  <si>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</si>
  <si>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</si>
  <si>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</si>
  <si>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</si>
  <si>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</si>
  <si>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</si>
  <si>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</si>
  <si>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</si>
  <si>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</si>
  <si>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</si>
  <si>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</si>
  <si>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</si>
  <si>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</si>
  <si>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</si>
  <si>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</si>
  <si>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</si>
  <si>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</si>
  <si>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</si>
  <si>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</si>
  <si>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</si>
  <si>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</si>
  <si>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</si>
  <si>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</si>
  <si>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</si>
  <si>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</si>
  <si>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</si>
  <si>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</si>
  <si>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</si>
  <si>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</si>
  <si>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</si>
  <si>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</si>
  <si>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</si>
  <si>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</si>
  <si>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</si>
  <si>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</si>
  <si>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</si>
  <si>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</si>
  <si>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</si>
  <si>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</si>
  <si>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</si>
  <si>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</si>
  <si>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</si>
  <si>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</si>
  <si>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</si>
  <si>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</si>
  <si>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</si>
  <si>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</si>
  <si>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</si>
  <si>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</si>
  <si>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</si>
  <si>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</si>
  <si>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</si>
  <si>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</si>
  <si>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</si>
  <si>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</si>
  <si>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</si>
  <si>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</si>
  <si>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</si>
  <si>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</si>
  <si>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</si>
  <si>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</si>
  <si>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</si>
  <si>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</si>
  <si>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</si>
  <si>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</si>
  <si>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</si>
  <si>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</si>
  <si>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</si>
  <si>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</si>
  <si>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</si>
  <si>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</si>
  <si>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</si>
  <si>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</si>
  <si>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</si>
  <si>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</si>
  <si>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</si>
  <si>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</si>
  <si>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</si>
  <si>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</si>
  <si>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</si>
  <si>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</si>
  <si>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</si>
  <si>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</si>
  <si>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</si>
  <si>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</si>
  <si>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</si>
  <si>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</si>
  <si>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</si>
  <si>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</si>
  <si>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</si>
  <si>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</si>
  <si>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</si>
  <si>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</si>
  <si>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</si>
  <si>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</si>
  <si>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</si>
  <si>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</si>
  <si>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</si>
  <si>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</si>
  <si>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</si>
  <si>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</si>
  <si>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</si>
  <si>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</si>
  <si>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</si>
  <si>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</si>
  <si>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</si>
  <si>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</si>
  <si>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</si>
  <si>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</si>
  <si>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</si>
  <si>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</si>
  <si>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</si>
  <si>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</si>
  <si>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</si>
  <si>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</si>
  <si>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</si>
  <si>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</si>
  <si>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</si>
  <si>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</si>
  <si>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</si>
  <si>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</si>
  <si>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</si>
  <si>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</si>
  <si>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</si>
  <si>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</si>
  <si>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</si>
  <si>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</si>
  <si>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</si>
  <si>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</si>
  <si>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</si>
  <si>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</si>
  <si>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</si>
  <si>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</si>
  <si>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</si>
  <si>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</si>
  <si>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</si>
  <si>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</si>
  <si>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</si>
  <si>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</si>
  <si>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</si>
  <si>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</si>
  <si>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</si>
  <si>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</si>
  <si>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</si>
  <si>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</si>
  <si>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</si>
  <si>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</si>
  <si>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</si>
  <si>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</si>
  <si>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</si>
  <si>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</si>
  <si>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</si>
  <si>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</si>
  <si>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</si>
  <si>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</si>
  <si>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</si>
  <si>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</si>
  <si>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</si>
  <si>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</si>
  <si>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</si>
  <si>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</si>
  <si>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</si>
  <si>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</si>
  <si>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</si>
  <si>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</si>
  <si>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</si>
  <si>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</si>
  <si>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</si>
  <si>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</si>
  <si>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</si>
  <si>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</si>
  <si>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</si>
  <si>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</si>
  <si>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</si>
  <si>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</si>
  <si>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</si>
  <si>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</si>
  <si>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</si>
  <si>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</si>
  <si>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</si>
  <si>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</si>
  <si>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</si>
  <si>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</si>
  <si>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</si>
  <si>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</si>
  <si>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</si>
  <si>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</si>
  <si>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</si>
  <si>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</si>
  <si>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</si>
  <si>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</si>
  <si>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</si>
  <si>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</si>
  <si>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</si>
  <si>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</si>
  <si>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</si>
  <si>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</si>
  <si>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</si>
  <si>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</si>
  <si>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</si>
  <si>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</si>
  <si>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</si>
  <si>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</si>
  <si>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</si>
  <si>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</si>
  <si>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</si>
  <si>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</si>
  <si>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</si>
  <si>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</si>
  <si>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</si>
  <si>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</si>
  <si>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</si>
  <si>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</si>
  <si>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</si>
  <si>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</si>
  <si>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</si>
  <si>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</si>
  <si>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</si>
  <si>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</si>
  <si>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</si>
  <si>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</si>
  <si>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</si>
  <si>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</si>
  <si>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</si>
  <si>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</si>
  <si>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</si>
  <si>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</si>
  <si>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</si>
  <si>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</si>
  <si>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</si>
  <si>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</si>
  <si>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</si>
  <si>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</si>
  <si>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</si>
  <si>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</si>
  <si>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</si>
  <si>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</si>
  <si>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</si>
  <si>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</si>
  <si>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</si>
  <si>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</si>
  <si>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</si>
  <si>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</si>
  <si>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</si>
  <si>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</si>
  <si>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</si>
  <si>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</si>
  <si>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</si>
  <si>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</si>
  <si>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</si>
  <si>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</si>
  <si>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</si>
  <si>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</si>
  <si>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</si>
  <si>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</si>
  <si>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</si>
  <si>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</si>
  <si>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</si>
  <si>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</si>
  <si>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</si>
  <si>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</si>
  <si>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</si>
  <si>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</si>
  <si>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</si>
  <si>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</si>
  <si>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</si>
  <si>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</si>
  <si>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</si>
  <si>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</si>
  <si>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</si>
  <si>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</si>
  <si>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</si>
  <si>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</si>
  <si>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</si>
  <si>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</si>
  <si>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</si>
  <si>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</si>
  <si>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</si>
  <si>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</si>
  <si>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</si>
  <si>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</si>
  <si>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</si>
  <si>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</si>
  <si>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</si>
  <si>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</si>
  <si>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</si>
  <si>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</si>
  <si>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</si>
  <si>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</si>
  <si>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</si>
  <si>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</si>
  <si>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</si>
  <si>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</si>
  <si>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</si>
  <si>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</si>
  <si>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</si>
  <si>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</si>
  <si>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</si>
  <si>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</si>
  <si>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</si>
  <si>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</si>
  <si>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</si>
  <si>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</si>
  <si>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</si>
  <si>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</si>
  <si>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</si>
  <si>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</si>
  <si>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</si>
  <si>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</si>
  <si>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</si>
  <si>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</si>
  <si>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</si>
  <si>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</si>
  <si>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</si>
  <si>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</si>
  <si>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</si>
  <si>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</si>
  <si>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</si>
  <si>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</si>
  <si>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</si>
  <si>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</si>
  <si>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</si>
  <si>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</si>
  <si>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</si>
  <si>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</si>
  <si>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</si>
  <si>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</si>
  <si>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</si>
  <si>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</si>
  <si>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</si>
  <si>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</si>
  <si>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</si>
  <si>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</si>
  <si>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</si>
  <si>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</si>
  <si>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</si>
  <si>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</si>
  <si>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</si>
  <si>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</si>
  <si>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</si>
  <si>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</si>
  <si>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</si>
  <si>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</si>
  <si>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</si>
  <si>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</si>
  <si>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</si>
  <si>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</si>
  <si>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</si>
  <si>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</si>
  <si>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</si>
  <si>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</si>
  <si>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</si>
  <si>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</si>
  <si>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</si>
  <si>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</si>
  <si>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</si>
  <si>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</si>
  <si>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</si>
  <si>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</si>
  <si>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</si>
  <si>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</si>
  <si>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</si>
  <si>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</si>
  <si>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</si>
  <si>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</si>
  <si>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</si>
  <si>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</si>
  <si>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</si>
  <si>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</si>
  <si>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</si>
  <si>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</si>
  <si>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</si>
  <si>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</si>
  <si>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</si>
  <si>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</si>
  <si>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</si>
  <si>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</si>
  <si>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</si>
  <si>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</si>
  <si>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</si>
  <si>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</si>
  <si>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</si>
  <si>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</si>
  <si>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</si>
  <si>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</si>
  <si>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</si>
  <si>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</si>
  <si>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</si>
  <si>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</si>
  <si>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</si>
  <si>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</si>
  <si>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</si>
  <si>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</si>
  <si>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</si>
  <si>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</si>
  <si>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</si>
  <si>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</si>
  <si>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</si>
  <si>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</si>
  <si>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</si>
  <si>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</si>
  <si>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</si>
  <si>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</si>
  <si>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</si>
  <si>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</si>
  <si>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</si>
  <si>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</si>
  <si>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</si>
  <si>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</si>
  <si>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</si>
  <si>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</si>
  <si>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</si>
  <si>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</si>
  <si>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</si>
  <si>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</si>
  <si>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</si>
  <si>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</si>
  <si>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</si>
  <si>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</si>
  <si>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</si>
  <si>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</si>
  <si>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</si>
  <si>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</si>
  <si>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</si>
  <si>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</si>
  <si>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</si>
  <si>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</si>
  <si>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</si>
  <si>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</si>
  <si>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</si>
  <si>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</si>
  <si>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</si>
  <si>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</si>
  <si>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</si>
  <si>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</si>
  <si>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</si>
  <si>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</si>
  <si>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</si>
  <si>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</si>
  <si>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</si>
  <si>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</si>
  <si>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</si>
  <si>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</si>
  <si>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</si>
  <si>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</si>
  <si>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</si>
  <si>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</si>
  <si>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</si>
  <si>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</si>
  <si>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</si>
  <si>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</si>
  <si>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</si>
  <si>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</si>
  <si>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</si>
  <si>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</si>
  <si>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</si>
  <si>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</si>
  <si>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</si>
  <si>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</si>
  <si>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</si>
  <si>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</si>
  <si>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</si>
  <si>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</si>
  <si>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</si>
  <si>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</si>
  <si>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</si>
  <si>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</si>
  <si>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</si>
  <si>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</si>
  <si>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</si>
  <si>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</si>
  <si>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</si>
  <si>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</si>
  <si>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</si>
  <si>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</si>
  <si>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</si>
  <si>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</si>
  <si>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</si>
  <si>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</si>
  <si>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</si>
  <si>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</si>
  <si>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</si>
  <si>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</si>
  <si>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</si>
  <si>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</si>
  <si>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</si>
  <si>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</si>
  <si>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</si>
  <si>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</si>
  <si>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</si>
  <si>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</si>
  <si>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</si>
  <si>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</si>
  <si>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</si>
  <si>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</si>
  <si>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</si>
  <si>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</si>
  <si>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</si>
  <si>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</si>
  <si>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</si>
  <si>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</si>
  <si>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</si>
  <si>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</si>
  <si>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</si>
  <si>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</si>
  <si>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</si>
  <si>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</si>
  <si>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</si>
  <si>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</si>
  <si>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</si>
  <si>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</si>
  <si>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</si>
  <si>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</si>
  <si>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</si>
  <si>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</si>
  <si>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</si>
  <si>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</si>
  <si>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</si>
  <si>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</si>
  <si>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</si>
  <si>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</si>
  <si>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</si>
  <si>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</si>
  <si>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</si>
  <si>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</si>
  <si>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</si>
  <si>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</si>
  <si>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</si>
  <si>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</si>
  <si>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</si>
  <si>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</si>
  <si>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</si>
  <si>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</si>
  <si>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</si>
  <si>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</si>
  <si>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</si>
  <si>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</si>
  <si>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</si>
  <si>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</si>
  <si>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</si>
  <si>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</si>
  <si>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</si>
  <si>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</si>
  <si>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</si>
  <si>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</si>
  <si>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</si>
  <si>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</si>
  <si>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</si>
  <si>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</si>
  <si>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</si>
  <si>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</si>
  <si>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</si>
  <si>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</si>
  <si>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</si>
  <si>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</si>
  <si>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</si>
  <si>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</si>
  <si>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</si>
  <si>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</si>
  <si>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</si>
  <si>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</si>
  <si>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</si>
  <si>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</si>
  <si>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</si>
  <si>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</si>
  <si>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</si>
  <si>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</si>
  <si>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</si>
  <si>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</si>
  <si>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</si>
  <si>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</si>
  <si>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</si>
  <si>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</si>
  <si>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</si>
  <si>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</si>
  <si>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</si>
  <si>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</si>
  <si>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</si>
  <si>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</si>
  <si>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</si>
  <si>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</si>
  <si>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</si>
  <si>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</si>
  <si>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</si>
  <si>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</si>
  <si>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</si>
  <si>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</si>
  <si>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</si>
  <si>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</si>
  <si>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</si>
  <si>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</si>
  <si>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</si>
  <si>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</si>
  <si>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</si>
  <si>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</si>
  <si>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</si>
  <si>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</si>
  <si>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</si>
  <si>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</si>
  <si>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</si>
  <si>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</si>
  <si>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</si>
  <si>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</si>
  <si>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</si>
  <si>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</si>
  <si>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</si>
  <si>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</si>
  <si>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</si>
  <si>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</si>
  <si>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</si>
  <si>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</si>
  <si>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</si>
  <si>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</si>
  <si>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</si>
  <si>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</si>
  <si>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</si>
  <si>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</si>
  <si>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</si>
  <si>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</si>
  <si>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</si>
  <si>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</si>
  <si>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</si>
  <si>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</si>
  <si>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</si>
  <si>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</si>
  <si>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</si>
  <si>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</si>
  <si>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</si>
  <si>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</si>
  <si>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</si>
  <si>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</si>
  <si>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</si>
  <si>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</si>
  <si>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</si>
  <si>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</si>
  <si>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</si>
  <si>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</si>
  <si>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</si>
  <si>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</si>
  <si>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</si>
  <si>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</si>
  <si>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</si>
  <si>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</si>
  <si>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</si>
  <si>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</si>
  <si>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</si>
  <si>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</si>
  <si>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</si>
  <si>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</si>
  <si>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</si>
  <si>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</si>
  <si>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</si>
  <si>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</si>
  <si>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</si>
  <si>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</si>
  <si>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</si>
  <si>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</si>
  <si>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</si>
  <si>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</si>
  <si>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</si>
  <si>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</si>
  <si>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</si>
  <si>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</si>
  <si>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</si>
  <si>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</si>
  <si>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</si>
  <si>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</si>
  <si>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</si>
  <si>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</si>
  <si>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</si>
  <si>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</si>
  <si>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</si>
  <si>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</si>
  <si>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</si>
  <si>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</si>
  <si>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</si>
  <si>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</si>
  <si>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</si>
  <si>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</si>
  <si>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</si>
  <si>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</si>
  <si>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</si>
  <si>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</si>
  <si>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</si>
  <si>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</si>
  <si>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</si>
  <si>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</si>
  <si>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</si>
  <si>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</si>
  <si>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</si>
  <si>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</si>
  <si>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</si>
  <si>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</si>
  <si>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</si>
  <si>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</si>
  <si>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</si>
  <si>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</si>
  <si>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</si>
  <si>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</si>
  <si>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</si>
  <si>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</si>
  <si>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</si>
  <si>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</si>
  <si>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</si>
  <si>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</si>
  <si>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</si>
  <si>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</si>
  <si>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</si>
  <si>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</si>
  <si>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</si>
  <si>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</si>
  <si>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</si>
  <si>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</si>
  <si>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</si>
  <si>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</si>
  <si>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</si>
  <si>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</si>
  <si>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</si>
  <si>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</si>
  <si>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</si>
  <si>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</si>
  <si>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</si>
  <si>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</si>
  <si>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</si>
  <si>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</si>
  <si>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</si>
  <si>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</si>
  <si>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</si>
  <si>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</si>
  <si>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</si>
  <si>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</si>
  <si>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</si>
  <si>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</si>
  <si>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</si>
  <si>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</si>
  <si>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</si>
  <si>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</si>
  <si>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</si>
  <si>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</si>
  <si>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</si>
  <si>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</si>
  <si>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</si>
  <si>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</si>
  <si>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</si>
  <si>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</si>
  <si>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</si>
  <si>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</si>
  <si>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</si>
  <si>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</si>
  <si>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</si>
  <si>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</si>
  <si>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</si>
  <si>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</si>
  <si>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</si>
  <si>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</si>
  <si>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</si>
  <si>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</si>
  <si>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</si>
  <si>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</si>
  <si>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</si>
  <si>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</si>
  <si>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</si>
  <si>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</si>
  <si>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</si>
  <si>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</si>
  <si>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</si>
  <si>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</si>
  <si>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</si>
  <si>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</si>
  <si>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</si>
  <si>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</si>
  <si>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</si>
  <si>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</si>
  <si>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</si>
  <si>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</si>
  <si>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</si>
  <si>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</si>
  <si>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</si>
  <si>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</si>
  <si>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</si>
  <si>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</si>
  <si>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</si>
  <si>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</si>
  <si>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</si>
  <si>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</si>
  <si>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</si>
  <si>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</si>
  <si>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</si>
  <si>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</si>
  <si>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</si>
  <si>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</si>
  <si>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</si>
  <si>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</si>
  <si>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</si>
  <si>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</si>
  <si>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</si>
  <si>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</si>
  <si>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</si>
  <si>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</si>
  <si>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</si>
  <si>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</si>
  <si>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</si>
  <si>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</si>
  <si>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</si>
  <si>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</si>
  <si>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</si>
  <si>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</si>
  <si>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</si>
  <si>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</si>
  <si>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</si>
  <si>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</si>
  <si>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</si>
  <si>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</si>
  <si>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</si>
  <si>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</si>
  <si>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</si>
  <si>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</si>
  <si>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</si>
  <si>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</si>
  <si>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</si>
  <si>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</si>
  <si>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</si>
  <si>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</si>
  <si>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</si>
  <si>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</si>
  <si>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</si>
  <si>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</si>
  <si>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</si>
  <si>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</si>
  <si>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</si>
  <si>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</si>
  <si>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</si>
  <si>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</si>
  <si>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</si>
  <si>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</si>
  <si>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</si>
  <si>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</si>
  <si>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</si>
  <si>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</si>
  <si>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</si>
  <si>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</si>
  <si>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</si>
  <si>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</si>
  <si>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</si>
  <si>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</si>
  <si>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</si>
  <si>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</si>
  <si>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</si>
  <si>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</si>
  <si>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</si>
  <si>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</si>
  <si>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</si>
  <si>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</si>
  <si>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</si>
  <si>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</si>
  <si>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</si>
  <si>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</si>
  <si>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</si>
  <si>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</si>
  <si>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</si>
  <si>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</si>
  <si>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</si>
  <si>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</si>
  <si>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</si>
  <si>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</si>
  <si>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</si>
  <si>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</si>
  <si>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</si>
  <si>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</si>
  <si>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</si>
  <si>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</si>
  <si>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</si>
  <si>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</si>
  <si>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</si>
  <si>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</si>
  <si>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</si>
  <si>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</si>
  <si>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</si>
  <si>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</si>
  <si>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</si>
  <si>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</si>
  <si>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</si>
  <si>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</si>
  <si>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</si>
  <si>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</si>
  <si>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</si>
  <si>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</si>
  <si>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</si>
  <si>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</si>
  <si>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</si>
  <si>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</si>
  <si>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</si>
  <si>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</si>
  <si>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</si>
  <si>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</si>
  <si>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</si>
  <si>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</si>
  <si>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</si>
  <si>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</si>
  <si>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</si>
  <si>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</si>
  <si>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</si>
  <si>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</si>
  <si>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</si>
  <si>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</si>
  <si>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</si>
  <si>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</si>
  <si>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</si>
  <si>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</si>
  <si>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</si>
  <si>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</si>
  <si>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</si>
  <si>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</si>
  <si>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</si>
  <si>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</si>
  <si>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</si>
  <si>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</si>
  <si>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</si>
  <si>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</si>
  <si>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</si>
  <si>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</si>
  <si>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</si>
  <si>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</si>
  <si>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</si>
  <si>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</si>
  <si>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</si>
  <si>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</si>
  <si>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</si>
  <si>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</si>
  <si>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</si>
  <si>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</si>
  <si>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</si>
  <si>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</si>
  <si>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</si>
  <si>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</si>
  <si>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</si>
  <si>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</si>
  <si>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</si>
  <si>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</si>
  <si>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</si>
  <si>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</si>
  <si>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</si>
  <si>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</si>
  <si>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</si>
  <si>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</si>
  <si>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</si>
  <si>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</si>
  <si>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</si>
  <si>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</si>
  <si>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</si>
  <si>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</si>
  <si>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</si>
  <si>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</si>
  <si>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</si>
  <si>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</si>
  <si>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</si>
  <si>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</si>
  <si>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</si>
  <si>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</si>
  <si>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</si>
  <si>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</si>
  <si>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</si>
  <si>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</si>
  <si>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</si>
  <si>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</si>
  <si>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</si>
  <si>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</si>
  <si>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</si>
  <si>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</si>
  <si>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</si>
  <si>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</si>
  <si>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</si>
  <si>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</si>
  <si>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</si>
  <si>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</si>
  <si>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</si>
  <si>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</si>
  <si>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</si>
  <si>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</si>
  <si>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</si>
  <si>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</si>
  <si>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</si>
  <si>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</si>
  <si>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</si>
  <si>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</si>
  <si>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</si>
  <si>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</si>
  <si>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</si>
  <si>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</si>
  <si>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</si>
  <si>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</si>
  <si>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</si>
  <si>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</si>
  <si>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</si>
  <si>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</si>
  <si>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</si>
  <si>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</si>
  <si>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</si>
  <si>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</si>
  <si>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</si>
  <si>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</si>
  <si>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</si>
  <si>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</si>
  <si>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</si>
  <si>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</si>
  <si>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</si>
  <si>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</si>
  <si>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</si>
  <si>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</si>
  <si>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</si>
  <si>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</si>
  <si>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</si>
  <si>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</si>
  <si>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</si>
  <si>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</si>
  <si>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</si>
  <si>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</si>
  <si>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</si>
  <si>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</si>
  <si>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</si>
  <si>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</si>
  <si>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</si>
  <si>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</si>
  <si>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</si>
  <si>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</si>
  <si>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</si>
  <si>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</si>
  <si>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</si>
  <si>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</si>
  <si>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</si>
  <si>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</si>
  <si>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</si>
  <si>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</si>
  <si>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</si>
  <si>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</si>
  <si>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</si>
  <si>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</si>
  <si>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</si>
  <si>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</si>
  <si>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</si>
  <si>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</si>
  <si>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</si>
  <si>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</si>
  <si>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</si>
  <si>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</si>
  <si>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</si>
  <si>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</si>
  <si>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</si>
  <si>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</si>
  <si>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</si>
  <si>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</si>
  <si>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</si>
  <si>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</si>
  <si>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</si>
  <si>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</si>
  <si>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</si>
  <si>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</si>
  <si>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</si>
  <si>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</si>
  <si>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</si>
  <si>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</si>
  <si>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</si>
  <si>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</si>
  <si>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</si>
  <si>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</si>
  <si>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</si>
  <si>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</si>
  <si>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</si>
  <si>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</si>
  <si>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</si>
  <si>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</si>
  <si>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</si>
  <si>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</si>
  <si>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</si>
  <si>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</si>
  <si>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</si>
  <si>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</si>
  <si>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</si>
  <si>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</si>
  <si>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</si>
  <si>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</si>
  <si>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</si>
  <si>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</si>
  <si>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</si>
  <si>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</si>
  <si>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</si>
  <si>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</si>
  <si>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</si>
  <si>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</si>
  <si>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</si>
  <si>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</si>
  <si>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</si>
  <si>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</si>
  <si>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</si>
  <si>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</si>
  <si>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</si>
  <si>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</si>
  <si>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</si>
  <si>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</si>
  <si>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</si>
  <si>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</si>
  <si>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</si>
  <si>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</si>
  <si>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</si>
  <si>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</si>
  <si>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</si>
  <si>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</si>
  <si>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</si>
  <si>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</si>
  <si>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</si>
  <si>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</si>
  <si>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</si>
  <si>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</si>
  <si>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</si>
  <si>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</si>
  <si>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</si>
  <si>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</si>
  <si>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</si>
  <si>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</si>
  <si>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</si>
  <si>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</si>
  <si>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</si>
  <si>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</si>
  <si>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</si>
  <si>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</si>
  <si>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</si>
  <si>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</si>
  <si>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</si>
  <si>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</si>
  <si>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</si>
  <si>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</si>
  <si>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</si>
  <si>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</si>
  <si>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</si>
  <si>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</si>
  <si>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</si>
  <si>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</si>
  <si>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</si>
  <si>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</si>
  <si>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</si>
  <si>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</si>
  <si>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</si>
  <si>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</si>
  <si>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</si>
  <si>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</si>
  <si>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</si>
  <si>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</si>
  <si>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</si>
  <si>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</si>
  <si>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</si>
  <si>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</si>
  <si>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</si>
  <si>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</si>
  <si>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</si>
  <si>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</si>
  <si>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</si>
  <si>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</si>
  <si>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</si>
  <si>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</si>
  <si>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</si>
  <si>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</si>
  <si>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</si>
  <si>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</si>
  <si>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</si>
  <si>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</si>
  <si>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</si>
  <si>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</si>
  <si>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</si>
  <si>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</si>
  <si>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</si>
  <si>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</si>
  <si>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</si>
  <si>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</si>
  <si>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</si>
  <si>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</si>
  <si>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</si>
  <si>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</si>
  <si>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</si>
  <si>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</si>
  <si>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</si>
  <si>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</si>
  <si>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</si>
  <si>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</si>
  <si>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</si>
  <si>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</si>
  <si>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</si>
  <si>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</si>
  <si>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</si>
  <si>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</si>
  <si>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</si>
  <si>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</si>
  <si>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</si>
  <si>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</si>
  <si>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</si>
  <si>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</si>
  <si>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</si>
  <si>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</si>
  <si>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</si>
  <si>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</si>
  <si>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</si>
  <si>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</si>
  <si>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</si>
  <si>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</si>
  <si>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</si>
  <si>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</si>
  <si>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</si>
  <si>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</si>
  <si>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</si>
  <si>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</si>
  <si>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</si>
  <si>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</si>
  <si>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</si>
  <si>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</si>
  <si>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</si>
  <si>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</si>
  <si>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</si>
  <si>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</si>
  <si>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</si>
  <si>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</si>
  <si>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</si>
  <si>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</si>
  <si>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</si>
  <si>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</si>
  <si>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</si>
  <si>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</si>
  <si>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</si>
  <si>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</si>
  <si>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</si>
  <si>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</si>
  <si>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</si>
  <si>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</si>
  <si>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</si>
  <si>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</si>
  <si>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</si>
  <si>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</si>
  <si>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</si>
  <si>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</si>
  <si>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</si>
  <si>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</si>
  <si>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</si>
  <si>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</si>
  <si>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</si>
  <si>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</si>
  <si>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</si>
  <si>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</si>
  <si>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</si>
  <si>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</si>
  <si>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</si>
  <si>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</si>
  <si>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</si>
  <si>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</si>
  <si>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</si>
  <si>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</si>
  <si>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</si>
  <si>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</si>
  <si>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</si>
  <si>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</si>
  <si>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</si>
  <si>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</si>
  <si>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</si>
  <si>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</si>
  <si>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</si>
  <si>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</si>
  <si>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</si>
  <si>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</si>
  <si>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</si>
  <si>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</si>
  <si>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</si>
  <si>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</si>
  <si>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</si>
  <si>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</si>
  <si>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</si>
  <si>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</si>
  <si>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</si>
  <si>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</si>
  <si>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</si>
  <si>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</si>
  <si>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</si>
  <si>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</si>
  <si>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</si>
  <si>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</si>
  <si>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</si>
  <si>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</si>
  <si>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</si>
  <si>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</si>
  <si>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</si>
  <si>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</si>
  <si>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</si>
  <si>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</si>
  <si>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</si>
  <si>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</si>
  <si>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</si>
  <si>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</si>
  <si>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</si>
  <si>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</si>
  <si>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</si>
  <si>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</si>
  <si>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</si>
  <si>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</si>
  <si>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</si>
  <si>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</si>
  <si>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</si>
  <si>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</si>
  <si>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</si>
  <si>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</si>
  <si>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</si>
  <si>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</si>
  <si>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</si>
  <si>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</si>
  <si>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</si>
  <si>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</si>
  <si>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</si>
  <si>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</si>
  <si>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</si>
  <si>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</si>
  <si>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</si>
  <si>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</si>
  <si>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</si>
  <si>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</si>
  <si>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</si>
  <si>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</si>
  <si>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</si>
  <si>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</si>
  <si>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</si>
  <si>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</si>
  <si>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</si>
  <si>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</si>
  <si>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</si>
  <si>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</si>
  <si>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</si>
  <si>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</si>
  <si>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</si>
  <si>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</si>
  <si>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</si>
  <si>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</si>
  <si>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</si>
  <si>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</si>
  <si>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</si>
  <si>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</si>
  <si>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</si>
  <si>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</si>
  <si>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</si>
  <si>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</si>
  <si>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</si>
  <si>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</si>
  <si>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</si>
  <si>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</si>
  <si>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</si>
  <si>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</si>
  <si>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</si>
  <si>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</si>
  <si>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</si>
  <si>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</si>
  <si>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</si>
  <si>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</si>
  <si>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</si>
  <si>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</si>
  <si>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</si>
  <si>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</si>
  <si>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</si>
  <si>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</si>
  <si>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</si>
  <si>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</si>
  <si>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</si>
  <si>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</si>
  <si>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</si>
  <si>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</si>
  <si>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</si>
  <si>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</si>
  <si>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</si>
  <si>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</si>
  <si>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</si>
  <si>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</si>
  <si>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</si>
  <si>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</si>
  <si>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</si>
  <si>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</si>
  <si>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</si>
  <si>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Percentage Successful</t>
  </si>
  <si>
    <t>Percentage Failed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</si>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</sst>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dd\,\ yyyy"/>
    <numFmt numFmtId="165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9" fontId="0" fillId="0" borderId="1" xfId="0" applyNumberFormat="1" applyBorder="1" applyAlignment="1">
      <alignment vertical="top"/>
    </xf>
    <xf numFmtId="14" fontId="0" fillId="0" borderId="1" xfId="0" applyNumberFormat="1" applyBorder="1" applyAlignment="1">
      <alignment vertical="top" wrapText="1"/>
    </xf>
    <xf numFmtId="43" fontId="0" fillId="0" borderId="1" xfId="1" applyFont="1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1" xfId="1" applyNumberFormat="1" applyFont="1" applyBorder="1" applyAlignment="1">
      <alignment vertical="top"/>
    </xf>
    <xf numFmtId="165" fontId="0" fillId="0" borderId="0" xfId="0" applyNumberFormat="1" applyAlignment="1">
      <alignment horizontal="left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 vertical="top"/>
    </xf>
    <xf numFmtId="9" fontId="0" fillId="0" borderId="1" xfId="0" applyNumberFormat="1" applyBorder="1" applyAlignment="1">
      <alignment vertical="top" wrapText="1"/>
    </xf>
    <xf numFmtId="0" fontId="0" fillId="0" borderId="2" xfId="0" pivotButton="1" applyBorder="1"/>
  </cellXfs>
  <cellStyles count="2">
    <cellStyle name="Comma" xfId="1" builtinId="3"/>
    <cellStyle name="Normal" xfId="0" builtinId="0"/>
  </cellStyles>
  <dxfs count="5">
    <dxf>
      <border outline="0">
        <bottom style="thin">
          <color indexed="64"/>
        </bottom>
      </border>
    </dxf>
    <dxf>
      <font>
        <color auto="1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E-E647-BD04-3A217ECA21A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E-E647-BD04-3A217ECA21A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E-E647-BD04-3A217ECA21A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CE-E647-BD04-3A217ECA2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7071263"/>
        <c:axId val="831320351"/>
      </c:barChart>
      <c:catAx>
        <c:axId val="77707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20351"/>
        <c:crosses val="autoZero"/>
        <c:auto val="1"/>
        <c:lblAlgn val="ctr"/>
        <c:lblOffset val="100"/>
        <c:noMultiLvlLbl val="0"/>
      </c:catAx>
      <c:valAx>
        <c:axId val="8313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07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D-6744-9FC3-1DCE843F6D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D-6744-9FC3-1DCE843F6D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D-6744-9FC3-1DCE843F6D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D-6744-9FC3-1DCE843F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0020063"/>
        <c:axId val="780021743"/>
      </c:barChart>
      <c:catAx>
        <c:axId val="78002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21743"/>
        <c:crosses val="autoZero"/>
        <c:auto val="1"/>
        <c:lblAlgn val="ctr"/>
        <c:lblOffset val="100"/>
        <c:noMultiLvlLbl val="0"/>
      </c:catAx>
      <c:valAx>
        <c:axId val="78002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2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0-0B4B-996E-AC098A054C0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5-7645-AAA3-3B084CD3CA2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5-7645-AAA3-3B084CD3CA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2110879"/>
        <c:axId val="822048127"/>
      </c:lineChart>
      <c:catAx>
        <c:axId val="8621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048127"/>
        <c:crosses val="autoZero"/>
        <c:auto val="1"/>
        <c:lblAlgn val="ctr"/>
        <c:lblOffset val="100"/>
        <c:noMultiLvlLbl val="0"/>
      </c:catAx>
      <c:valAx>
        <c:axId val="82204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BD-D64C-8B2D-47F117AC1067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BD-D64C-8B2D-47F117AC1067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BD-D64C-8B2D-47F117AC1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750767"/>
        <c:axId val="937752591"/>
      </c:lineChart>
      <c:catAx>
        <c:axId val="9377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52591"/>
        <c:crosses val="autoZero"/>
        <c:auto val="1"/>
        <c:lblAlgn val="ctr"/>
        <c:lblOffset val="100"/>
        <c:noMultiLvlLbl val="0"/>
      </c:catAx>
      <c:valAx>
        <c:axId val="93775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3A427-265F-3745-809A-8D024F97E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3DDB7-92B8-E14A-A9B1-168298C49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9FFC4-9740-3143-B7F0-5273B797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0DA7C-2923-1348-B2B8-26A02E1FD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536468287035" createdVersion="6" refreshedVersion="6" minRefreshableVersion="3" recordCount="4114" xr:uid="{5A2B60AC-2318-4649-9951-363CC02EAD4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3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746243518515" createdVersion="6" refreshedVersion="6" minRefreshableVersion="3" recordCount="4114" xr:uid="{1FCB00CE-43EA-A249-9B37-044DF6432DF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3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C381A-CAFA-994E-9B03-A03E078F328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84350-CDD6-D245-9A30-7A3B230EF353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28BD5-1305-DF4B-B46B-2BA81D77C0A6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field="16" type="button" dataOnly="0" labelOnly="1" outline="0" axis="axisPage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Normal="10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7.6640625" bestFit="1" customWidth="1"/>
    <col min="2" max="2" width="38.5" style="1" customWidth="1"/>
    <col min="3" max="3" width="40.33203125" style="1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1640625" bestFit="1" customWidth="1"/>
    <col min="16" max="16" width="19.5" bestFit="1" customWidth="1"/>
    <col min="17" max="17" width="12.83203125" bestFit="1" customWidth="1"/>
    <col min="18" max="18" width="16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IFERROR(E2/L2,0)</f>
        <v>63.917582417582416</v>
      </c>
      <c r="Q2" s="8" t="str">
        <f>LEFT(N2,FIND("/",N2,1)-1)</f>
        <v>film &amp; video</v>
      </c>
      <c r="R2" s="8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s="8" t="str">
        <f t="shared" ref="Q3:Q66" si="2">LEFT(N3,FIND("/",N3,1)-1)</f>
        <v>film &amp; video</v>
      </c>
      <c r="R3" s="8" t="str">
        <f t="shared" ref="R3:R66" si="3">RIGHT(N3,LEN(N3)-FIND("/",N3,1))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6">E67/D67</f>
        <v>1.0752857142857142</v>
      </c>
      <c r="P67" s="8">
        <f t="shared" ref="P67:P130" si="7">IFERROR(E67/L67,0)</f>
        <v>132.05263157894737</v>
      </c>
      <c r="Q67" s="8" t="str">
        <f t="shared" ref="Q67:Q130" si="8">LEFT(N67,FIND("/",N67,1)-1)</f>
        <v>film &amp; video</v>
      </c>
      <c r="R67" s="8" t="str">
        <f t="shared" ref="R67:R130" si="9">RIGHT(N67,LEN(N67)-FIND("/",N67,1))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1.1859999999999999</v>
      </c>
      <c r="P68" s="8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1.1625000000000001</v>
      </c>
      <c r="P69" s="8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1.2716666666666667</v>
      </c>
      <c r="P70" s="8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1.109423</v>
      </c>
      <c r="P71" s="8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1.272</v>
      </c>
      <c r="P72" s="8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1.2394444444444443</v>
      </c>
      <c r="P73" s="8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1.084090909090909</v>
      </c>
      <c r="P74" s="8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</v>
      </c>
      <c r="P75" s="8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1.1293199999999999</v>
      </c>
      <c r="P76" s="8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1.1542857142857144</v>
      </c>
      <c r="P77" s="8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1.5333333333333334</v>
      </c>
      <c r="P78" s="8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3.9249999999999998</v>
      </c>
      <c r="P79" s="8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27.02</v>
      </c>
      <c r="P80" s="8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1.27</v>
      </c>
      <c r="P81" s="8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1.0725</v>
      </c>
      <c r="P82" s="8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1.98</v>
      </c>
      <c r="P83" s="8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1.0001249999999999</v>
      </c>
      <c r="P84" s="8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1.0249999999999999</v>
      </c>
      <c r="P85" s="8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</v>
      </c>
      <c r="P86" s="8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1.2549999999999999</v>
      </c>
      <c r="P87" s="8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1.0646666666666667</v>
      </c>
      <c r="P88" s="8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1.046</v>
      </c>
      <c r="P89" s="8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1.0285714285714285</v>
      </c>
      <c r="P90" s="8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1.1506666666666667</v>
      </c>
      <c r="P91" s="8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1.004</v>
      </c>
      <c r="P92" s="8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1.2</v>
      </c>
      <c r="P93" s="8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1.052</v>
      </c>
      <c r="P94" s="8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1.1060000000000001</v>
      </c>
      <c r="P95" s="8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1.04</v>
      </c>
      <c r="P96" s="8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1.3142857142857143</v>
      </c>
      <c r="P97" s="8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1.1466666666666667</v>
      </c>
      <c r="P98" s="8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1.0625</v>
      </c>
      <c r="P99" s="8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1.0625</v>
      </c>
      <c r="P100" s="8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1.0601933333333333</v>
      </c>
      <c r="P101" s="8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</v>
      </c>
      <c r="P102" s="8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</v>
      </c>
      <c r="P103" s="8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1.2775000000000001</v>
      </c>
      <c r="P104" s="8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1.0515384615384615</v>
      </c>
      <c r="P105" s="8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1.2</v>
      </c>
      <c r="P106" s="8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1.074090909090909</v>
      </c>
      <c r="P107" s="8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1.0049999999999999</v>
      </c>
      <c r="P108" s="8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1.0246666666666666</v>
      </c>
      <c r="P109" s="8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2.4666666666666668</v>
      </c>
      <c r="P110" s="8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2.1949999999999998</v>
      </c>
      <c r="P111" s="8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1.3076923076923077</v>
      </c>
      <c r="P112" s="8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1.5457142857142858</v>
      </c>
      <c r="P113" s="8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1.04</v>
      </c>
      <c r="P114" s="8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1.41</v>
      </c>
      <c r="P115" s="8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1.0333333333333334</v>
      </c>
      <c r="P116" s="8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1.4044444444444444</v>
      </c>
      <c r="P117" s="8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1.1365714285714286</v>
      </c>
      <c r="P118" s="8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1.0049377777777779</v>
      </c>
      <c r="P119" s="8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1.1303159999999999</v>
      </c>
      <c r="P120" s="8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1.0455692307692308</v>
      </c>
      <c r="P121" s="8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1.4285714285714287E-4</v>
      </c>
      <c r="P122" s="8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3.3333333333333332E-4</v>
      </c>
      <c r="P123" s="8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8">
        <f t="shared" si="7"/>
        <v>0</v>
      </c>
      <c r="Q124" s="8" t="str">
        <f t="shared" si="8"/>
        <v>film &amp; video</v>
      </c>
      <c r="R124" s="8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2.7454545454545453E-3</v>
      </c>
      <c r="P125" s="8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8">
        <f t="shared" si="7"/>
        <v>0</v>
      </c>
      <c r="Q126" s="8" t="str">
        <f t="shared" si="8"/>
        <v>film &amp; video</v>
      </c>
      <c r="R126" s="8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0.14000000000000001</v>
      </c>
      <c r="P127" s="8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5.5480000000000002E-2</v>
      </c>
      <c r="P128" s="8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2.375E-2</v>
      </c>
      <c r="P129" s="8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6"/>
        <v>1.8669999999999999E-2</v>
      </c>
      <c r="P130" s="8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12">E131/D131</f>
        <v>0</v>
      </c>
      <c r="P131" s="8">
        <f t="shared" ref="P131:P194" si="13">IFERROR(E131/L131,0)</f>
        <v>0</v>
      </c>
      <c r="Q131" s="8" t="str">
        <f t="shared" ref="Q131:Q194" si="14">LEFT(N131,FIND("/",N131,1)-1)</f>
        <v>film &amp; video</v>
      </c>
      <c r="R131" s="8" t="str">
        <f t="shared" ref="R131:R194" si="15">RIGHT(N131,LEN(N131)-FIND("/",N131,1))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8">
        <f t="shared" si="13"/>
        <v>0</v>
      </c>
      <c r="Q132" s="8" t="str">
        <f t="shared" si="14"/>
        <v>film &amp; video</v>
      </c>
      <c r="R132" s="8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8">
        <f t="shared" si="13"/>
        <v>0</v>
      </c>
      <c r="Q133" s="8" t="str">
        <f t="shared" si="14"/>
        <v>film &amp; video</v>
      </c>
      <c r="R133" s="8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9.5687499999999995E-2</v>
      </c>
      <c r="P134" s="8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8">
        <f t="shared" si="13"/>
        <v>0</v>
      </c>
      <c r="Q135" s="8" t="str">
        <f t="shared" si="14"/>
        <v>film &amp; video</v>
      </c>
      <c r="R135" s="8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8">
        <f t="shared" si="13"/>
        <v>0</v>
      </c>
      <c r="Q136" s="8" t="str">
        <f t="shared" si="14"/>
        <v>film &amp; video</v>
      </c>
      <c r="R136" s="8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0.13433333333333333</v>
      </c>
      <c r="P137" s="8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8">
        <f t="shared" si="13"/>
        <v>0</v>
      </c>
      <c r="Q138" s="8" t="str">
        <f t="shared" si="14"/>
        <v>film &amp; video</v>
      </c>
      <c r="R138" s="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8">
        <f t="shared" si="13"/>
        <v>0</v>
      </c>
      <c r="Q139" s="8" t="str">
        <f t="shared" si="14"/>
        <v>film &amp; video</v>
      </c>
      <c r="R139" s="8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3.1413333333333335E-2</v>
      </c>
      <c r="P140" s="8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</v>
      </c>
      <c r="P141" s="8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8">
        <f t="shared" si="13"/>
        <v>0</v>
      </c>
      <c r="Q142" s="8" t="str">
        <f t="shared" si="14"/>
        <v>film &amp; video</v>
      </c>
      <c r="R142" s="8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0.10775</v>
      </c>
      <c r="P143" s="8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3.3333333333333335E-3</v>
      </c>
      <c r="P144" s="8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8">
        <f t="shared" si="13"/>
        <v>0</v>
      </c>
      <c r="Q145" s="8" t="str">
        <f t="shared" si="14"/>
        <v>film &amp; video</v>
      </c>
      <c r="R145" s="8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0.27600000000000002</v>
      </c>
      <c r="P146" s="8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7.5111111111111115E-2</v>
      </c>
      <c r="P147" s="8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5.7499999999999999E-3</v>
      </c>
      <c r="P148" s="8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8">
        <f t="shared" si="13"/>
        <v>0</v>
      </c>
      <c r="Q149" s="8" t="str">
        <f t="shared" si="14"/>
        <v>film &amp; video</v>
      </c>
      <c r="R149" s="8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8.0000000000000004E-4</v>
      </c>
      <c r="P150" s="8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9.1999999999999998E-3</v>
      </c>
      <c r="P151" s="8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0.23163076923076922</v>
      </c>
      <c r="P152" s="8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5.5999999999999995E-4</v>
      </c>
      <c r="P153" s="8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7.8947368421052633E-5</v>
      </c>
      <c r="P154" s="8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7.1799999999999998E-3</v>
      </c>
      <c r="P155" s="8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2.6666666666666668E-2</v>
      </c>
      <c r="P156" s="8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6.0000000000000002E-5</v>
      </c>
      <c r="P157" s="8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5.0999999999999997E-2</v>
      </c>
      <c r="P158" s="8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2.671118530884808E-3</v>
      </c>
      <c r="P159" s="8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8">
        <f t="shared" si="13"/>
        <v>0</v>
      </c>
      <c r="Q160" s="8" t="str">
        <f t="shared" si="14"/>
        <v>film &amp; video</v>
      </c>
      <c r="R160" s="8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2.0000000000000002E-5</v>
      </c>
      <c r="P161" s="8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8">
        <f t="shared" si="13"/>
        <v>0</v>
      </c>
      <c r="Q162" s="8" t="str">
        <f t="shared" si="14"/>
        <v>film &amp; video</v>
      </c>
      <c r="R162" s="8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1E-4</v>
      </c>
      <c r="P163" s="8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0.15535714285714286</v>
      </c>
      <c r="P164" s="8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8">
        <f t="shared" si="13"/>
        <v>0</v>
      </c>
      <c r="Q165" s="8" t="str">
        <f t="shared" si="14"/>
        <v>film &amp; video</v>
      </c>
      <c r="R165" s="8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5.3333333333333332E-3</v>
      </c>
      <c r="P166" s="8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8">
        <f t="shared" si="13"/>
        <v>0</v>
      </c>
      <c r="Q167" s="8" t="str">
        <f t="shared" si="14"/>
        <v>film &amp; video</v>
      </c>
      <c r="R167" s="8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0.6</v>
      </c>
      <c r="P168" s="8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1E-4</v>
      </c>
      <c r="P169" s="8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4.0625000000000001E-2</v>
      </c>
      <c r="P170" s="8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0.224</v>
      </c>
      <c r="P171" s="8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3.2500000000000001E-2</v>
      </c>
      <c r="P172" s="8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2.0000000000000002E-5</v>
      </c>
      <c r="P173" s="8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8">
        <f t="shared" si="13"/>
        <v>0</v>
      </c>
      <c r="Q174" s="8" t="str">
        <f t="shared" si="14"/>
        <v>film &amp; video</v>
      </c>
      <c r="R174" s="8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8">
        <f t="shared" si="13"/>
        <v>0</v>
      </c>
      <c r="Q175" s="8" t="str">
        <f t="shared" si="14"/>
        <v>film &amp; video</v>
      </c>
      <c r="R175" s="8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8">
        <f t="shared" si="13"/>
        <v>0</v>
      </c>
      <c r="Q176" s="8" t="str">
        <f t="shared" si="14"/>
        <v>film &amp; video</v>
      </c>
      <c r="R176" s="8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6.4850000000000005E-2</v>
      </c>
      <c r="P177" s="8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8">
        <f t="shared" si="13"/>
        <v>0</v>
      </c>
      <c r="Q178" s="8" t="str">
        <f t="shared" si="14"/>
        <v>film &amp; video</v>
      </c>
      <c r="R178" s="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0.4</v>
      </c>
      <c r="P179" s="8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8">
        <f t="shared" si="13"/>
        <v>0</v>
      </c>
      <c r="Q180" s="8" t="str">
        <f t="shared" si="14"/>
        <v>film &amp; video</v>
      </c>
      <c r="R180" s="8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0.2</v>
      </c>
      <c r="P181" s="8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0.33416666666666667</v>
      </c>
      <c r="P182" s="8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0.21092608822670172</v>
      </c>
      <c r="P183" s="8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8">
        <f t="shared" si="13"/>
        <v>0</v>
      </c>
      <c r="Q184" s="8" t="str">
        <f t="shared" si="14"/>
        <v>film &amp; video</v>
      </c>
      <c r="R184" s="8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0.35855999999999999</v>
      </c>
      <c r="P185" s="8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3.4000000000000002E-2</v>
      </c>
      <c r="P186" s="8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5.5E-2</v>
      </c>
      <c r="P187" s="8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8">
        <f t="shared" si="13"/>
        <v>0</v>
      </c>
      <c r="Q188" s="8" t="str">
        <f t="shared" si="14"/>
        <v>film &amp; video</v>
      </c>
      <c r="R188" s="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0.16</v>
      </c>
      <c r="P189" s="8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8">
        <f t="shared" si="13"/>
        <v>0</v>
      </c>
      <c r="Q190" s="8" t="str">
        <f t="shared" si="14"/>
        <v>film &amp; video</v>
      </c>
      <c r="R190" s="8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6.8999999999999997E-4</v>
      </c>
      <c r="P191" s="8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4.1666666666666666E-3</v>
      </c>
      <c r="P192" s="8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0.05</v>
      </c>
      <c r="P193" s="8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12"/>
        <v>1.7E-5</v>
      </c>
      <c r="P194" s="8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8">E195/D195</f>
        <v>0</v>
      </c>
      <c r="P195" s="8">
        <f t="shared" ref="P195:P258" si="19">IFERROR(E195/L195,0)</f>
        <v>0</v>
      </c>
      <c r="Q195" s="8" t="str">
        <f t="shared" ref="Q195:Q258" si="20">LEFT(N195,FIND("/",N195,1)-1)</f>
        <v>film &amp; video</v>
      </c>
      <c r="R195" s="8" t="str">
        <f t="shared" ref="R195:R258" si="21">RIGHT(N195,LEN(N195)-FIND("/",N195,1))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1.1999999999999999E-3</v>
      </c>
      <c r="P196" s="8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8">
        <f t="shared" si="19"/>
        <v>0</v>
      </c>
      <c r="Q197" s="8" t="str">
        <f t="shared" si="20"/>
        <v>film &amp; video</v>
      </c>
      <c r="R197" s="8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0.41857142857142859</v>
      </c>
      <c r="P198" s="8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0.1048</v>
      </c>
      <c r="P199" s="8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1.116E-2</v>
      </c>
      <c r="P200" s="8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8">
        <f t="shared" si="19"/>
        <v>0</v>
      </c>
      <c r="Q201" s="8" t="str">
        <f t="shared" si="20"/>
        <v>film &amp; video</v>
      </c>
      <c r="R201" s="8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0.26192500000000002</v>
      </c>
      <c r="P202" s="8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0.58461538461538465</v>
      </c>
      <c r="P203" s="8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8">
        <f t="shared" si="19"/>
        <v>0</v>
      </c>
      <c r="Q204" s="8" t="str">
        <f t="shared" si="20"/>
        <v>film &amp; video</v>
      </c>
      <c r="R204" s="8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0.2984</v>
      </c>
      <c r="P205" s="8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0.50721666666666665</v>
      </c>
      <c r="P206" s="8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0.16250000000000001</v>
      </c>
      <c r="P207" s="8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8">
        <f t="shared" si="19"/>
        <v>0</v>
      </c>
      <c r="Q208" s="8" t="str">
        <f t="shared" si="20"/>
        <v>film &amp; video</v>
      </c>
      <c r="R208" s="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0.15214285714285714</v>
      </c>
      <c r="P209" s="8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8">
        <f t="shared" si="19"/>
        <v>0</v>
      </c>
      <c r="Q210" s="8" t="str">
        <f t="shared" si="20"/>
        <v>film &amp; video</v>
      </c>
      <c r="R210" s="8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8">
        <f t="shared" si="19"/>
        <v>0</v>
      </c>
      <c r="Q211" s="8" t="str">
        <f t="shared" si="20"/>
        <v>film &amp; video</v>
      </c>
      <c r="R211" s="8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0.2525</v>
      </c>
      <c r="P212" s="8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0.44600000000000001</v>
      </c>
      <c r="P213" s="8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1.5873015873015873E-4</v>
      </c>
      <c r="P214" s="8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4.0000000000000002E-4</v>
      </c>
      <c r="P215" s="8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8.0000000000000007E-5</v>
      </c>
      <c r="P216" s="8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2.2727272727272726E-3</v>
      </c>
      <c r="P217" s="8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0.55698440000000005</v>
      </c>
      <c r="P218" s="8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0.11942999999999999</v>
      </c>
      <c r="P219" s="8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0.02</v>
      </c>
      <c r="P220" s="8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0.17630000000000001</v>
      </c>
      <c r="P221" s="8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7.1999999999999998E-3</v>
      </c>
      <c r="P222" s="8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8">
        <f t="shared" si="19"/>
        <v>0</v>
      </c>
      <c r="Q223" s="8" t="str">
        <f t="shared" si="20"/>
        <v>film &amp; video</v>
      </c>
      <c r="R223" s="8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0.13</v>
      </c>
      <c r="P224" s="8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8">
        <f t="shared" si="19"/>
        <v>0</v>
      </c>
      <c r="Q225" s="8" t="str">
        <f t="shared" si="20"/>
        <v>film &amp; video</v>
      </c>
      <c r="R225" s="8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8">
        <f t="shared" si="19"/>
        <v>0</v>
      </c>
      <c r="Q226" s="8" t="str">
        <f t="shared" si="20"/>
        <v>film &amp; video</v>
      </c>
      <c r="R226" s="8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8">
        <f t="shared" si="19"/>
        <v>0</v>
      </c>
      <c r="Q227" s="8" t="str">
        <f t="shared" si="20"/>
        <v>film &amp; video</v>
      </c>
      <c r="R227" s="8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8.6206896551724137E-3</v>
      </c>
      <c r="P228" s="8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8">
        <f t="shared" si="19"/>
        <v>0</v>
      </c>
      <c r="Q229" s="8" t="str">
        <f t="shared" si="20"/>
        <v>film &amp; video</v>
      </c>
      <c r="R229" s="8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8">
        <f t="shared" si="19"/>
        <v>0</v>
      </c>
      <c r="Q230" s="8" t="str">
        <f t="shared" si="20"/>
        <v>film &amp; video</v>
      </c>
      <c r="R230" s="8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8">
        <f t="shared" si="19"/>
        <v>0</v>
      </c>
      <c r="Q231" s="8" t="str">
        <f t="shared" si="20"/>
        <v>film &amp; video</v>
      </c>
      <c r="R231" s="8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4.0000000000000001E-3</v>
      </c>
      <c r="P232" s="8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8">
        <f t="shared" si="19"/>
        <v>0</v>
      </c>
      <c r="Q233" s="8" t="str">
        <f t="shared" si="20"/>
        <v>film &amp; video</v>
      </c>
      <c r="R233" s="8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2.75E-2</v>
      </c>
      <c r="P234" s="8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8">
        <f t="shared" si="19"/>
        <v>0</v>
      </c>
      <c r="Q235" s="8" t="str">
        <f t="shared" si="20"/>
        <v>film &amp; video</v>
      </c>
      <c r="R235" s="8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0.40100000000000002</v>
      </c>
      <c r="P236" s="8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8">
        <f t="shared" si="19"/>
        <v>0</v>
      </c>
      <c r="Q237" s="8" t="str">
        <f t="shared" si="20"/>
        <v>film &amp; video</v>
      </c>
      <c r="R237" s="8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8">
        <f t="shared" si="19"/>
        <v>0</v>
      </c>
      <c r="Q238" s="8" t="str">
        <f t="shared" si="20"/>
        <v>film &amp; video</v>
      </c>
      <c r="R238" s="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3.3333333333333335E-3</v>
      </c>
      <c r="P239" s="8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8">
        <f t="shared" si="19"/>
        <v>0</v>
      </c>
      <c r="Q240" s="8" t="str">
        <f t="shared" si="20"/>
        <v>film &amp; video</v>
      </c>
      <c r="R240" s="8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0.25</v>
      </c>
      <c r="P241" s="8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1.0763413333333334</v>
      </c>
      <c r="P242" s="8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1.1263736263736264</v>
      </c>
      <c r="P243" s="8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1.1346153846153846</v>
      </c>
      <c r="P244" s="8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1.0259199999999999</v>
      </c>
      <c r="P245" s="8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1.1375714285714287</v>
      </c>
      <c r="P246" s="8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1.0371999999999999</v>
      </c>
      <c r="P247" s="8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3.0546000000000002</v>
      </c>
      <c r="P248" s="8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1.341</v>
      </c>
      <c r="P249" s="8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1.0133294117647058</v>
      </c>
      <c r="P250" s="8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1.1292</v>
      </c>
      <c r="P251" s="8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1.0558333333333334</v>
      </c>
      <c r="P252" s="8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1.2557142857142858</v>
      </c>
      <c r="P253" s="8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1.8455999999999999</v>
      </c>
      <c r="P254" s="8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1.0073333333333334</v>
      </c>
      <c r="P255" s="8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1.1694724999999999</v>
      </c>
      <c r="P256" s="8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1.0673325</v>
      </c>
      <c r="P257" s="8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8"/>
        <v>1.391</v>
      </c>
      <c r="P258" s="8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24">E259/D259</f>
        <v>1.0672648571428571</v>
      </c>
      <c r="P259" s="8">
        <f t="shared" ref="P259:P322" si="25">IFERROR(E259/L259,0)</f>
        <v>66.70405357142856</v>
      </c>
      <c r="Q259" s="8" t="str">
        <f t="shared" ref="Q259:Q322" si="26">LEFT(N259,FIND("/",N259,1)-1)</f>
        <v>film &amp; video</v>
      </c>
      <c r="R259" s="8" t="str">
        <f t="shared" ref="R259:R322" si="27">RIGHT(N259,LEN(N259)-FIND("/",N259,1))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1.9114</v>
      </c>
      <c r="P260" s="8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1.3193789333333332</v>
      </c>
      <c r="P261" s="8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1.0640000000000001</v>
      </c>
      <c r="P262" s="8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1.0740000000000001</v>
      </c>
      <c r="P263" s="8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2.4</v>
      </c>
      <c r="P264" s="8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1.1808107999999999</v>
      </c>
      <c r="P265" s="8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1.1819999999999999</v>
      </c>
      <c r="P266" s="8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1.111</v>
      </c>
      <c r="P267" s="8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1.4550000000000001</v>
      </c>
      <c r="P268" s="8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1.3162883248730965</v>
      </c>
      <c r="P269" s="8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1.1140000000000001</v>
      </c>
      <c r="P270" s="8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1.4723377</v>
      </c>
      <c r="P271" s="8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1.5260869565217392</v>
      </c>
      <c r="P272" s="8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1.0468</v>
      </c>
      <c r="P273" s="8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1.7743366666666667</v>
      </c>
      <c r="P274" s="8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1.077758</v>
      </c>
      <c r="P275" s="8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1.56</v>
      </c>
      <c r="P276" s="8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1.08395</v>
      </c>
      <c r="P277" s="8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1.476</v>
      </c>
      <c r="P278" s="8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1.1038153846153846</v>
      </c>
      <c r="P279" s="8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1.5034814814814814</v>
      </c>
      <c r="P280" s="8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1.5731829411764706</v>
      </c>
      <c r="P281" s="8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1.5614399999999999</v>
      </c>
      <c r="P282" s="8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1.2058763636363636</v>
      </c>
      <c r="P283" s="8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1.0118888888888888</v>
      </c>
      <c r="P284" s="8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1.142725</v>
      </c>
      <c r="P285" s="8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1.0462615</v>
      </c>
      <c r="P286" s="8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2.2882507142857142</v>
      </c>
      <c r="P287" s="8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1.0915333333333332</v>
      </c>
      <c r="P288" s="8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1.7629999999999999</v>
      </c>
      <c r="P289" s="8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1.0321061999999999</v>
      </c>
      <c r="P290" s="8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1.0482</v>
      </c>
      <c r="P291" s="8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1.0668444444444445</v>
      </c>
      <c r="P292" s="8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1.2001999999999999</v>
      </c>
      <c r="P293" s="8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1.0150693333333334</v>
      </c>
      <c r="P294" s="8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1.0138461538461538</v>
      </c>
      <c r="P295" s="8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</v>
      </c>
      <c r="P296" s="8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1.3310911999999999</v>
      </c>
      <c r="P297" s="8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1.187262</v>
      </c>
      <c r="P298" s="8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1.0064</v>
      </c>
      <c r="P299" s="8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1.089324126984127</v>
      </c>
      <c r="P300" s="8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1.789525</v>
      </c>
      <c r="P301" s="8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1.0172264</v>
      </c>
      <c r="P302" s="8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1.1873499999999999</v>
      </c>
      <c r="P303" s="8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1.0045999999999999</v>
      </c>
      <c r="P304" s="8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1.3746666666666667</v>
      </c>
      <c r="P305" s="8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2.3164705882352941</v>
      </c>
      <c r="P306" s="8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1.3033333333333332</v>
      </c>
      <c r="P307" s="8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2.9289999999999998</v>
      </c>
      <c r="P308" s="8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1.1131818181818183</v>
      </c>
      <c r="P309" s="8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1.0556666666666668</v>
      </c>
      <c r="P310" s="8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1.1894444444444445</v>
      </c>
      <c r="P311" s="8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1.04129</v>
      </c>
      <c r="P312" s="8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1.0410165</v>
      </c>
      <c r="P313" s="8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1.1187499999999999</v>
      </c>
      <c r="P314" s="8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1.0473529411764706</v>
      </c>
      <c r="P315" s="8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3.8515000000000001</v>
      </c>
      <c r="P316" s="8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1.01248</v>
      </c>
      <c r="P317" s="8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1.1377333333333333</v>
      </c>
      <c r="P318" s="8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1.0080333333333333</v>
      </c>
      <c r="P319" s="8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2.8332000000000002</v>
      </c>
      <c r="P320" s="8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1.1268</v>
      </c>
      <c r="P321" s="8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24"/>
        <v>1.0658000000000001</v>
      </c>
      <c r="P322" s="8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30">E323/D323</f>
        <v>1.0266285714285714</v>
      </c>
      <c r="P323" s="8">
        <f t="shared" ref="P323:P386" si="31">IFERROR(E323/L323,0)</f>
        <v>106.62314540059347</v>
      </c>
      <c r="Q323" s="8" t="str">
        <f t="shared" ref="Q323:Q386" si="32">LEFT(N323,FIND("/",N323,1)-1)</f>
        <v>film &amp; video</v>
      </c>
      <c r="R323" s="8" t="str">
        <f t="shared" ref="R323:R386" si="33">RIGHT(N323,LEN(N323)-FIND("/",N323,1))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1.0791200000000001</v>
      </c>
      <c r="P324" s="8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1.2307407407407407</v>
      </c>
      <c r="P325" s="8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1.016</v>
      </c>
      <c r="P326" s="8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1.04396</v>
      </c>
      <c r="P327" s="8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1.1292973333333334</v>
      </c>
      <c r="P328" s="8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1.3640000000000001</v>
      </c>
      <c r="P329" s="8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1.036144</v>
      </c>
      <c r="P330" s="8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1.0549999999999999</v>
      </c>
      <c r="P331" s="8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1.0182857142857142</v>
      </c>
      <c r="P332" s="8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1.0660499999999999</v>
      </c>
      <c r="P333" s="8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1.13015</v>
      </c>
      <c r="P334" s="8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1.252275</v>
      </c>
      <c r="P335" s="8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1.0119</v>
      </c>
      <c r="P336" s="8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1.0276470588235294</v>
      </c>
      <c r="P337" s="8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1.1683911999999999</v>
      </c>
      <c r="P338" s="8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1.0116833333333335</v>
      </c>
      <c r="P339" s="8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1.1013360000000001</v>
      </c>
      <c r="P340" s="8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1.0808333333333333</v>
      </c>
      <c r="P341" s="8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1.2502285714285715</v>
      </c>
      <c r="P342" s="8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1.0671428571428572</v>
      </c>
      <c r="P343" s="8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1.0036639999999999</v>
      </c>
      <c r="P344" s="8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1.0202863333333334</v>
      </c>
      <c r="P345" s="8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1.0208358208955224</v>
      </c>
      <c r="P346" s="8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1.2327586206896552</v>
      </c>
      <c r="P347" s="8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1.7028880000000002</v>
      </c>
      <c r="P348" s="8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1.1159049999999999</v>
      </c>
      <c r="P349" s="8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1.03</v>
      </c>
      <c r="P350" s="8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1.0663570159857905</v>
      </c>
      <c r="P351" s="8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1.1476</v>
      </c>
      <c r="P352" s="8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1.2734117647058822</v>
      </c>
      <c r="P353" s="8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1.1656</v>
      </c>
      <c r="P354" s="8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1.0861819426615318</v>
      </c>
      <c r="P355" s="8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1.0394285714285714</v>
      </c>
      <c r="P356" s="8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1.1625714285714286</v>
      </c>
      <c r="P357" s="8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1.0269239999999999</v>
      </c>
      <c r="P358" s="8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1.74</v>
      </c>
      <c r="P359" s="8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1.03088</v>
      </c>
      <c r="P360" s="8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1.0485537190082646</v>
      </c>
      <c r="P361" s="8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1.0137499999999999</v>
      </c>
      <c r="P362" s="8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1.1107699999999998</v>
      </c>
      <c r="P363" s="8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1.2415933781686497</v>
      </c>
      <c r="P364" s="8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1.0133333333333334</v>
      </c>
      <c r="P365" s="8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1.1016142857142857</v>
      </c>
      <c r="P366" s="8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1.0397333333333334</v>
      </c>
      <c r="P367" s="8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1.013157894736842</v>
      </c>
      <c r="P368" s="8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1.033501</v>
      </c>
      <c r="P369" s="8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1.04112</v>
      </c>
      <c r="P370" s="8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1.1015569230769231</v>
      </c>
      <c r="P371" s="8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1.2202</v>
      </c>
      <c r="P372" s="8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1.1416866666666667</v>
      </c>
      <c r="P373" s="8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1.2533333333333334</v>
      </c>
      <c r="P374" s="8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1.0666666666666667</v>
      </c>
      <c r="P375" s="8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1.3065</v>
      </c>
      <c r="P376" s="8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1.2</v>
      </c>
      <c r="P377" s="8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1.0595918367346939</v>
      </c>
      <c r="P378" s="8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1.1439999999999999</v>
      </c>
      <c r="P379" s="8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1.1176666666666666</v>
      </c>
      <c r="P380" s="8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1.1608000000000001</v>
      </c>
      <c r="P381" s="8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1.415</v>
      </c>
      <c r="P382" s="8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1.0472999999999999</v>
      </c>
      <c r="P383" s="8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2.5583333333333331</v>
      </c>
      <c r="P384" s="8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2.0670670670670672</v>
      </c>
      <c r="P385" s="8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30"/>
        <v>1.1210500000000001</v>
      </c>
      <c r="P386" s="8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36">E387/D387</f>
        <v>1.05982</v>
      </c>
      <c r="P387" s="8">
        <f t="shared" ref="P387:P450" si="37">IFERROR(E387/L387,0)</f>
        <v>111.79535864978902</v>
      </c>
      <c r="Q387" s="8" t="str">
        <f t="shared" ref="Q387:Q450" si="38">LEFT(N387,FIND("/",N387,1)-1)</f>
        <v>film &amp; video</v>
      </c>
      <c r="R387" s="8" t="str">
        <f t="shared" ref="R387:R450" si="39">RIGHT(N387,LEN(N387)-FIND("/",N387,1))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1.0016666666666667</v>
      </c>
      <c r="P388" s="8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2.1398947368421051</v>
      </c>
      <c r="P389" s="8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1.2616000000000001</v>
      </c>
      <c r="P390" s="8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1.8153547058823529</v>
      </c>
      <c r="P391" s="8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</v>
      </c>
      <c r="P392" s="8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1.0061</v>
      </c>
      <c r="P393" s="8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1.009027027027027</v>
      </c>
      <c r="P394" s="8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1.10446</v>
      </c>
      <c r="P395" s="8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1.118936170212766</v>
      </c>
      <c r="P396" s="8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1.0804450000000001</v>
      </c>
      <c r="P397" s="8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1.0666666666666667</v>
      </c>
      <c r="P398" s="8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1.0390027322404372</v>
      </c>
      <c r="P399" s="8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1.2516</v>
      </c>
      <c r="P400" s="8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1.0680499999999999</v>
      </c>
      <c r="P401" s="8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1.1230249999999999</v>
      </c>
      <c r="P402" s="8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1.0381199999999999</v>
      </c>
      <c r="P403" s="8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1.4165000000000001</v>
      </c>
      <c r="P404" s="8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1.0526</v>
      </c>
      <c r="P405" s="8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1.0309142857142857</v>
      </c>
      <c r="P406" s="8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1.0765957446808512</v>
      </c>
      <c r="P407" s="8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1.0770464285714285</v>
      </c>
      <c r="P408" s="8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1.0155000000000001</v>
      </c>
      <c r="P409" s="8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1.0143766666666667</v>
      </c>
      <c r="P410" s="8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1.3680000000000001</v>
      </c>
      <c r="P411" s="8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1.2829999999999999</v>
      </c>
      <c r="P412" s="8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1.0105</v>
      </c>
      <c r="P413" s="8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1.2684</v>
      </c>
      <c r="P414" s="8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1.0508593749999999</v>
      </c>
      <c r="P415" s="8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1.0285405405405406</v>
      </c>
      <c r="P416" s="8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1.0214714285714286</v>
      </c>
      <c r="P417" s="8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1.2021700000000002</v>
      </c>
      <c r="P418" s="8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1.0024761904761905</v>
      </c>
      <c r="P419" s="8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1.0063392857142857</v>
      </c>
      <c r="P420" s="8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1.004375</v>
      </c>
      <c r="P421" s="8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4.3939393939393936E-3</v>
      </c>
      <c r="P422" s="8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2.0066666666666667E-2</v>
      </c>
      <c r="P423" s="8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1.0749999999999999E-2</v>
      </c>
      <c r="P424" s="8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7.6499999999999997E-3</v>
      </c>
      <c r="P425" s="8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6.7966666666666675E-2</v>
      </c>
      <c r="P426" s="8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1.2E-4</v>
      </c>
      <c r="P427" s="8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1.3299999999999999E-2</v>
      </c>
      <c r="P428" s="8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8">
        <f t="shared" si="37"/>
        <v>0</v>
      </c>
      <c r="Q429" s="8" t="str">
        <f t="shared" si="38"/>
        <v>film &amp; video</v>
      </c>
      <c r="R429" s="8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5.6333333333333332E-2</v>
      </c>
      <c r="P430" s="8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8">
        <f t="shared" si="37"/>
        <v>0</v>
      </c>
      <c r="Q431" s="8" t="str">
        <f t="shared" si="38"/>
        <v>film &amp; video</v>
      </c>
      <c r="R431" s="8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2.4E-2</v>
      </c>
      <c r="P432" s="8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0.13833333333333334</v>
      </c>
      <c r="P433" s="8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9.5000000000000001E-2</v>
      </c>
      <c r="P434" s="8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8">
        <f t="shared" si="37"/>
        <v>0</v>
      </c>
      <c r="Q435" s="8" t="str">
        <f t="shared" si="38"/>
        <v>film &amp; video</v>
      </c>
      <c r="R435" s="8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0.05</v>
      </c>
      <c r="P436" s="8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2.7272727272727273E-5</v>
      </c>
      <c r="P437" s="8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8">
        <f t="shared" si="37"/>
        <v>0</v>
      </c>
      <c r="Q438" s="8" t="str">
        <f t="shared" si="38"/>
        <v>film &amp; video</v>
      </c>
      <c r="R438" s="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8">
        <f t="shared" si="37"/>
        <v>0</v>
      </c>
      <c r="Q439" s="8" t="str">
        <f t="shared" si="38"/>
        <v>film &amp; video</v>
      </c>
      <c r="R439" s="8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9.3799999999999994E-2</v>
      </c>
      <c r="P440" s="8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8">
        <f t="shared" si="37"/>
        <v>0</v>
      </c>
      <c r="Q441" s="8" t="str">
        <f t="shared" si="38"/>
        <v>film &amp; video</v>
      </c>
      <c r="R441" s="8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1E-3</v>
      </c>
      <c r="P442" s="8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8">
        <f t="shared" si="37"/>
        <v>0</v>
      </c>
      <c r="Q443" s="8" t="str">
        <f t="shared" si="38"/>
        <v>film &amp; video</v>
      </c>
      <c r="R443" s="8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0.39358823529411763</v>
      </c>
      <c r="P444" s="8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1E-3</v>
      </c>
      <c r="P445" s="8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0.05</v>
      </c>
      <c r="P446" s="8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3.3333333333333335E-5</v>
      </c>
      <c r="P447" s="8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7.2952380952380949E-2</v>
      </c>
      <c r="P448" s="8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1.6666666666666666E-4</v>
      </c>
      <c r="P449" s="8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36"/>
        <v>3.2804E-2</v>
      </c>
      <c r="P450" s="8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42">E451/D451</f>
        <v>2.2499999999999999E-2</v>
      </c>
      <c r="P451" s="8">
        <f t="shared" ref="P451:P514" si="43">IFERROR(E451/L451,0)</f>
        <v>9</v>
      </c>
      <c r="Q451" s="8" t="str">
        <f t="shared" ref="Q451:Q514" si="44">LEFT(N451,FIND("/",N451,1)-1)</f>
        <v>film &amp; video</v>
      </c>
      <c r="R451" s="8" t="str">
        <f t="shared" ref="R451:R514" si="45">RIGHT(N451,LEN(N451)-FIND("/",N451,1))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7.92E-3</v>
      </c>
      <c r="P452" s="8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8">
        <f t="shared" si="43"/>
        <v>0</v>
      </c>
      <c r="Q453" s="8" t="str">
        <f t="shared" si="44"/>
        <v>film &amp; video</v>
      </c>
      <c r="R453" s="8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0.64</v>
      </c>
      <c r="P454" s="8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2.740447957839262E-4</v>
      </c>
      <c r="P455" s="8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8.2000000000000007E-3</v>
      </c>
      <c r="P456" s="8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6.9230769230769226E-4</v>
      </c>
      <c r="P457" s="8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6.8631863186318634E-3</v>
      </c>
      <c r="P458" s="8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8">
        <f t="shared" si="43"/>
        <v>0</v>
      </c>
      <c r="Q459" s="8" t="str">
        <f t="shared" si="44"/>
        <v>film &amp; video</v>
      </c>
      <c r="R459" s="8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8.2100000000000006E-2</v>
      </c>
      <c r="P460" s="8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6.4102564102564103E-4</v>
      </c>
      <c r="P461" s="8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2.9411764705882353E-3</v>
      </c>
      <c r="P462" s="8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8">
        <f t="shared" si="43"/>
        <v>0</v>
      </c>
      <c r="Q463" s="8" t="str">
        <f t="shared" si="44"/>
        <v>film &amp; video</v>
      </c>
      <c r="R463" s="8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8">
        <f t="shared" si="43"/>
        <v>0</v>
      </c>
      <c r="Q464" s="8" t="str">
        <f t="shared" si="44"/>
        <v>film &amp; video</v>
      </c>
      <c r="R464" s="8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2.2727272727272728E-2</v>
      </c>
      <c r="P465" s="8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9.9009900990099011E-4</v>
      </c>
      <c r="P466" s="8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0.26953125</v>
      </c>
      <c r="P467" s="8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7.6E-3</v>
      </c>
      <c r="P468" s="8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0.21575</v>
      </c>
      <c r="P469" s="8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8">
        <f t="shared" si="43"/>
        <v>0</v>
      </c>
      <c r="Q470" s="8" t="str">
        <f t="shared" si="44"/>
        <v>film &amp; video</v>
      </c>
      <c r="R470" s="8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8">
        <f t="shared" si="43"/>
        <v>0</v>
      </c>
      <c r="Q471" s="8" t="str">
        <f t="shared" si="44"/>
        <v>film &amp; video</v>
      </c>
      <c r="R471" s="8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1.0200000000000001E-2</v>
      </c>
      <c r="P472" s="8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0.11892727272727273</v>
      </c>
      <c r="P473" s="8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0.17624999999999999</v>
      </c>
      <c r="P474" s="8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2.87E-2</v>
      </c>
      <c r="P475" s="8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3.0303030303030303E-4</v>
      </c>
      <c r="P476" s="8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8">
        <f t="shared" si="43"/>
        <v>0</v>
      </c>
      <c r="Q477" s="8" t="str">
        <f t="shared" si="44"/>
        <v>film &amp; video</v>
      </c>
      <c r="R477" s="8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2.2302681818181819E-2</v>
      </c>
      <c r="P478" s="8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8">
        <f t="shared" si="43"/>
        <v>0</v>
      </c>
      <c r="Q479" s="8" t="str">
        <f t="shared" si="44"/>
        <v>film &amp; video</v>
      </c>
      <c r="R479" s="8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8">
        <f t="shared" si="43"/>
        <v>0</v>
      </c>
      <c r="Q480" s="8" t="str">
        <f t="shared" si="44"/>
        <v>film &amp; video</v>
      </c>
      <c r="R480" s="8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0.3256</v>
      </c>
      <c r="P481" s="8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0.19409999999999999</v>
      </c>
      <c r="P482" s="8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6.0999999999999999E-2</v>
      </c>
      <c r="P483" s="8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1E-3</v>
      </c>
      <c r="P484" s="8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0.502</v>
      </c>
      <c r="P485" s="8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1.8625E-3</v>
      </c>
      <c r="P486" s="8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0.21906971229845085</v>
      </c>
      <c r="P487" s="8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9.0909090909090904E-5</v>
      </c>
      <c r="P488" s="8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8">
        <f t="shared" si="43"/>
        <v>0</v>
      </c>
      <c r="Q489" s="8" t="str">
        <f t="shared" si="44"/>
        <v>film &amp; video</v>
      </c>
      <c r="R489" s="8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8">
        <f t="shared" si="43"/>
        <v>0</v>
      </c>
      <c r="Q490" s="8" t="str">
        <f t="shared" si="44"/>
        <v>film &amp; video</v>
      </c>
      <c r="R490" s="8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2.8667813379201833E-3</v>
      </c>
      <c r="P491" s="8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8">
        <f t="shared" si="43"/>
        <v>0</v>
      </c>
      <c r="Q492" s="8" t="str">
        <f t="shared" si="44"/>
        <v>film &amp; video</v>
      </c>
      <c r="R492" s="8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8">
        <f t="shared" si="43"/>
        <v>0</v>
      </c>
      <c r="Q493" s="8" t="str">
        <f t="shared" si="44"/>
        <v>film &amp; video</v>
      </c>
      <c r="R493" s="8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8">
        <f t="shared" si="43"/>
        <v>0</v>
      </c>
      <c r="Q494" s="8" t="str">
        <f t="shared" si="44"/>
        <v>film &amp; video</v>
      </c>
      <c r="R494" s="8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8">
        <f t="shared" si="43"/>
        <v>0</v>
      </c>
      <c r="Q495" s="8" t="str">
        <f t="shared" si="44"/>
        <v>film &amp; video</v>
      </c>
      <c r="R495" s="8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1.5499999999999999E-3</v>
      </c>
      <c r="P496" s="8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8">
        <f t="shared" si="43"/>
        <v>0</v>
      </c>
      <c r="Q497" s="8" t="str">
        <f t="shared" si="44"/>
        <v>film &amp; video</v>
      </c>
      <c r="R497" s="8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1.6666666666666667E-5</v>
      </c>
      <c r="P498" s="8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6.6964285714285711E-3</v>
      </c>
      <c r="P499" s="8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4.5985132395404561E-2</v>
      </c>
      <c r="P500" s="8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9.5500000000000002E-2</v>
      </c>
      <c r="P501" s="8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3.307692307692308E-2</v>
      </c>
      <c r="P502" s="8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8">
        <f t="shared" si="43"/>
        <v>0</v>
      </c>
      <c r="Q503" s="8" t="str">
        <f t="shared" si="44"/>
        <v>film &amp; video</v>
      </c>
      <c r="R503" s="8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1.15E-2</v>
      </c>
      <c r="P504" s="8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1.7538461538461537E-2</v>
      </c>
      <c r="P505" s="8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1.3673469387755101E-2</v>
      </c>
      <c r="P506" s="8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4.3333333333333331E-3</v>
      </c>
      <c r="P507" s="8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1.25E-3</v>
      </c>
      <c r="P508" s="8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3.2000000000000001E-2</v>
      </c>
      <c r="P509" s="8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8.0000000000000002E-3</v>
      </c>
      <c r="P510" s="8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2E-3</v>
      </c>
      <c r="P511" s="8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8">
        <f t="shared" si="43"/>
        <v>0</v>
      </c>
      <c r="Q512" s="8" t="str">
        <f t="shared" si="44"/>
        <v>film &amp; video</v>
      </c>
      <c r="R512" s="8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0.03</v>
      </c>
      <c r="P513" s="8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42"/>
        <v>1.3749999999999999E-3</v>
      </c>
      <c r="P514" s="8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48">E515/D515</f>
        <v>0.13924</v>
      </c>
      <c r="P515" s="8">
        <f t="shared" ref="P515:P578" si="49">IFERROR(E515/L515,0)</f>
        <v>102.38235294117646</v>
      </c>
      <c r="Q515" s="8" t="str">
        <f t="shared" ref="Q515:Q578" si="50">LEFT(N515,FIND("/",N515,1)-1)</f>
        <v>film &amp; video</v>
      </c>
      <c r="R515" s="8" t="str">
        <f t="shared" ref="R515:R578" si="51">RIGHT(N515,LEN(N515)-FIND("/",N515,1))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3.3333333333333333E-2</v>
      </c>
      <c r="P516" s="8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0.25413402061855672</v>
      </c>
      <c r="P517" s="8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8">
        <f t="shared" si="49"/>
        <v>0</v>
      </c>
      <c r="Q518" s="8" t="str">
        <f t="shared" si="50"/>
        <v>film &amp; video</v>
      </c>
      <c r="R518" s="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1.3666666666666667E-2</v>
      </c>
      <c r="P519" s="8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8">
        <f t="shared" si="49"/>
        <v>0</v>
      </c>
      <c r="Q520" s="8" t="str">
        <f t="shared" si="50"/>
        <v>film &amp; video</v>
      </c>
      <c r="R520" s="8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0.22881426547787684</v>
      </c>
      <c r="P521" s="8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1.0209999999999999</v>
      </c>
      <c r="P522" s="8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1.0464</v>
      </c>
      <c r="P523" s="8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1.1466666666666667</v>
      </c>
      <c r="P524" s="8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1.206</v>
      </c>
      <c r="P525" s="8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1.0867285714285715</v>
      </c>
      <c r="P526" s="8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</v>
      </c>
      <c r="P527" s="8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1.1399999999999999</v>
      </c>
      <c r="P528" s="8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1.0085</v>
      </c>
      <c r="P529" s="8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1.1565217391304348</v>
      </c>
      <c r="P530" s="8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1.3041666666666667</v>
      </c>
      <c r="P531" s="8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1.0778267254038179</v>
      </c>
      <c r="P532" s="8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</v>
      </c>
      <c r="P533" s="8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1.2324999999999999</v>
      </c>
      <c r="P534" s="8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1.002</v>
      </c>
      <c r="P535" s="8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1.0466666666666666</v>
      </c>
      <c r="P536" s="8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1.0249999999999999</v>
      </c>
      <c r="P537" s="8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1.1825757575757576</v>
      </c>
      <c r="P538" s="8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1.2050000000000001</v>
      </c>
      <c r="P539" s="8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3.0242</v>
      </c>
      <c r="P540" s="8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1.00644</v>
      </c>
      <c r="P541" s="8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6.666666666666667E-5</v>
      </c>
      <c r="P542" s="8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5.5555555555555558E-3</v>
      </c>
      <c r="P543" s="8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3.9999999999999998E-6</v>
      </c>
      <c r="P544" s="8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3.1818181818181819E-3</v>
      </c>
      <c r="P545" s="8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1.2E-2</v>
      </c>
      <c r="P546" s="8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0.27383999999999997</v>
      </c>
      <c r="P547" s="8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8.6666666666666663E-4</v>
      </c>
      <c r="P548" s="8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8">
        <f t="shared" si="49"/>
        <v>0</v>
      </c>
      <c r="Q549" s="8" t="str">
        <f t="shared" si="50"/>
        <v>technology</v>
      </c>
      <c r="R549" s="8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8.9999999999999998E-4</v>
      </c>
      <c r="P550" s="8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2.7199999999999998E-2</v>
      </c>
      <c r="P551" s="8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7.0000000000000001E-3</v>
      </c>
      <c r="P552" s="8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5.0413333333333331E-2</v>
      </c>
      <c r="P553" s="8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8">
        <f t="shared" si="49"/>
        <v>0</v>
      </c>
      <c r="Q554" s="8" t="str">
        <f t="shared" si="50"/>
        <v>technology</v>
      </c>
      <c r="R554" s="8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4.9199999999999999E-3</v>
      </c>
      <c r="P555" s="8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0.36589147286821705</v>
      </c>
      <c r="P556" s="8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8">
        <f t="shared" si="49"/>
        <v>0</v>
      </c>
      <c r="Q557" s="8" t="str">
        <f t="shared" si="50"/>
        <v>technology</v>
      </c>
      <c r="R557" s="8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2.5000000000000001E-2</v>
      </c>
      <c r="P558" s="8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9.1066666666666674E-3</v>
      </c>
      <c r="P559" s="8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8">
        <f t="shared" si="49"/>
        <v>0</v>
      </c>
      <c r="Q560" s="8" t="str">
        <f t="shared" si="50"/>
        <v>technology</v>
      </c>
      <c r="R560" s="8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2.0833333333333335E-4</v>
      </c>
      <c r="P561" s="8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1.2E-4</v>
      </c>
      <c r="P562" s="8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3.6666666666666666E-3</v>
      </c>
      <c r="P563" s="8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8">
        <f t="shared" si="49"/>
        <v>0</v>
      </c>
      <c r="Q564" s="8" t="str">
        <f t="shared" si="50"/>
        <v>technology</v>
      </c>
      <c r="R564" s="8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9.0666666666666662E-4</v>
      </c>
      <c r="P565" s="8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5.5555555555555558E-5</v>
      </c>
      <c r="P566" s="8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8">
        <f t="shared" si="49"/>
        <v>0</v>
      </c>
      <c r="Q567" s="8" t="str">
        <f t="shared" si="50"/>
        <v>technology</v>
      </c>
      <c r="R567" s="8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2.0000000000000001E-4</v>
      </c>
      <c r="P568" s="8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8">
        <f t="shared" si="49"/>
        <v>0</v>
      </c>
      <c r="Q569" s="8" t="str">
        <f t="shared" si="50"/>
        <v>technology</v>
      </c>
      <c r="R569" s="8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0.01</v>
      </c>
      <c r="P570" s="8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8.0000000000000002E-3</v>
      </c>
      <c r="P571" s="8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1.6705882352941177E-3</v>
      </c>
      <c r="P572" s="8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4.2399999999999998E-3</v>
      </c>
      <c r="P573" s="8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8">
        <f t="shared" si="49"/>
        <v>0</v>
      </c>
      <c r="Q574" s="8" t="str">
        <f t="shared" si="50"/>
        <v>technology</v>
      </c>
      <c r="R574" s="8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3.892538925389254E-3</v>
      </c>
      <c r="P575" s="8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7.1556350626118068E-3</v>
      </c>
      <c r="P576" s="8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4.3166666666666666E-3</v>
      </c>
      <c r="P577" s="8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48"/>
        <v>1.2500000000000001E-5</v>
      </c>
      <c r="P578" s="8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54">E579/D579</f>
        <v>2E-3</v>
      </c>
      <c r="P579" s="8">
        <f t="shared" ref="P579:P642" si="55">IFERROR(E579/L579,0)</f>
        <v>10</v>
      </c>
      <c r="Q579" s="8" t="str">
        <f t="shared" ref="Q579:Q642" si="56">LEFT(N579,FIND("/",N579,1)-1)</f>
        <v>technology</v>
      </c>
      <c r="R579" s="8" t="str">
        <f t="shared" ref="R579:R642" si="57">RIGHT(N579,LEN(N579)-FIND("/",N579,1))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1.12E-4</v>
      </c>
      <c r="P580" s="8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1.4583333333333334E-2</v>
      </c>
      <c r="P581" s="8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3.3333333333333332E-4</v>
      </c>
      <c r="P582" s="8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8">
        <f t="shared" si="55"/>
        <v>0</v>
      </c>
      <c r="Q583" s="8" t="str">
        <f t="shared" si="56"/>
        <v>technology</v>
      </c>
      <c r="R583" s="8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8">
        <f t="shared" si="55"/>
        <v>0</v>
      </c>
      <c r="Q584" s="8" t="str">
        <f t="shared" si="56"/>
        <v>technology</v>
      </c>
      <c r="R584" s="8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1.1111111111111112E-4</v>
      </c>
      <c r="P585" s="8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0.01</v>
      </c>
      <c r="P586" s="8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8">
        <f t="shared" si="55"/>
        <v>0</v>
      </c>
      <c r="Q587" s="8" t="str">
        <f t="shared" si="56"/>
        <v>technology</v>
      </c>
      <c r="R587" s="8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5.5999999999999999E-3</v>
      </c>
      <c r="P588" s="8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9.0833333333333335E-2</v>
      </c>
      <c r="P589" s="8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3.3444444444444443E-2</v>
      </c>
      <c r="P590" s="8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1.3333333333333334E-4</v>
      </c>
      <c r="P591" s="8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4.4600000000000001E-2</v>
      </c>
      <c r="P592" s="8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6.0999999999999997E-4</v>
      </c>
      <c r="P593" s="8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3.3333333333333333E-2</v>
      </c>
      <c r="P594" s="8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0.23</v>
      </c>
      <c r="P595" s="8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1.0399999999999999E-3</v>
      </c>
      <c r="P596" s="8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4.2599999999999999E-3</v>
      </c>
      <c r="P597" s="8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2.9999999999999997E-4</v>
      </c>
      <c r="P598" s="8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2.6666666666666666E-3</v>
      </c>
      <c r="P599" s="8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0.34</v>
      </c>
      <c r="P600" s="8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6.2E-4</v>
      </c>
      <c r="P601" s="8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0.02</v>
      </c>
      <c r="P602" s="8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1.4E-2</v>
      </c>
      <c r="P603" s="8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8">
        <f t="shared" si="55"/>
        <v>0</v>
      </c>
      <c r="Q604" s="8" t="str">
        <f t="shared" si="56"/>
        <v>technology</v>
      </c>
      <c r="R604" s="8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3.9334666666666664E-2</v>
      </c>
      <c r="P605" s="8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8">
        <f t="shared" si="55"/>
        <v>0</v>
      </c>
      <c r="Q606" s="8" t="str">
        <f t="shared" si="56"/>
        <v>technology</v>
      </c>
      <c r="R606" s="8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2.6200000000000001E-2</v>
      </c>
      <c r="P607" s="8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2E-3</v>
      </c>
      <c r="P608" s="8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8">
        <f t="shared" si="55"/>
        <v>0</v>
      </c>
      <c r="Q609" s="8" t="str">
        <f t="shared" si="56"/>
        <v>technology</v>
      </c>
      <c r="R609" s="8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9.7400000000000004E-3</v>
      </c>
      <c r="P610" s="8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6.41025641025641E-3</v>
      </c>
      <c r="P611" s="8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8">
        <f t="shared" si="55"/>
        <v>0</v>
      </c>
      <c r="Q612" s="8" t="str">
        <f t="shared" si="56"/>
        <v>technology</v>
      </c>
      <c r="R612" s="8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8">
        <f t="shared" si="55"/>
        <v>0</v>
      </c>
      <c r="Q613" s="8" t="str">
        <f t="shared" si="56"/>
        <v>technology</v>
      </c>
      <c r="R613" s="8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8">
        <f t="shared" si="55"/>
        <v>0</v>
      </c>
      <c r="Q614" s="8" t="str">
        <f t="shared" si="56"/>
        <v>technology</v>
      </c>
      <c r="R614" s="8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0.21363333333333334</v>
      </c>
      <c r="P615" s="8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8">
        <f t="shared" si="55"/>
        <v>0</v>
      </c>
      <c r="Q616" s="8" t="str">
        <f t="shared" si="56"/>
        <v>technology</v>
      </c>
      <c r="R616" s="8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8">
        <f t="shared" si="55"/>
        <v>0</v>
      </c>
      <c r="Q617" s="8" t="str">
        <f t="shared" si="56"/>
        <v>technology</v>
      </c>
      <c r="R617" s="8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8">
        <f t="shared" si="55"/>
        <v>0</v>
      </c>
      <c r="Q618" s="8" t="str">
        <f t="shared" si="56"/>
        <v>technology</v>
      </c>
      <c r="R618" s="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0.03</v>
      </c>
      <c r="P619" s="8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8">
        <f t="shared" si="55"/>
        <v>0</v>
      </c>
      <c r="Q620" s="8" t="str">
        <f t="shared" si="56"/>
        <v>technology</v>
      </c>
      <c r="R620" s="8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3.9999999999999998E-7</v>
      </c>
      <c r="P621" s="8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0.01</v>
      </c>
      <c r="P622" s="8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1.044E-2</v>
      </c>
      <c r="P623" s="8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5.6833333333333333E-2</v>
      </c>
      <c r="P624" s="8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8">
        <f t="shared" si="55"/>
        <v>0</v>
      </c>
      <c r="Q625" s="8" t="str">
        <f t="shared" si="56"/>
        <v>technology</v>
      </c>
      <c r="R625" s="8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8">
        <f t="shared" si="55"/>
        <v>0</v>
      </c>
      <c r="Q626" s="8" t="str">
        <f t="shared" si="56"/>
        <v>technology</v>
      </c>
      <c r="R626" s="8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8">
        <f t="shared" si="55"/>
        <v>0</v>
      </c>
      <c r="Q627" s="8" t="str">
        <f t="shared" si="56"/>
        <v>technology</v>
      </c>
      <c r="R627" s="8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0.17380000000000001</v>
      </c>
      <c r="P628" s="8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2.0000000000000001E-4</v>
      </c>
      <c r="P629" s="8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8">
        <f t="shared" si="55"/>
        <v>0</v>
      </c>
      <c r="Q630" s="8" t="str">
        <f t="shared" si="56"/>
        <v>technology</v>
      </c>
      <c r="R630" s="8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1.75E-3</v>
      </c>
      <c r="P631" s="8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8.3340278356529708E-4</v>
      </c>
      <c r="P632" s="8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1.38E-2</v>
      </c>
      <c r="P633" s="8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8">
        <f t="shared" si="55"/>
        <v>0</v>
      </c>
      <c r="Q634" s="8" t="str">
        <f t="shared" si="56"/>
        <v>technology</v>
      </c>
      <c r="R634" s="8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0.1245</v>
      </c>
      <c r="P635" s="8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2.0000000000000001E-4</v>
      </c>
      <c r="P636" s="8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8.0000000000000007E-5</v>
      </c>
      <c r="P637" s="8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2E-3</v>
      </c>
      <c r="P638" s="8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8">
        <f t="shared" si="55"/>
        <v>0</v>
      </c>
      <c r="Q639" s="8" t="str">
        <f t="shared" si="56"/>
        <v>technology</v>
      </c>
      <c r="R639" s="8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9.0000000000000006E-5</v>
      </c>
      <c r="P640" s="8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9.9999999999999995E-7</v>
      </c>
      <c r="P641" s="8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54"/>
        <v>1.4428571428571428</v>
      </c>
      <c r="P642" s="8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60">E643/D643</f>
        <v>1.1916249999999999</v>
      </c>
      <c r="P643" s="8">
        <f t="shared" ref="P643:P706" si="61">IFERROR(E643/L643,0)</f>
        <v>151.31746031746033</v>
      </c>
      <c r="Q643" s="8" t="str">
        <f t="shared" ref="Q643:Q706" si="62">LEFT(N643,FIND("/",N643,1)-1)</f>
        <v>technology</v>
      </c>
      <c r="R643" s="8" t="str">
        <f t="shared" ref="R643:R706" si="63">RIGHT(N643,LEN(N643)-FIND("/",N643,1))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14.604850000000001</v>
      </c>
      <c r="P644" s="8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1.0580799999999999</v>
      </c>
      <c r="P645" s="8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3.0011791999999997</v>
      </c>
      <c r="P646" s="8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2.7869999999999999</v>
      </c>
      <c r="P647" s="8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1.3187625000000001</v>
      </c>
      <c r="P648" s="8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1.0705</v>
      </c>
      <c r="P649" s="8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1.2682285714285715</v>
      </c>
      <c r="P650" s="8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1.3996</v>
      </c>
      <c r="P651" s="8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1.1240000000000001</v>
      </c>
      <c r="P652" s="8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1.00528</v>
      </c>
      <c r="P653" s="8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1.0046666666666666</v>
      </c>
      <c r="P654" s="8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1.4144600000000001</v>
      </c>
      <c r="P655" s="8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2.6729166666666666</v>
      </c>
      <c r="P656" s="8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1.4688749999999999</v>
      </c>
      <c r="P657" s="8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2.1356000000000002</v>
      </c>
      <c r="P658" s="8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1.2569999999999999</v>
      </c>
      <c r="P659" s="8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1.0446206037108834</v>
      </c>
      <c r="P660" s="8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1.0056666666666667</v>
      </c>
      <c r="P661" s="8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3.058E-2</v>
      </c>
      <c r="P662" s="8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9.4999999999999998E-3</v>
      </c>
      <c r="P663" s="8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4.0000000000000001E-3</v>
      </c>
      <c r="P664" s="8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3.5000000000000001E-3</v>
      </c>
      <c r="P665" s="8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7.5333333333333335E-2</v>
      </c>
      <c r="P666" s="8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0.18640000000000001</v>
      </c>
      <c r="P667" s="8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4.0000000000000003E-5</v>
      </c>
      <c r="P668" s="8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0.1002</v>
      </c>
      <c r="P669" s="8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4.5600000000000002E-2</v>
      </c>
      <c r="P670" s="8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0.21507499999999999</v>
      </c>
      <c r="P671" s="8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0.29276666666666668</v>
      </c>
      <c r="P672" s="8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0.39426666666666665</v>
      </c>
      <c r="P673" s="8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0.21628</v>
      </c>
      <c r="P674" s="8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2.0500000000000002E-3</v>
      </c>
      <c r="P675" s="8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2.9999999999999997E-4</v>
      </c>
      <c r="P676" s="8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0.14849999999999999</v>
      </c>
      <c r="P677" s="8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1.4710000000000001E-2</v>
      </c>
      <c r="P678" s="8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0.25584000000000001</v>
      </c>
      <c r="P679" s="8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3.8206896551724136E-2</v>
      </c>
      <c r="P680" s="8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0.15485964912280703</v>
      </c>
      <c r="P681" s="8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0.25912000000000002</v>
      </c>
      <c r="P682" s="8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4.0000000000000002E-4</v>
      </c>
      <c r="P683" s="8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1.06E-3</v>
      </c>
      <c r="P684" s="8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8.5142857142857138E-3</v>
      </c>
      <c r="P685" s="8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7.4837500000000001E-2</v>
      </c>
      <c r="P686" s="8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0.27650000000000002</v>
      </c>
      <c r="P687" s="8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8">
        <f t="shared" si="61"/>
        <v>0</v>
      </c>
      <c r="Q688" s="8" t="str">
        <f t="shared" si="62"/>
        <v>technology</v>
      </c>
      <c r="R688" s="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3.5499999999999997E-2</v>
      </c>
      <c r="P689" s="8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0.72989999999999999</v>
      </c>
      <c r="P690" s="8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0.57648750000000004</v>
      </c>
      <c r="P691" s="8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0.1234</v>
      </c>
      <c r="P692" s="8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5.1999999999999998E-3</v>
      </c>
      <c r="P693" s="8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6.5299999999999997E-2</v>
      </c>
      <c r="P694" s="8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0.35338000000000003</v>
      </c>
      <c r="P695" s="8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3.933333333333333E-3</v>
      </c>
      <c r="P696" s="8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1.06E-2</v>
      </c>
      <c r="P697" s="8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5.7142857142857145E-6</v>
      </c>
      <c r="P698" s="8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0.46379999999999999</v>
      </c>
      <c r="P699" s="8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0.15390000000000001</v>
      </c>
      <c r="P700" s="8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0.824221076923077</v>
      </c>
      <c r="P701" s="8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2.6866666666666667E-2</v>
      </c>
      <c r="P702" s="8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0.26600000000000001</v>
      </c>
      <c r="P703" s="8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0.30813400000000002</v>
      </c>
      <c r="P704" s="8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5.5800000000000002E-2</v>
      </c>
      <c r="P705" s="8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60"/>
        <v>8.7454545454545458E-3</v>
      </c>
      <c r="P706" s="8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66">E707/D707</f>
        <v>9.7699999999999992E-3</v>
      </c>
      <c r="P707" s="8">
        <f t="shared" ref="P707:P770" si="67">IFERROR(E707/L707,0)</f>
        <v>195.4</v>
      </c>
      <c r="Q707" s="8" t="str">
        <f t="shared" ref="Q707:Q770" si="68">LEFT(N707,FIND("/",N707,1)-1)</f>
        <v>technology</v>
      </c>
      <c r="R707" s="8" t="str">
        <f t="shared" ref="R707:R770" si="69">RIGHT(N707,LEN(N707)-FIND("/",N707,1))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8">
        <f t="shared" si="67"/>
        <v>0</v>
      </c>
      <c r="Q708" s="8" t="str">
        <f t="shared" si="68"/>
        <v>technology</v>
      </c>
      <c r="R708" s="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0.78927352941176465</v>
      </c>
      <c r="P709" s="8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0.22092500000000001</v>
      </c>
      <c r="P710" s="8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4.0666666666666663E-3</v>
      </c>
      <c r="P711" s="8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8">
        <f t="shared" si="67"/>
        <v>0</v>
      </c>
      <c r="Q712" s="8" t="str">
        <f t="shared" si="68"/>
        <v>technology</v>
      </c>
      <c r="R712" s="8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0.33790999999999999</v>
      </c>
      <c r="P713" s="8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2.1649484536082476E-3</v>
      </c>
      <c r="P714" s="8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7.9600000000000001E-3</v>
      </c>
      <c r="P715" s="8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0.14993333333333334</v>
      </c>
      <c r="P716" s="8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5.0509090909090906E-2</v>
      </c>
      <c r="P717" s="8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0.10214285714285715</v>
      </c>
      <c r="P718" s="8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3.0500000000000002E-3</v>
      </c>
      <c r="P719" s="8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7.4999999999999997E-3</v>
      </c>
      <c r="P720" s="8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1.2933333333333333E-2</v>
      </c>
      <c r="P721" s="8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1.4394736842105262</v>
      </c>
      <c r="P722" s="8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1.2210975609756098</v>
      </c>
      <c r="P723" s="8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1.3202400000000001</v>
      </c>
      <c r="P724" s="8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1.0938000000000001</v>
      </c>
      <c r="P725" s="8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1.0547157142857144</v>
      </c>
      <c r="P726" s="8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1.0035000000000001</v>
      </c>
      <c r="P727" s="8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1.014</v>
      </c>
      <c r="P728" s="8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1.5551428571428572</v>
      </c>
      <c r="P729" s="8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1.05566</v>
      </c>
      <c r="P730" s="8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1.3065</v>
      </c>
      <c r="P731" s="8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1.3219000000000001</v>
      </c>
      <c r="P732" s="8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1.26</v>
      </c>
      <c r="P733" s="8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1.6</v>
      </c>
      <c r="P734" s="8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1.2048000000000001</v>
      </c>
      <c r="P735" s="8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1.2552941176470589</v>
      </c>
      <c r="P736" s="8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1.1440638297872341</v>
      </c>
      <c r="P737" s="8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3.151388888888889</v>
      </c>
      <c r="P738" s="8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1.224</v>
      </c>
      <c r="P739" s="8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1.0673333333333332</v>
      </c>
      <c r="P740" s="8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1.5833333333333333</v>
      </c>
      <c r="P741" s="8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1.0740000000000001</v>
      </c>
      <c r="P742" s="8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1.0226</v>
      </c>
      <c r="P743" s="8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1.1071428571428572</v>
      </c>
      <c r="P744" s="8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1.48</v>
      </c>
      <c r="P745" s="8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1.0232000000000001</v>
      </c>
      <c r="P746" s="8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1.7909909909909909</v>
      </c>
      <c r="P747" s="8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1.1108135252761968</v>
      </c>
      <c r="P748" s="8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1.0004285714285714</v>
      </c>
      <c r="P749" s="8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1.0024999999999999</v>
      </c>
      <c r="P750" s="8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1.0556000000000001</v>
      </c>
      <c r="P751" s="8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1.0258775877587758</v>
      </c>
      <c r="P752" s="8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1.1850000000000001</v>
      </c>
      <c r="P753" s="8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1.117</v>
      </c>
      <c r="P754" s="8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1.28</v>
      </c>
      <c r="P755" s="8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1.0375000000000001</v>
      </c>
      <c r="P756" s="8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1.0190760000000001</v>
      </c>
      <c r="P757" s="8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1.177142857142857</v>
      </c>
      <c r="P758" s="8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2.38</v>
      </c>
      <c r="P759" s="8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1.02</v>
      </c>
      <c r="P760" s="8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1.0192000000000001</v>
      </c>
      <c r="P761" s="8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8">
        <f t="shared" si="67"/>
        <v>0</v>
      </c>
      <c r="Q762" s="8" t="str">
        <f t="shared" si="68"/>
        <v>publishing</v>
      </c>
      <c r="R762" s="8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4.7E-2</v>
      </c>
      <c r="P763" s="8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8">
        <f t="shared" si="67"/>
        <v>0</v>
      </c>
      <c r="Q764" s="8" t="str">
        <f t="shared" si="68"/>
        <v>publishing</v>
      </c>
      <c r="R764" s="8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1.1655011655011655E-3</v>
      </c>
      <c r="P765" s="8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8">
        <f t="shared" si="67"/>
        <v>0</v>
      </c>
      <c r="Q766" s="8" t="str">
        <f t="shared" si="68"/>
        <v>publishing</v>
      </c>
      <c r="R766" s="8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0.36014285714285715</v>
      </c>
      <c r="P767" s="8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8">
        <f t="shared" si="67"/>
        <v>0</v>
      </c>
      <c r="Q768" s="8" t="str">
        <f t="shared" si="68"/>
        <v>publishing</v>
      </c>
      <c r="R768" s="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3.5400000000000001E-2</v>
      </c>
      <c r="P769" s="8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66"/>
        <v>0</v>
      </c>
      <c r="P770" s="8">
        <f t="shared" si="67"/>
        <v>0</v>
      </c>
      <c r="Q770" s="8" t="str">
        <f t="shared" si="68"/>
        <v>publishing</v>
      </c>
      <c r="R770" s="8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72">E771/D771</f>
        <v>0.41399999999999998</v>
      </c>
      <c r="P771" s="8">
        <f t="shared" ref="P771:P834" si="73">IFERROR(E771/L771,0)</f>
        <v>31.846153846153847</v>
      </c>
      <c r="Q771" s="8" t="str">
        <f t="shared" ref="Q771:Q834" si="74">LEFT(N771,FIND("/",N771,1)-1)</f>
        <v>publishing</v>
      </c>
      <c r="R771" s="8" t="str">
        <f t="shared" ref="R771:R834" si="75">RIGHT(N771,LEN(N771)-FIND("/",N771,1))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8">
        <f t="shared" si="73"/>
        <v>0</v>
      </c>
      <c r="Q772" s="8" t="str">
        <f t="shared" si="74"/>
        <v>publishing</v>
      </c>
      <c r="R772" s="8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2.631578947368421E-4</v>
      </c>
      <c r="P773" s="8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3.3333333333333333E-2</v>
      </c>
      <c r="P774" s="8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8.5129023676509714E-3</v>
      </c>
      <c r="P775" s="8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0.70199999999999996</v>
      </c>
      <c r="P776" s="8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1.7000000000000001E-2</v>
      </c>
      <c r="P777" s="8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0.51400000000000001</v>
      </c>
      <c r="P778" s="8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7.0000000000000001E-3</v>
      </c>
      <c r="P779" s="8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4.0000000000000001E-3</v>
      </c>
      <c r="P780" s="8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2.6666666666666668E-2</v>
      </c>
      <c r="P781" s="8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1.04</v>
      </c>
      <c r="P782" s="8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1.3315375</v>
      </c>
      <c r="P783" s="8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</v>
      </c>
      <c r="P784" s="8">
        <f t="shared" si="73"/>
        <v>50</v>
      </c>
      <c r="Q784" s="8" t="str">
        <f t="shared" si="74"/>
        <v>music</v>
      </c>
      <c r="R784" s="8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1.4813333333333334</v>
      </c>
      <c r="P785" s="8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1.0249999999999999</v>
      </c>
      <c r="P786" s="8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1.8062799999999999</v>
      </c>
      <c r="P787" s="8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1.4279999999999999</v>
      </c>
      <c r="P788" s="8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1.1416666666666666</v>
      </c>
      <c r="P789" s="8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2.03505</v>
      </c>
      <c r="P790" s="8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1.0941176470588236</v>
      </c>
      <c r="P791" s="8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1.443746</v>
      </c>
      <c r="P792" s="8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1.0386666666666666</v>
      </c>
      <c r="P793" s="8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1.0044440000000001</v>
      </c>
      <c r="P794" s="8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1.0277927272727272</v>
      </c>
      <c r="P795" s="8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1.0531250000000001</v>
      </c>
      <c r="P796" s="8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1.1178571428571429</v>
      </c>
      <c r="P797" s="8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1.0135000000000001</v>
      </c>
      <c r="P798" s="8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1.0753333333333333</v>
      </c>
      <c r="P799" s="8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1.1488571428571428</v>
      </c>
      <c r="P800" s="8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1.0002</v>
      </c>
      <c r="P801" s="8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1.5213333333333334</v>
      </c>
      <c r="P802" s="8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1.1152149999999998</v>
      </c>
      <c r="P803" s="8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1.0133333333333334</v>
      </c>
      <c r="P804" s="8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1.232608695652174</v>
      </c>
      <c r="P805" s="8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</v>
      </c>
      <c r="P806" s="8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1.05</v>
      </c>
      <c r="P807" s="8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1.0443750000000001</v>
      </c>
      <c r="P808" s="8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1.05125</v>
      </c>
      <c r="P809" s="8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</v>
      </c>
      <c r="P810" s="8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1.03775</v>
      </c>
      <c r="P811" s="8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1.05</v>
      </c>
      <c r="P812" s="8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1.04</v>
      </c>
      <c r="P813" s="8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1.5183333333333333</v>
      </c>
      <c r="P814" s="8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1.59996</v>
      </c>
      <c r="P815" s="8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1.2729999999999999</v>
      </c>
      <c r="P816" s="8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1.07</v>
      </c>
      <c r="P817" s="8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1.1512214285714286</v>
      </c>
      <c r="P818" s="8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1.3711066666666665</v>
      </c>
      <c r="P819" s="8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1.5571428571428572</v>
      </c>
      <c r="P820" s="8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1.0874999999999999</v>
      </c>
      <c r="P821" s="8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1.3405</v>
      </c>
      <c r="P822" s="8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</v>
      </c>
      <c r="P823" s="8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1.1916666666666667</v>
      </c>
      <c r="P824" s="8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1.7949999999999999</v>
      </c>
      <c r="P825" s="8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1.3438124999999999</v>
      </c>
      <c r="P826" s="8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1.0043200000000001</v>
      </c>
      <c r="P827" s="8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1.0145454545454546</v>
      </c>
      <c r="P828" s="8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1.0333333333333334</v>
      </c>
      <c r="P829" s="8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1.07</v>
      </c>
      <c r="P830" s="8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1.04</v>
      </c>
      <c r="P831" s="8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1.0783333333333334</v>
      </c>
      <c r="P832" s="8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2.3333333333333335</v>
      </c>
      <c r="P833" s="8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72"/>
        <v>1.0060706666666666</v>
      </c>
      <c r="P834" s="8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78">E835/D835</f>
        <v>1.0166666666666666</v>
      </c>
      <c r="P835" s="8">
        <f t="shared" ref="P835:P898" si="79">IFERROR(E835/L835,0)</f>
        <v>148.78048780487805</v>
      </c>
      <c r="Q835" s="8" t="str">
        <f t="shared" ref="Q835:Q898" si="80">LEFT(N835,FIND("/",N835,1)-1)</f>
        <v>music</v>
      </c>
      <c r="R835" s="8" t="str">
        <f t="shared" ref="R835:R898" si="81">RIGHT(N835,LEN(N835)-FIND("/",N835,1))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1.3101818181818181</v>
      </c>
      <c r="P836" s="8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1.1725000000000001</v>
      </c>
      <c r="P837" s="8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1.009304</v>
      </c>
      <c r="P838" s="8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1.218</v>
      </c>
      <c r="P839" s="8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1.454</v>
      </c>
      <c r="P840" s="8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1.166166</v>
      </c>
      <c r="P841" s="8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1.2041660000000001</v>
      </c>
      <c r="P842" s="8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1.0132000000000001</v>
      </c>
      <c r="P843" s="8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1.0431999999999999</v>
      </c>
      <c r="P844" s="8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2.6713333333333331</v>
      </c>
      <c r="P845" s="8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1.9413333333333334</v>
      </c>
      <c r="P846" s="8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1.203802</v>
      </c>
      <c r="P847" s="8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1.2200090909090908</v>
      </c>
      <c r="P848" s="8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</v>
      </c>
      <c r="P849" s="8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</v>
      </c>
      <c r="P850" s="8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1.1990000000000001</v>
      </c>
      <c r="P851" s="8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1.55175</v>
      </c>
      <c r="P852" s="8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1.3045</v>
      </c>
      <c r="P853" s="8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1.0497142857142858</v>
      </c>
      <c r="P854" s="8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</v>
      </c>
      <c r="P855" s="8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1.1822050359712231</v>
      </c>
      <c r="P856" s="8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1.0344827586206897</v>
      </c>
      <c r="P857" s="8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2.1800000000000002</v>
      </c>
      <c r="P858" s="8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</v>
      </c>
      <c r="P859" s="8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1.4400583333333332</v>
      </c>
      <c r="P860" s="8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1.0467500000000001</v>
      </c>
      <c r="P861" s="8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0.18142857142857144</v>
      </c>
      <c r="P862" s="8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2.2444444444444444E-2</v>
      </c>
      <c r="P863" s="8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3.3999999999999998E-3</v>
      </c>
      <c r="P864" s="8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4.4999999999999998E-2</v>
      </c>
      <c r="P865" s="8">
        <f t="shared" si="79"/>
        <v>18</v>
      </c>
      <c r="Q865" s="8" t="str">
        <f t="shared" si="80"/>
        <v>music</v>
      </c>
      <c r="R865" s="8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0.41538461538461541</v>
      </c>
      <c r="P866" s="8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2.0454545454545454E-2</v>
      </c>
      <c r="P867" s="8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0.18285714285714286</v>
      </c>
      <c r="P868" s="8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0.2402</v>
      </c>
      <c r="P869" s="8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1.1111111111111111E-3</v>
      </c>
      <c r="P870" s="8">
        <f t="shared" si="79"/>
        <v>50</v>
      </c>
      <c r="Q870" s="8" t="str">
        <f t="shared" si="80"/>
        <v>music</v>
      </c>
      <c r="R870" s="8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0.11818181818181818</v>
      </c>
      <c r="P871" s="8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3.0999999999999999E-3</v>
      </c>
      <c r="P872" s="8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5.4166666666666669E-2</v>
      </c>
      <c r="P873" s="8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8.1250000000000003E-3</v>
      </c>
      <c r="P874" s="8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1.2857142857142857E-2</v>
      </c>
      <c r="P875" s="8">
        <f t="shared" si="79"/>
        <v>9</v>
      </c>
      <c r="Q875" s="8" t="str">
        <f t="shared" si="80"/>
        <v>music</v>
      </c>
      <c r="R875" s="8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0.24333333333333335</v>
      </c>
      <c r="P876" s="8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8">
        <f t="shared" si="79"/>
        <v>0</v>
      </c>
      <c r="Q877" s="8" t="str">
        <f t="shared" si="80"/>
        <v>music</v>
      </c>
      <c r="R877" s="8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0.40799492385786801</v>
      </c>
      <c r="P878" s="8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0.67549999999999999</v>
      </c>
      <c r="P879" s="8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1.2999999999999999E-2</v>
      </c>
      <c r="P880" s="8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0.30666666666666664</v>
      </c>
      <c r="P881" s="8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2.9894179894179893E-2</v>
      </c>
      <c r="P882" s="8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8.0000000000000002E-3</v>
      </c>
      <c r="P883" s="8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0.20133333333333334</v>
      </c>
      <c r="P884" s="8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0.4002</v>
      </c>
      <c r="P885" s="8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0.01</v>
      </c>
      <c r="P886" s="8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0.75</v>
      </c>
      <c r="P887" s="8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0.41</v>
      </c>
      <c r="P888" s="8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8">
        <f t="shared" si="79"/>
        <v>0</v>
      </c>
      <c r="Q889" s="8" t="str">
        <f t="shared" si="80"/>
        <v>music</v>
      </c>
      <c r="R889" s="8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7.1999999999999995E-2</v>
      </c>
      <c r="P890" s="8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9.4412800000000005E-2</v>
      </c>
      <c r="P891" s="8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4.1666666666666664E-2</v>
      </c>
      <c r="P892" s="8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3.2500000000000001E-2</v>
      </c>
      <c r="P893" s="8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0.40749999999999997</v>
      </c>
      <c r="P894" s="8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0.1</v>
      </c>
      <c r="P895" s="8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0.39169999999999999</v>
      </c>
      <c r="P896" s="8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2.4375000000000001E-2</v>
      </c>
      <c r="P897" s="8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78"/>
        <v>0.4</v>
      </c>
      <c r="P898" s="8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84">E899/D899</f>
        <v>0</v>
      </c>
      <c r="P899" s="8">
        <f t="shared" ref="P899:P962" si="85">IFERROR(E899/L899,0)</f>
        <v>0</v>
      </c>
      <c r="Q899" s="8" t="str">
        <f t="shared" ref="Q899:Q962" si="86">LEFT(N899,FIND("/",N899,1)-1)</f>
        <v>music</v>
      </c>
      <c r="R899" s="8" t="str">
        <f t="shared" ref="R899:R962" si="87">RIGHT(N899,LEN(N899)-FIND("/",N899,1))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2.8000000000000001E-2</v>
      </c>
      <c r="P900" s="8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0.37333333333333335</v>
      </c>
      <c r="P901" s="8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4.1999999999999997E-3</v>
      </c>
      <c r="P902" s="8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8">
        <f t="shared" si="85"/>
        <v>0</v>
      </c>
      <c r="Q903" s="8" t="str">
        <f t="shared" si="86"/>
        <v>music</v>
      </c>
      <c r="R903" s="8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3.0000000000000001E-3</v>
      </c>
      <c r="P904" s="8">
        <f t="shared" si="85"/>
        <v>30</v>
      </c>
      <c r="Q904" s="8" t="str">
        <f t="shared" si="86"/>
        <v>music</v>
      </c>
      <c r="R904" s="8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3.2000000000000001E-2</v>
      </c>
      <c r="P905" s="8">
        <f t="shared" si="85"/>
        <v>40</v>
      </c>
      <c r="Q905" s="8" t="str">
        <f t="shared" si="86"/>
        <v>music</v>
      </c>
      <c r="R905" s="8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3.0200000000000001E-3</v>
      </c>
      <c r="P906" s="8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3.0153846153846153E-2</v>
      </c>
      <c r="P907" s="8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8">
        <f t="shared" si="85"/>
        <v>0</v>
      </c>
      <c r="Q908" s="8" t="str">
        <f t="shared" si="86"/>
        <v>music</v>
      </c>
      <c r="R908" s="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8">
        <f t="shared" si="85"/>
        <v>0</v>
      </c>
      <c r="Q909" s="8" t="str">
        <f t="shared" si="86"/>
        <v>music</v>
      </c>
      <c r="R909" s="8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8">
        <f t="shared" si="85"/>
        <v>0</v>
      </c>
      <c r="Q910" s="8" t="str">
        <f t="shared" si="86"/>
        <v>music</v>
      </c>
      <c r="R910" s="8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3.2500000000000001E-2</v>
      </c>
      <c r="P911" s="8">
        <f t="shared" si="85"/>
        <v>65</v>
      </c>
      <c r="Q911" s="8" t="str">
        <f t="shared" si="86"/>
        <v>music</v>
      </c>
      <c r="R911" s="8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0.22363636363636363</v>
      </c>
      <c r="P912" s="8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8">
        <f t="shared" si="85"/>
        <v>0</v>
      </c>
      <c r="Q913" s="8" t="str">
        <f t="shared" si="86"/>
        <v>music</v>
      </c>
      <c r="R913" s="8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8.5714285714285719E-3</v>
      </c>
      <c r="P914" s="8">
        <f t="shared" si="85"/>
        <v>15</v>
      </c>
      <c r="Q914" s="8" t="str">
        <f t="shared" si="86"/>
        <v>music</v>
      </c>
      <c r="R914" s="8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6.6066666666666662E-2</v>
      </c>
      <c r="P915" s="8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8">
        <f t="shared" si="85"/>
        <v>0</v>
      </c>
      <c r="Q916" s="8" t="str">
        <f t="shared" si="86"/>
        <v>music</v>
      </c>
      <c r="R916" s="8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5.7692307692307696E-2</v>
      </c>
      <c r="P917" s="8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8">
        <f t="shared" si="85"/>
        <v>0</v>
      </c>
      <c r="Q918" s="8" t="str">
        <f t="shared" si="86"/>
        <v>music</v>
      </c>
      <c r="R918" s="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6.0000000000000001E-3</v>
      </c>
      <c r="P919" s="8">
        <f t="shared" si="85"/>
        <v>30</v>
      </c>
      <c r="Q919" s="8" t="str">
        <f t="shared" si="86"/>
        <v>music</v>
      </c>
      <c r="R919" s="8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5.0256410256410255E-2</v>
      </c>
      <c r="P920" s="8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5.0000000000000001E-3</v>
      </c>
      <c r="P921" s="8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8">
        <f t="shared" si="85"/>
        <v>0</v>
      </c>
      <c r="Q922" s="8" t="str">
        <f t="shared" si="86"/>
        <v>music</v>
      </c>
      <c r="R922" s="8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0.309</v>
      </c>
      <c r="P923" s="8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0.21037037037037037</v>
      </c>
      <c r="P924" s="8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2.1999999999999999E-2</v>
      </c>
      <c r="P925" s="8">
        <f t="shared" si="85"/>
        <v>55</v>
      </c>
      <c r="Q925" s="8" t="str">
        <f t="shared" si="86"/>
        <v>music</v>
      </c>
      <c r="R925" s="8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0.109</v>
      </c>
      <c r="P926" s="8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2.6666666666666668E-2</v>
      </c>
      <c r="P927" s="8">
        <f t="shared" si="85"/>
        <v>32</v>
      </c>
      <c r="Q927" s="8" t="str">
        <f t="shared" si="86"/>
        <v>music</v>
      </c>
      <c r="R927" s="8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8">
        <f t="shared" si="85"/>
        <v>0</v>
      </c>
      <c r="Q928" s="8" t="str">
        <f t="shared" si="86"/>
        <v>music</v>
      </c>
      <c r="R928" s="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8">
        <f t="shared" si="85"/>
        <v>0</v>
      </c>
      <c r="Q929" s="8" t="str">
        <f t="shared" si="86"/>
        <v>music</v>
      </c>
      <c r="R929" s="8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0.10862068965517241</v>
      </c>
      <c r="P930" s="8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8">
        <f t="shared" si="85"/>
        <v>0</v>
      </c>
      <c r="Q931" s="8" t="str">
        <f t="shared" si="86"/>
        <v>music</v>
      </c>
      <c r="R931" s="8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0.38333333333333336</v>
      </c>
      <c r="P932" s="8">
        <f t="shared" si="85"/>
        <v>69</v>
      </c>
      <c r="Q932" s="8" t="str">
        <f t="shared" si="86"/>
        <v>music</v>
      </c>
      <c r="R932" s="8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6.5500000000000003E-2</v>
      </c>
      <c r="P933" s="8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0.14536842105263159</v>
      </c>
      <c r="P934" s="8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0.06</v>
      </c>
      <c r="P935" s="8">
        <f t="shared" si="85"/>
        <v>60</v>
      </c>
      <c r="Q935" s="8" t="str">
        <f t="shared" si="86"/>
        <v>music</v>
      </c>
      <c r="R935" s="8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0.30399999999999999</v>
      </c>
      <c r="P936" s="8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1.4285714285714285E-2</v>
      </c>
      <c r="P937" s="8">
        <f t="shared" si="85"/>
        <v>25</v>
      </c>
      <c r="Q937" s="8" t="str">
        <f t="shared" si="86"/>
        <v>music</v>
      </c>
      <c r="R937" s="8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8">
        <f t="shared" si="85"/>
        <v>0</v>
      </c>
      <c r="Q938" s="8" t="str">
        <f t="shared" si="86"/>
        <v>music</v>
      </c>
      <c r="R938" s="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1.1428571428571429E-2</v>
      </c>
      <c r="P939" s="8">
        <f t="shared" si="85"/>
        <v>20</v>
      </c>
      <c r="Q939" s="8" t="str">
        <f t="shared" si="86"/>
        <v>music</v>
      </c>
      <c r="R939" s="8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3.5714285714285713E-3</v>
      </c>
      <c r="P940" s="8">
        <f t="shared" si="85"/>
        <v>25</v>
      </c>
      <c r="Q940" s="8" t="str">
        <f t="shared" si="86"/>
        <v>music</v>
      </c>
      <c r="R940" s="8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1.4545454545454545E-2</v>
      </c>
      <c r="P941" s="8">
        <f t="shared" si="85"/>
        <v>20</v>
      </c>
      <c r="Q941" s="8" t="str">
        <f t="shared" si="86"/>
        <v>music</v>
      </c>
      <c r="R941" s="8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0.17155555555555554</v>
      </c>
      <c r="P942" s="8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2.3220000000000001E-2</v>
      </c>
      <c r="P943" s="8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8.9066666666666669E-2</v>
      </c>
      <c r="P944" s="8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9.633333333333334E-2</v>
      </c>
      <c r="P945" s="8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0.13325999999999999</v>
      </c>
      <c r="P946" s="8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2.4840000000000001E-2</v>
      </c>
      <c r="P947" s="8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1.9066666666666666E-2</v>
      </c>
      <c r="P948" s="8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8">
        <f t="shared" si="85"/>
        <v>0</v>
      </c>
      <c r="Q949" s="8" t="str">
        <f t="shared" si="86"/>
        <v>technology</v>
      </c>
      <c r="R949" s="8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0.12</v>
      </c>
      <c r="P950" s="8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1.3650000000000001E-2</v>
      </c>
      <c r="P951" s="8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0.28039999999999998</v>
      </c>
      <c r="P952" s="8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0.38390000000000002</v>
      </c>
      <c r="P953" s="8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0.39942857142857141</v>
      </c>
      <c r="P954" s="8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8.3999999999999995E-3</v>
      </c>
      <c r="P955" s="8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0.43406666666666666</v>
      </c>
      <c r="P956" s="8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5.6613333333333335E-2</v>
      </c>
      <c r="P957" s="8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1.7219999999999999E-2</v>
      </c>
      <c r="P958" s="8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1.9416666666666665E-2</v>
      </c>
      <c r="P959" s="8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0.11328275684711328</v>
      </c>
      <c r="P960" s="8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0.3886</v>
      </c>
      <c r="P961" s="8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84"/>
        <v>0.46100628930817611</v>
      </c>
      <c r="P962" s="8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90">E963/D963</f>
        <v>0.42188421052631581</v>
      </c>
      <c r="P963" s="8">
        <f t="shared" ref="P963:P1026" si="91">IFERROR(E963/L963,0)</f>
        <v>364.35454545454547</v>
      </c>
      <c r="Q963" s="8" t="str">
        <f t="shared" ref="Q963:Q1026" si="92">LEFT(N963,FIND("/",N963,1)-1)</f>
        <v>technology</v>
      </c>
      <c r="R963" s="8" t="str">
        <f t="shared" ref="R963:R1026" si="93">RIGHT(N963,LEN(N963)-FIND("/",N963,1))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0.2848</v>
      </c>
      <c r="P964" s="8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1.0771428571428571E-2</v>
      </c>
      <c r="P965" s="8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7.9909090909090902E-3</v>
      </c>
      <c r="P966" s="8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1.192E-2</v>
      </c>
      <c r="P967" s="8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0.14799999999999999</v>
      </c>
      <c r="P968" s="8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0.17810000000000001</v>
      </c>
      <c r="P969" s="8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1.325E-2</v>
      </c>
      <c r="P970" s="8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2">
        <f t="shared" si="94"/>
        <v>41836.847615740742</v>
      </c>
      <c r="T970" s="12">
        <f>(((I970/60)/60)/24)+DATE(1970,1,1)</f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0.46666666666666667</v>
      </c>
      <c r="P971" s="8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0.4592</v>
      </c>
      <c r="P972" s="8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2.2599999999999999E-3</v>
      </c>
      <c r="P973" s="8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0.34625</v>
      </c>
      <c r="P974" s="8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2.0549999999999999E-2</v>
      </c>
      <c r="P975" s="8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5.5999999999999999E-3</v>
      </c>
      <c r="P976" s="8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2.6069999999999999E-2</v>
      </c>
      <c r="P977" s="8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1.9259999999999999E-2</v>
      </c>
      <c r="P978" s="8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0.33666666666666667</v>
      </c>
      <c r="P979" s="8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0.5626326718299024</v>
      </c>
      <c r="P980" s="8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0.82817600000000002</v>
      </c>
      <c r="P981" s="8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0.14860000000000001</v>
      </c>
      <c r="P982" s="8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1.2375123751237513E-4</v>
      </c>
      <c r="P983" s="8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1.7142857142857143E-4</v>
      </c>
      <c r="P984" s="8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0.2950613611721471</v>
      </c>
      <c r="P985" s="8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1.06E-2</v>
      </c>
      <c r="P986" s="8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6.2933333333333327E-2</v>
      </c>
      <c r="P987" s="8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0.1275</v>
      </c>
      <c r="P988" s="8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0.13220000000000001</v>
      </c>
      <c r="P989" s="8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8">
        <f t="shared" si="91"/>
        <v>0</v>
      </c>
      <c r="Q990" s="8" t="str">
        <f t="shared" si="92"/>
        <v>technology</v>
      </c>
      <c r="R990" s="8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0.16769999999999999</v>
      </c>
      <c r="P991" s="8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1.0399999999999999E-3</v>
      </c>
      <c r="P992" s="8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4.24E-2</v>
      </c>
      <c r="P993" s="8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4.6699999999999997E-3</v>
      </c>
      <c r="P994" s="8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0.25087142857142858</v>
      </c>
      <c r="P995" s="8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2.3345000000000001E-2</v>
      </c>
      <c r="P996" s="8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7.2599999999999998E-2</v>
      </c>
      <c r="P997" s="8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1.6250000000000001E-2</v>
      </c>
      <c r="P998" s="8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1.2999999999999999E-2</v>
      </c>
      <c r="P999" s="8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0.58558333333333334</v>
      </c>
      <c r="P1000" s="8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7.7886666666666673E-2</v>
      </c>
      <c r="P1001" s="8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2.2157147647256063E-2</v>
      </c>
      <c r="P1002" s="8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1.04</v>
      </c>
      <c r="P1003" s="8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0.29602960296029601</v>
      </c>
      <c r="P1004" s="8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0.16055</v>
      </c>
      <c r="P1005" s="8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0.82208000000000003</v>
      </c>
      <c r="P1006" s="8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0.75051000000000001</v>
      </c>
      <c r="P1007" s="8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5.8500000000000003E-2</v>
      </c>
      <c r="P1008" s="8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0.44319999999999998</v>
      </c>
      <c r="P1009" s="8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2.6737967914438501E-3</v>
      </c>
      <c r="P1010" s="8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0.1313</v>
      </c>
      <c r="P1011" s="8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1.9088937093275488E-3</v>
      </c>
      <c r="P1012" s="8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3.7499999999999999E-3</v>
      </c>
      <c r="P1013" s="8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215.35021</v>
      </c>
      <c r="P1014" s="8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0.34527999999999998</v>
      </c>
      <c r="P1015" s="8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0.30599999999999999</v>
      </c>
      <c r="P1016" s="8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2.6666666666666668E-2</v>
      </c>
      <c r="P1017" s="8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2.8420000000000001E-2</v>
      </c>
      <c r="P1018" s="8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0.22878799999999999</v>
      </c>
      <c r="P1019" s="8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3.1050000000000001E-2</v>
      </c>
      <c r="P1020" s="8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0.47333333333333333</v>
      </c>
      <c r="P1021" s="8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2.0554838709677421</v>
      </c>
      <c r="P1022" s="8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3.5180366666666667</v>
      </c>
      <c r="P1023" s="8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1.149</v>
      </c>
      <c r="P1024" s="8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2.3715000000000002</v>
      </c>
      <c r="P1025" s="8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90"/>
        <v>1.1863774999999999</v>
      </c>
      <c r="P1026" s="8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96">E1027/D1027</f>
        <v>1.099283142857143</v>
      </c>
      <c r="P1027" s="8">
        <f t="shared" ref="P1027:P1090" si="97">IFERROR(E1027/L1027,0)</f>
        <v>71.848571428571432</v>
      </c>
      <c r="Q1027" s="8" t="str">
        <f t="shared" ref="Q1027:Q1090" si="98">LEFT(N1027,FIND("/",N1027,1)-1)</f>
        <v>music</v>
      </c>
      <c r="R1027" s="8" t="str">
        <f t="shared" ref="R1027:R1090" si="99">RIGHT(N1027,LEN(N1027)-FIND("/",N1027,1))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1.0000828571428571</v>
      </c>
      <c r="P1028" s="8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1.0309292094387414</v>
      </c>
      <c r="P1029" s="8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1.1727000000000001</v>
      </c>
      <c r="P1030" s="8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1.1175999999999999</v>
      </c>
      <c r="P1031" s="8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3.4209999999999998</v>
      </c>
      <c r="P1032" s="8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1.0740000000000001</v>
      </c>
      <c r="P1033" s="8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1.0849703703703704</v>
      </c>
      <c r="P1034" s="8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1.0286144578313252</v>
      </c>
      <c r="P1035" s="8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1.3000180000000001</v>
      </c>
      <c r="P1036" s="8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1.0765217391304347</v>
      </c>
      <c r="P1037" s="8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1.1236044444444444</v>
      </c>
      <c r="P1038" s="8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1.0209999999999999</v>
      </c>
      <c r="P1039" s="8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1.4533333333333334</v>
      </c>
      <c r="P1040" s="8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1.282</v>
      </c>
      <c r="P1041" s="8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2.9411764705882353E-3</v>
      </c>
      <c r="P1042" s="8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8">
        <f t="shared" si="97"/>
        <v>0</v>
      </c>
      <c r="Q1043" s="8" t="str">
        <f t="shared" si="98"/>
        <v>journalism</v>
      </c>
      <c r="R1043" s="8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1.5384615384615385E-2</v>
      </c>
      <c r="P1044" s="8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8.5370000000000001E-2</v>
      </c>
      <c r="P1045" s="8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8.571428571428571E-4</v>
      </c>
      <c r="P1046" s="8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2.6599999999999999E-2</v>
      </c>
      <c r="P1047" s="8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8">
        <f t="shared" si="97"/>
        <v>0</v>
      </c>
      <c r="Q1048" s="8" t="str">
        <f t="shared" si="98"/>
        <v>journalism</v>
      </c>
      <c r="R1048" s="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5.0000000000000001E-4</v>
      </c>
      <c r="P1049" s="8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1.4133333333333333E-2</v>
      </c>
      <c r="P1050" s="8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8">
        <f t="shared" si="97"/>
        <v>0</v>
      </c>
      <c r="Q1051" s="8" t="str">
        <f t="shared" si="98"/>
        <v>journalism</v>
      </c>
      <c r="R1051" s="8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8">
        <f t="shared" si="97"/>
        <v>0</v>
      </c>
      <c r="Q1052" s="8" t="str">
        <f t="shared" si="98"/>
        <v>journalism</v>
      </c>
      <c r="R1052" s="8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8">
        <f t="shared" si="97"/>
        <v>0</v>
      </c>
      <c r="Q1053" s="8" t="str">
        <f t="shared" si="98"/>
        <v>journalism</v>
      </c>
      <c r="R1053" s="8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8">
        <f t="shared" si="97"/>
        <v>0</v>
      </c>
      <c r="Q1054" s="8" t="str">
        <f t="shared" si="98"/>
        <v>journalism</v>
      </c>
      <c r="R1054" s="8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0.01</v>
      </c>
      <c r="P1055" s="8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8">
        <f t="shared" si="97"/>
        <v>0</v>
      </c>
      <c r="Q1056" s="8" t="str">
        <f t="shared" si="98"/>
        <v>journalism</v>
      </c>
      <c r="R1056" s="8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8">
        <f t="shared" si="97"/>
        <v>0</v>
      </c>
      <c r="Q1057" s="8" t="str">
        <f t="shared" si="98"/>
        <v>journalism</v>
      </c>
      <c r="R1057" s="8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8">
        <f t="shared" si="97"/>
        <v>0</v>
      </c>
      <c r="Q1058" s="8" t="str">
        <f t="shared" si="98"/>
        <v>journalism</v>
      </c>
      <c r="R1058" s="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8">
        <f t="shared" si="97"/>
        <v>0</v>
      </c>
      <c r="Q1059" s="8" t="str">
        <f t="shared" si="98"/>
        <v>journalism</v>
      </c>
      <c r="R1059" s="8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8">
        <f t="shared" si="97"/>
        <v>0</v>
      </c>
      <c r="Q1060" s="8" t="str">
        <f t="shared" si="98"/>
        <v>journalism</v>
      </c>
      <c r="R1060" s="8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8">
        <f t="shared" si="97"/>
        <v>0</v>
      </c>
      <c r="Q1061" s="8" t="str">
        <f t="shared" si="98"/>
        <v>journalism</v>
      </c>
      <c r="R1061" s="8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0.01</v>
      </c>
      <c r="P1062" s="8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8">
        <f t="shared" si="97"/>
        <v>0</v>
      </c>
      <c r="Q1063" s="8" t="str">
        <f t="shared" si="98"/>
        <v>journalism</v>
      </c>
      <c r="R1063" s="8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0.95477386934673369</v>
      </c>
      <c r="P1064" s="8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8">
        <f t="shared" si="97"/>
        <v>0</v>
      </c>
      <c r="Q1065" s="8" t="str">
        <f t="shared" si="98"/>
        <v>journalism</v>
      </c>
      <c r="R1065" s="8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8.9744444444444446E-2</v>
      </c>
      <c r="P1066" s="8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2.7E-2</v>
      </c>
      <c r="P1067" s="8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3.3673333333333333E-2</v>
      </c>
      <c r="P1068" s="8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0.26</v>
      </c>
      <c r="P1069" s="8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1.5E-3</v>
      </c>
      <c r="P1070" s="8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0.38636363636363635</v>
      </c>
      <c r="P1071" s="8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7.0000000000000001E-3</v>
      </c>
      <c r="P1072" s="8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8">
        <f t="shared" si="97"/>
        <v>0</v>
      </c>
      <c r="Q1073" s="8" t="str">
        <f t="shared" si="98"/>
        <v>games</v>
      </c>
      <c r="R1073" s="8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6.8000000000000005E-4</v>
      </c>
      <c r="P1074" s="8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1.3333333333333334E-2</v>
      </c>
      <c r="P1075" s="8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6.3092592592592589E-2</v>
      </c>
      <c r="P1076" s="8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4.4999999999999998E-2</v>
      </c>
      <c r="P1077" s="8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0.62765333333333329</v>
      </c>
      <c r="P1078" s="8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0.29376000000000002</v>
      </c>
      <c r="P1079" s="8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7.4999999999999997E-2</v>
      </c>
      <c r="P1080" s="8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2.6076923076923077E-2</v>
      </c>
      <c r="P1081" s="8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9.1050000000000006E-2</v>
      </c>
      <c r="P1082" s="8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1.7647058823529413E-4</v>
      </c>
      <c r="P1083" s="8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5.5999999999999999E-3</v>
      </c>
      <c r="P1084" s="8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8.2000000000000007E-3</v>
      </c>
      <c r="P1085" s="8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8">
        <f t="shared" si="97"/>
        <v>0</v>
      </c>
      <c r="Q1086" s="8" t="str">
        <f t="shared" si="98"/>
        <v>games</v>
      </c>
      <c r="R1086" s="8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3.4200000000000001E-2</v>
      </c>
      <c r="P1087" s="8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8.3333333333333339E-4</v>
      </c>
      <c r="P1088" s="8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8">
        <f t="shared" si="97"/>
        <v>0</v>
      </c>
      <c r="Q1089" s="8" t="str">
        <f t="shared" si="98"/>
        <v>games</v>
      </c>
      <c r="R1089" s="8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96"/>
        <v>0.14182977777777778</v>
      </c>
      <c r="P1090" s="8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102">E1091/D1091</f>
        <v>7.8266666666666665E-2</v>
      </c>
      <c r="P1091" s="8">
        <f t="shared" ref="P1091:P1154" si="103">IFERROR(E1091/L1091,0)</f>
        <v>23.959183673469386</v>
      </c>
      <c r="Q1091" s="8" t="str">
        <f t="shared" ref="Q1091:Q1154" si="104">LEFT(N1091,FIND("/",N1091,1)-1)</f>
        <v>games</v>
      </c>
      <c r="R1091" s="8" t="str">
        <f t="shared" ref="R1091:R1154" si="105">RIGHT(N1091,LEN(N1091)-FIND("/",N1091,1))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3.8464497269020693E-4</v>
      </c>
      <c r="P1092" s="8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0.125</v>
      </c>
      <c r="P1093" s="8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1.0500000000000001E-2</v>
      </c>
      <c r="P1094" s="8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0.14083333333333334</v>
      </c>
      <c r="P1095" s="8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0.18300055555555556</v>
      </c>
      <c r="P1096" s="8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5.0347999999999997E-2</v>
      </c>
      <c r="P1097" s="8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0.17933333333333334</v>
      </c>
      <c r="P1098" s="8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4.6999999999999999E-4</v>
      </c>
      <c r="P1099" s="8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7.2120000000000004E-2</v>
      </c>
      <c r="P1100" s="8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5.0000000000000001E-3</v>
      </c>
      <c r="P1101" s="8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2.5000000000000001E-2</v>
      </c>
      <c r="P1102" s="8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4.0999999999999999E-4</v>
      </c>
      <c r="P1103" s="8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5.3124999999999999E-2</v>
      </c>
      <c r="P1104" s="8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1.6199999999999999E-2</v>
      </c>
      <c r="P1105" s="8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4.9516666666666667E-2</v>
      </c>
      <c r="P1106" s="8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1.5900000000000001E-3</v>
      </c>
      <c r="P1107" s="8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0.41249999999999998</v>
      </c>
      <c r="P1108" s="8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8">
        <f t="shared" si="103"/>
        <v>0</v>
      </c>
      <c r="Q1109" s="8" t="str">
        <f t="shared" si="104"/>
        <v>games</v>
      </c>
      <c r="R1109" s="8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2.93E-2</v>
      </c>
      <c r="P1110" s="8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4.4999999999999997E-3</v>
      </c>
      <c r="P1111" s="8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5.1000000000000004E-3</v>
      </c>
      <c r="P1112" s="8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4.0000000000000002E-4</v>
      </c>
      <c r="P1113" s="8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0.35537409090909089</v>
      </c>
      <c r="P1114" s="8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5.0000000000000001E-3</v>
      </c>
      <c r="P1115" s="8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1.6666666666666668E-3</v>
      </c>
      <c r="P1116" s="8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1.325E-3</v>
      </c>
      <c r="P1117" s="8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3.5704000000000004E-4</v>
      </c>
      <c r="P1118" s="8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8.3000000000000004E-2</v>
      </c>
      <c r="P1119" s="8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2.4222222222222221E-2</v>
      </c>
      <c r="P1120" s="8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2.3809523809523812E-3</v>
      </c>
      <c r="P1121" s="8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8">
        <f t="shared" si="103"/>
        <v>0</v>
      </c>
      <c r="Q1122" s="8" t="str">
        <f t="shared" si="104"/>
        <v>games</v>
      </c>
      <c r="R1122" s="8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1.16E-4</v>
      </c>
      <c r="P1123" s="8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8">
        <f t="shared" si="103"/>
        <v>0</v>
      </c>
      <c r="Q1124" s="8" t="str">
        <f t="shared" si="104"/>
        <v>games</v>
      </c>
      <c r="R1124" s="8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2.2000000000000001E-3</v>
      </c>
      <c r="P1125" s="8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4.7222222222222223E-3</v>
      </c>
      <c r="P1126" s="8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8">
        <f t="shared" si="103"/>
        <v>0</v>
      </c>
      <c r="Q1127" s="8" t="str">
        <f t="shared" si="104"/>
        <v>games</v>
      </c>
      <c r="R1127" s="8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5.0000000000000001E-3</v>
      </c>
      <c r="P1128" s="8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1.6714285714285713E-2</v>
      </c>
      <c r="P1129" s="8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1E-3</v>
      </c>
      <c r="P1130" s="8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1.0499999999999999E-3</v>
      </c>
      <c r="P1131" s="8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2.2000000000000001E-3</v>
      </c>
      <c r="P1132" s="8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8">
        <f t="shared" si="103"/>
        <v>0</v>
      </c>
      <c r="Q1133" s="8" t="str">
        <f t="shared" si="104"/>
        <v>games</v>
      </c>
      <c r="R1133" s="8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0.14380000000000001</v>
      </c>
      <c r="P1134" s="8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6.6666666666666671E-3</v>
      </c>
      <c r="P1135" s="8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4.0000000000000003E-5</v>
      </c>
      <c r="P1136" s="8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0.05</v>
      </c>
      <c r="P1137" s="8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6.4439140811455853E-2</v>
      </c>
      <c r="P1138" s="8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0.39500000000000002</v>
      </c>
      <c r="P1139" s="8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3.5714285714285713E-3</v>
      </c>
      <c r="P1140" s="8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6.2500000000000001E-4</v>
      </c>
      <c r="P1141" s="8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8">
        <f t="shared" si="103"/>
        <v>0</v>
      </c>
      <c r="Q1142" s="8" t="str">
        <f t="shared" si="104"/>
        <v>games</v>
      </c>
      <c r="R1142" s="8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8">
        <f t="shared" si="103"/>
        <v>0</v>
      </c>
      <c r="Q1143" s="8" t="str">
        <f t="shared" si="104"/>
        <v>games</v>
      </c>
      <c r="R1143" s="8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8">
        <f t="shared" si="103"/>
        <v>0</v>
      </c>
      <c r="Q1144" s="8" t="str">
        <f t="shared" si="104"/>
        <v>games</v>
      </c>
      <c r="R1144" s="8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4.1333333333333335E-3</v>
      </c>
      <c r="P1145" s="8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8">
        <f t="shared" si="103"/>
        <v>0</v>
      </c>
      <c r="Q1146" s="8" t="str">
        <f t="shared" si="104"/>
        <v>food</v>
      </c>
      <c r="R1146" s="8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1.25E-3</v>
      </c>
      <c r="P1147" s="8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8.8333333333333333E-2</v>
      </c>
      <c r="P1148" s="8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8">
        <f t="shared" si="103"/>
        <v>0</v>
      </c>
      <c r="Q1149" s="8" t="str">
        <f t="shared" si="104"/>
        <v>food</v>
      </c>
      <c r="R1149" s="8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4.8666666666666667E-3</v>
      </c>
      <c r="P1150" s="8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1.5E-3</v>
      </c>
      <c r="P1151" s="8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0.1008</v>
      </c>
      <c r="P1152" s="8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8">
        <f t="shared" si="103"/>
        <v>0</v>
      </c>
      <c r="Q1153" s="8" t="str">
        <f t="shared" si="104"/>
        <v>food</v>
      </c>
      <c r="R1153" s="8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102"/>
        <v>5.6937500000000002E-2</v>
      </c>
      <c r="P1154" s="8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108">E1155/D1155</f>
        <v>6.2500000000000003E-3</v>
      </c>
      <c r="P1155" s="8">
        <f t="shared" ref="P1155:P1218" si="109">IFERROR(E1155/L1155,0)</f>
        <v>50</v>
      </c>
      <c r="Q1155" s="8" t="str">
        <f t="shared" ref="Q1155:Q1218" si="110">LEFT(N1155,FIND("/",N1155,1)-1)</f>
        <v>food</v>
      </c>
      <c r="R1155" s="8" t="str">
        <f t="shared" ref="R1155:R1218" si="111">RIGHT(N1155,LEN(N1155)-FIND("/",N1155,1))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6.5000000000000002E-2</v>
      </c>
      <c r="P1156" s="8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7.5199999999999998E-3</v>
      </c>
      <c r="P1157" s="8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8">
        <f t="shared" si="109"/>
        <v>0</v>
      </c>
      <c r="Q1158" s="8" t="str">
        <f t="shared" si="110"/>
        <v>food</v>
      </c>
      <c r="R1158" s="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1.5100000000000001E-2</v>
      </c>
      <c r="P1159" s="8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4.6666666666666671E-3</v>
      </c>
      <c r="P1160" s="8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8">
        <f t="shared" si="109"/>
        <v>0</v>
      </c>
      <c r="Q1161" s="8" t="str">
        <f t="shared" si="110"/>
        <v>food</v>
      </c>
      <c r="R1161" s="8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3.85E-2</v>
      </c>
      <c r="P1162" s="8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8">
        <f t="shared" si="109"/>
        <v>0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5.8333333333333338E-4</v>
      </c>
      <c r="P1164" s="8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8">
        <f t="shared" si="109"/>
        <v>0</v>
      </c>
      <c r="Q1165" s="8" t="str">
        <f t="shared" si="110"/>
        <v>food</v>
      </c>
      <c r="R1165" s="8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8">
        <f t="shared" si="109"/>
        <v>0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0.20705000000000001</v>
      </c>
      <c r="P1167" s="8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0.19139999999999999</v>
      </c>
      <c r="P1168" s="8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1.6316666666666667E-2</v>
      </c>
      <c r="P1169" s="8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5.6666666666666664E-2</v>
      </c>
      <c r="P1170" s="8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1.6999999999999999E-3</v>
      </c>
      <c r="P1171" s="8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4.0000000000000001E-3</v>
      </c>
      <c r="P1172" s="8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1E-3</v>
      </c>
      <c r="P1173" s="8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8">
        <f t="shared" si="109"/>
        <v>0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2.4000000000000001E-4</v>
      </c>
      <c r="P1175" s="8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5.906666666666667E-2</v>
      </c>
      <c r="P1176" s="8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2.9250000000000002E-2</v>
      </c>
      <c r="P1177" s="8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5.7142857142857142E-5</v>
      </c>
      <c r="P1178" s="8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8">
        <f t="shared" si="109"/>
        <v>0</v>
      </c>
      <c r="Q1179" s="8" t="str">
        <f t="shared" si="110"/>
        <v>food</v>
      </c>
      <c r="R1179" s="8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6.666666666666667E-5</v>
      </c>
      <c r="P1180" s="8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5.3333333333333337E-2</v>
      </c>
      <c r="P1181" s="8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0.11749999999999999</v>
      </c>
      <c r="P1182" s="8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8.0000000000000007E-5</v>
      </c>
      <c r="P1183" s="8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4.2000000000000003E-2</v>
      </c>
      <c r="P1184" s="8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0.04</v>
      </c>
      <c r="P1185" s="8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1.0493636363636363</v>
      </c>
      <c r="P1186" s="8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1.0544</v>
      </c>
      <c r="P1187" s="8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1.0673333333333332</v>
      </c>
      <c r="P1188" s="8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1.0412571428571429</v>
      </c>
      <c r="P1189" s="8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1.6054999999999999</v>
      </c>
      <c r="P1190" s="8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1.0777777777777777</v>
      </c>
      <c r="P1191" s="8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1.35</v>
      </c>
      <c r="P1192" s="8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1.0907407407407408</v>
      </c>
      <c r="P1193" s="8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2.9</v>
      </c>
      <c r="P1194" s="8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1.0395714285714286</v>
      </c>
      <c r="P1195" s="8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3.2223999999999999</v>
      </c>
      <c r="P1196" s="8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1.35</v>
      </c>
      <c r="P1197" s="8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2.6991034482758622</v>
      </c>
      <c r="P1198" s="8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2.5329333333333333</v>
      </c>
      <c r="P1199" s="8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2.6059999999999999</v>
      </c>
      <c r="P1200" s="8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1.0131677953348381</v>
      </c>
      <c r="P1201" s="8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1.2560416666666667</v>
      </c>
      <c r="P1202" s="8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1.0243783333333334</v>
      </c>
      <c r="P1203" s="8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1.99244</v>
      </c>
      <c r="P1204" s="8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1.0245398773006136</v>
      </c>
      <c r="P1205" s="8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1.0294615384615384</v>
      </c>
      <c r="P1206" s="8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1.0086153846153847</v>
      </c>
      <c r="P1207" s="8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1.1499999999999999</v>
      </c>
      <c r="P1208" s="8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1.0416766467065868</v>
      </c>
      <c r="P1209" s="8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1.5529999999999999</v>
      </c>
      <c r="P1210" s="8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1.06</v>
      </c>
      <c r="P1211" s="8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2.5431499999999998</v>
      </c>
      <c r="P1212" s="8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1.0109999999999999</v>
      </c>
      <c r="P1213" s="8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1.2904</v>
      </c>
      <c r="P1214" s="8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1.0223076923076924</v>
      </c>
      <c r="P1215" s="8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1.3180000000000001</v>
      </c>
      <c r="P1216" s="8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7.8608020000000005</v>
      </c>
      <c r="P1217" s="8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108"/>
        <v>1.4570000000000001</v>
      </c>
      <c r="P1218" s="8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114">E1219/D1219</f>
        <v>1.026</v>
      </c>
      <c r="P1219" s="8">
        <f t="shared" ref="P1219:P1282" si="115">IFERROR(E1219/L1219,0)</f>
        <v>148.57377049180329</v>
      </c>
      <c r="Q1219" s="8" t="str">
        <f t="shared" ref="Q1219:Q1282" si="116">LEFT(N1219,FIND("/",N1219,1)-1)</f>
        <v>photography</v>
      </c>
      <c r="R1219" s="8" t="str">
        <f t="shared" ref="R1219:R1282" si="117">RIGHT(N1219,LEN(N1219)-FIND("/",N1219,1))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1.7227777777777777</v>
      </c>
      <c r="P1220" s="8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1.5916819571865444</v>
      </c>
      <c r="P1221" s="8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1.0376666666666667</v>
      </c>
      <c r="P1222" s="8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1.1140954545454547</v>
      </c>
      <c r="P1223" s="8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2.80375</v>
      </c>
      <c r="P1224" s="8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1.1210606060606061</v>
      </c>
      <c r="P1225" s="8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7.0666666666666669E-2</v>
      </c>
      <c r="P1226" s="8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4.3999999999999997E-2</v>
      </c>
      <c r="P1227" s="8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3.8739999999999997E-2</v>
      </c>
      <c r="P1228" s="8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8">
        <f t="shared" si="115"/>
        <v>0</v>
      </c>
      <c r="Q1229" s="8" t="str">
        <f t="shared" si="116"/>
        <v>music</v>
      </c>
      <c r="R1229" s="8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0.29299999999999998</v>
      </c>
      <c r="P1230" s="8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9.0909090909090905E-3</v>
      </c>
      <c r="P1231" s="8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8">
        <f t="shared" si="115"/>
        <v>0</v>
      </c>
      <c r="Q1232" s="8" t="str">
        <f t="shared" si="116"/>
        <v>music</v>
      </c>
      <c r="R1232" s="8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8">
        <f t="shared" si="115"/>
        <v>0</v>
      </c>
      <c r="Q1233" s="8" t="str">
        <f t="shared" si="116"/>
        <v>music</v>
      </c>
      <c r="R1233" s="8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8.0000000000000002E-3</v>
      </c>
      <c r="P1234" s="8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0.11600000000000001</v>
      </c>
      <c r="P1235" s="8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8">
        <f t="shared" si="115"/>
        <v>0</v>
      </c>
      <c r="Q1236" s="8" t="str">
        <f t="shared" si="116"/>
        <v>music</v>
      </c>
      <c r="R1236" s="8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2.787363950092912E-2</v>
      </c>
      <c r="P1237" s="8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8">
        <f t="shared" si="115"/>
        <v>0</v>
      </c>
      <c r="Q1238" s="8" t="str">
        <f t="shared" si="116"/>
        <v>music</v>
      </c>
      <c r="R1238" s="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8">
        <f t="shared" si="115"/>
        <v>0</v>
      </c>
      <c r="Q1239" s="8" t="str">
        <f t="shared" si="116"/>
        <v>music</v>
      </c>
      <c r="R1239" s="8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0.17799999999999999</v>
      </c>
      <c r="P1240" s="8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8">
        <f t="shared" si="115"/>
        <v>0</v>
      </c>
      <c r="Q1241" s="8" t="str">
        <f t="shared" si="116"/>
        <v>music</v>
      </c>
      <c r="R1241" s="8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3.0124999999999999E-2</v>
      </c>
      <c r="P1242" s="8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0.50739999999999996</v>
      </c>
      <c r="P1243" s="8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5.4884742041712408E-3</v>
      </c>
      <c r="P1244" s="8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0.14091666666666666</v>
      </c>
      <c r="P1245" s="8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1.038</v>
      </c>
      <c r="P1246" s="8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1.2024999999999999</v>
      </c>
      <c r="P1247" s="8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1.17</v>
      </c>
      <c r="P1248" s="8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1.2214285714285715</v>
      </c>
      <c r="P1249" s="8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1.5164</v>
      </c>
      <c r="P1250" s="8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1.0444</v>
      </c>
      <c r="P1251" s="8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2.0015333333333332</v>
      </c>
      <c r="P1252" s="8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1.018</v>
      </c>
      <c r="P1253" s="8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1.3765714285714286</v>
      </c>
      <c r="P1254" s="8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3038.3319999999999</v>
      </c>
      <c r="P1255" s="8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1.9885074626865671</v>
      </c>
      <c r="P1256" s="8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2.0236666666666667</v>
      </c>
      <c r="P1257" s="8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1.1796376666666666</v>
      </c>
      <c r="P1258" s="8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2.9472727272727273</v>
      </c>
      <c r="P1259" s="8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2.1314633333333335</v>
      </c>
      <c r="P1260" s="8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1.0424</v>
      </c>
      <c r="P1261" s="8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1.1366666666666667</v>
      </c>
      <c r="P1262" s="8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1.0125</v>
      </c>
      <c r="P1263" s="8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1.2541538461538462</v>
      </c>
      <c r="P1264" s="8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1.19</v>
      </c>
      <c r="P1265" s="8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1.6646153846153846</v>
      </c>
      <c r="P1266" s="8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1.1914771428571429</v>
      </c>
      <c r="P1267" s="8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1.0047368421052632</v>
      </c>
      <c r="P1268" s="8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1.018</v>
      </c>
      <c r="P1269" s="8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1.1666666666666667</v>
      </c>
      <c r="P1270" s="8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1.0864893617021276</v>
      </c>
      <c r="P1271" s="8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1.1472</v>
      </c>
      <c r="P1272" s="8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1.018</v>
      </c>
      <c r="P1273" s="8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1.06</v>
      </c>
      <c r="P1274" s="8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1.0349999999999999</v>
      </c>
      <c r="P1275" s="8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1.5497535999999998</v>
      </c>
      <c r="P1276" s="8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1.6214066666666667</v>
      </c>
      <c r="P1277" s="8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1.0442100000000001</v>
      </c>
      <c r="P1278" s="8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1.0612433333333333</v>
      </c>
      <c r="P1279" s="8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1.5493846153846154</v>
      </c>
      <c r="P1280" s="8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1.1077157238734421</v>
      </c>
      <c r="P1281" s="8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114"/>
        <v>1.1091186666666666</v>
      </c>
      <c r="P1282" s="8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120">E1283/D1283</f>
        <v>1.1071428571428572</v>
      </c>
      <c r="P1283" s="8">
        <f t="shared" ref="P1283:P1346" si="121">IFERROR(E1283/L1283,0)</f>
        <v>104.72972972972973</v>
      </c>
      <c r="Q1283" s="8" t="str">
        <f t="shared" ref="Q1283:Q1346" si="122">LEFT(N1283,FIND("/",N1283,1)-1)</f>
        <v>music</v>
      </c>
      <c r="R1283" s="8" t="str">
        <f t="shared" ref="R1283:R1346" si="123">RIGHT(N1283,LEN(N1283)-FIND("/",N1283,1))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1.2361333333333333</v>
      </c>
      <c r="P1284" s="8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2.1105</v>
      </c>
      <c r="P1285" s="8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1.01</v>
      </c>
      <c r="P1286" s="8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1.0165</v>
      </c>
      <c r="P1287" s="8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1.0833333333333333</v>
      </c>
      <c r="P1288" s="8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2.42</v>
      </c>
      <c r="P1289" s="8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1.0044999999999999</v>
      </c>
      <c r="P1290" s="8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1.2506666666666666</v>
      </c>
      <c r="P1291" s="8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1.0857142857142856</v>
      </c>
      <c r="P1292" s="8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1.4570000000000001</v>
      </c>
      <c r="P1293" s="8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1.1000000000000001</v>
      </c>
      <c r="P1294" s="8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1.0223333333333333</v>
      </c>
      <c r="P1295" s="8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1.22</v>
      </c>
      <c r="P1296" s="8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1.0196000000000001</v>
      </c>
      <c r="P1297" s="8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1.411764705882353</v>
      </c>
      <c r="P1298" s="8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1.0952500000000001</v>
      </c>
      <c r="P1299" s="8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1.0465</v>
      </c>
      <c r="P1300" s="8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1.24</v>
      </c>
      <c r="P1301" s="8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1.35</v>
      </c>
      <c r="P1302" s="8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1.0275000000000001</v>
      </c>
      <c r="P1303" s="8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</v>
      </c>
      <c r="P1304" s="8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1.3026085714285716</v>
      </c>
      <c r="P1305" s="8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0.39627499999999999</v>
      </c>
      <c r="P1306" s="8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0.25976666666666665</v>
      </c>
      <c r="P1307" s="8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0.65246363636363636</v>
      </c>
      <c r="P1308" s="8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0.11514000000000001</v>
      </c>
      <c r="P1309" s="8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0.11360000000000001</v>
      </c>
      <c r="P1310" s="8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1.1199130434782609</v>
      </c>
      <c r="P1311" s="8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0.155</v>
      </c>
      <c r="P1312" s="8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0.32028000000000001</v>
      </c>
      <c r="P1313" s="8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6.0869565217391303E-3</v>
      </c>
      <c r="P1314" s="8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0.31114999999999998</v>
      </c>
      <c r="P1315" s="8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1.1266666666666666E-2</v>
      </c>
      <c r="P1316" s="8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0.40404000000000001</v>
      </c>
      <c r="P1317" s="8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1.3333333333333333E-5</v>
      </c>
      <c r="P1318" s="8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5.7334999999999997E-2</v>
      </c>
      <c r="P1319" s="8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0.15325</v>
      </c>
      <c r="P1320" s="8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0.15103448275862069</v>
      </c>
      <c r="P1321" s="8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5.0299999999999997E-3</v>
      </c>
      <c r="P1322" s="8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1.3028138528138528E-2</v>
      </c>
      <c r="P1323" s="8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3.0285714285714286E-3</v>
      </c>
      <c r="P1324" s="8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8.8800000000000004E-2</v>
      </c>
      <c r="P1325" s="8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9.8400000000000001E-2</v>
      </c>
      <c r="P1326" s="8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2.4299999999999999E-2</v>
      </c>
      <c r="P1327" s="8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1.1299999999999999E-2</v>
      </c>
      <c r="P1328" s="8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3.5520833333333335E-2</v>
      </c>
      <c r="P1329" s="8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2.3306666666666667E-2</v>
      </c>
      <c r="P1330" s="8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8.1600000000000006E-3</v>
      </c>
      <c r="P1331" s="8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0.22494285714285714</v>
      </c>
      <c r="P1332" s="8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1.3668E-2</v>
      </c>
      <c r="P1333" s="8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8">
        <f t="shared" si="121"/>
        <v>0</v>
      </c>
      <c r="Q1334" s="8" t="str">
        <f t="shared" si="122"/>
        <v>technology</v>
      </c>
      <c r="R1334" s="8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8">
        <f t="shared" si="121"/>
        <v>0</v>
      </c>
      <c r="Q1335" s="8" t="str">
        <f t="shared" si="122"/>
        <v>technology</v>
      </c>
      <c r="R1335" s="8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0.10754135338345865</v>
      </c>
      <c r="P1336" s="8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0.1976</v>
      </c>
      <c r="P1337" s="8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0.84946999999999995</v>
      </c>
      <c r="P1338" s="8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0.49381999999999998</v>
      </c>
      <c r="P1339" s="8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3.3033333333333331E-2</v>
      </c>
      <c r="P1340" s="8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6.6339999999999996E-2</v>
      </c>
      <c r="P1341" s="8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8">
        <f t="shared" si="121"/>
        <v>0</v>
      </c>
      <c r="Q1342" s="8" t="str">
        <f t="shared" si="122"/>
        <v>technology</v>
      </c>
      <c r="R1342" s="8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0.7036</v>
      </c>
      <c r="P1343" s="8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2E-3</v>
      </c>
      <c r="P1344" s="8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1.02298</v>
      </c>
      <c r="P1345" s="8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120"/>
        <v>3.7773333333333334</v>
      </c>
      <c r="P1346" s="8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126">E1347/D1347</f>
        <v>1.25</v>
      </c>
      <c r="P1347" s="8">
        <f t="shared" ref="P1347:P1410" si="127">IFERROR(E1347/L1347,0)</f>
        <v>53.571428571428569</v>
      </c>
      <c r="Q1347" s="8" t="str">
        <f t="shared" ref="Q1347:Q1410" si="128">LEFT(N1347,FIND("/",N1347,1)-1)</f>
        <v>publishing</v>
      </c>
      <c r="R1347" s="8" t="str">
        <f t="shared" ref="R1347:R1410" si="129">RIGHT(N1347,LEN(N1347)-FIND("/",N1347,1))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1.473265306122449</v>
      </c>
      <c r="P1348" s="8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1.022</v>
      </c>
      <c r="P1349" s="8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1.018723404255319</v>
      </c>
      <c r="P1350" s="8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2.0419999999999998</v>
      </c>
      <c r="P1351" s="8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1.0405</v>
      </c>
      <c r="P1352" s="8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1.0126500000000001</v>
      </c>
      <c r="P1353" s="8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1.3613999999999999</v>
      </c>
      <c r="P1354" s="8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1.3360000000000001</v>
      </c>
      <c r="P1355" s="8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1.3025</v>
      </c>
      <c r="P1356" s="8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1.2267999999999999</v>
      </c>
      <c r="P1357" s="8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1.8281058823529412</v>
      </c>
      <c r="P1358" s="8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1.2529999999999999</v>
      </c>
      <c r="P1359" s="8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1.1166666666666667</v>
      </c>
      <c r="P1360" s="8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1.1575757575757575</v>
      </c>
      <c r="P1361" s="8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1.732</v>
      </c>
      <c r="P1362" s="8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1.2598333333333334</v>
      </c>
      <c r="P1363" s="8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1.091</v>
      </c>
      <c r="P1364" s="8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</v>
      </c>
      <c r="P1365" s="8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1.1864285714285714</v>
      </c>
      <c r="P1366" s="8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1.0026666666666666</v>
      </c>
      <c r="P1367" s="8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1.2648920000000001</v>
      </c>
      <c r="P1368" s="8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1.1426000000000001</v>
      </c>
      <c r="P1369" s="8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1.107</v>
      </c>
      <c r="P1370" s="8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1.0534805315203954</v>
      </c>
      <c r="P1371" s="8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1.0366666666666666</v>
      </c>
      <c r="P1372" s="8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1.0708672667523933</v>
      </c>
      <c r="P1373" s="8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1.24</v>
      </c>
      <c r="P1374" s="8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1.0501</v>
      </c>
      <c r="P1375" s="8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1.8946666666666667</v>
      </c>
      <c r="P1376" s="8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1.7132499999999999</v>
      </c>
      <c r="P1377" s="8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2.5248648648648651</v>
      </c>
      <c r="P1378" s="8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1.1615384615384616</v>
      </c>
      <c r="P1379" s="8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2.0335000000000001</v>
      </c>
      <c r="P1380" s="8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1.1160000000000001</v>
      </c>
      <c r="P1381" s="8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4.24</v>
      </c>
      <c r="P1382" s="8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1.071</v>
      </c>
      <c r="P1383" s="8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1.043625</v>
      </c>
      <c r="P1384" s="8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2.124090909090909</v>
      </c>
      <c r="P1385" s="8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1.2408571428571429</v>
      </c>
      <c r="P1386" s="8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1.10406125</v>
      </c>
      <c r="P1387" s="8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2.1875</v>
      </c>
      <c r="P1388" s="8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1.36625</v>
      </c>
      <c r="P1389" s="8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1.348074</v>
      </c>
      <c r="P1390" s="8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1.454</v>
      </c>
      <c r="P1391" s="8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1.0910714285714285</v>
      </c>
      <c r="P1392" s="8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1.1020000000000001</v>
      </c>
      <c r="P1393" s="8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1.1364000000000001</v>
      </c>
      <c r="P1394" s="8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1.0235000000000001</v>
      </c>
      <c r="P1395" s="8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1.2213333333333334</v>
      </c>
      <c r="P1396" s="8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1.1188571428571428</v>
      </c>
      <c r="P1397" s="8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1.073</v>
      </c>
      <c r="P1398" s="8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1.1385000000000001</v>
      </c>
      <c r="P1399" s="8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1.0968181818181819</v>
      </c>
      <c r="P1400" s="8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1.2614444444444444</v>
      </c>
      <c r="P1401" s="8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1.6742857142857144</v>
      </c>
      <c r="P1402" s="8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4.9652000000000003</v>
      </c>
      <c r="P1403" s="8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1.0915999999999999</v>
      </c>
      <c r="P1404" s="8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1.0257499999999999</v>
      </c>
      <c r="P1405" s="8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1.6620689655172414E-2</v>
      </c>
      <c r="P1406" s="8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4.1999999999999997E-3</v>
      </c>
      <c r="P1407" s="8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1.25E-3</v>
      </c>
      <c r="P1408" s="8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5.0000000000000001E-3</v>
      </c>
      <c r="P1409" s="8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126"/>
        <v>7.1999999999999995E-2</v>
      </c>
      <c r="P1410" s="8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132">E1411/D1411</f>
        <v>0</v>
      </c>
      <c r="P1411" s="8">
        <f t="shared" ref="P1411:P1474" si="133">IFERROR(E1411/L1411,0)</f>
        <v>0</v>
      </c>
      <c r="Q1411" s="8" t="str">
        <f t="shared" ref="Q1411:Q1474" si="134">LEFT(N1411,FIND("/",N1411,1)-1)</f>
        <v>publishing</v>
      </c>
      <c r="R1411" s="8" t="str">
        <f t="shared" ref="R1411:R1474" si="135">RIGHT(N1411,LEN(N1411)-FIND("/",N1411,1))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1.6666666666666666E-4</v>
      </c>
      <c r="P1412" s="8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2.3333333333333335E-3</v>
      </c>
      <c r="P1413" s="8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4.5714285714285714E-2</v>
      </c>
      <c r="P1414" s="8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0.05</v>
      </c>
      <c r="P1415" s="8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2E-3</v>
      </c>
      <c r="P1416" s="8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0.18181818181818182</v>
      </c>
      <c r="P1417" s="8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8">
        <f t="shared" si="133"/>
        <v>0</v>
      </c>
      <c r="Q1418" s="8" t="str">
        <f t="shared" si="134"/>
        <v>publishing</v>
      </c>
      <c r="R1418" s="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1.2222222222222223E-2</v>
      </c>
      <c r="P1419" s="8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2E-3</v>
      </c>
      <c r="P1420" s="8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7.0634920634920634E-2</v>
      </c>
      <c r="P1421" s="8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2.7272727272727271E-2</v>
      </c>
      <c r="P1422" s="8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1E-3</v>
      </c>
      <c r="P1423" s="8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1.0399999999999999E-3</v>
      </c>
      <c r="P1424" s="8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3.3333333333333335E-3</v>
      </c>
      <c r="P1425" s="8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0.2036</v>
      </c>
      <c r="P1426" s="8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8">
        <f t="shared" si="133"/>
        <v>0</v>
      </c>
      <c r="Q1427" s="8" t="str">
        <f t="shared" si="134"/>
        <v>publishing</v>
      </c>
      <c r="R1427" s="8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8">
        <f t="shared" si="133"/>
        <v>0</v>
      </c>
      <c r="Q1428" s="8" t="str">
        <f t="shared" si="134"/>
        <v>publishing</v>
      </c>
      <c r="R1428" s="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8.3799999999999999E-2</v>
      </c>
      <c r="P1429" s="8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4.4999999999999998E-2</v>
      </c>
      <c r="P1430" s="8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8">
        <f t="shared" si="133"/>
        <v>0</v>
      </c>
      <c r="Q1431" s="8" t="str">
        <f t="shared" si="134"/>
        <v>publishing</v>
      </c>
      <c r="R1431" s="8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8.0600000000000005E-2</v>
      </c>
      <c r="P1432" s="8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0.31947058823529412</v>
      </c>
      <c r="P1433" s="8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8">
        <f t="shared" si="133"/>
        <v>0</v>
      </c>
      <c r="Q1434" s="8" t="str">
        <f t="shared" si="134"/>
        <v>publishing</v>
      </c>
      <c r="R1434" s="8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6.7083333333333328E-2</v>
      </c>
      <c r="P1435" s="8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9.987804878048781E-2</v>
      </c>
      <c r="P1436" s="8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1E-3</v>
      </c>
      <c r="P1437" s="8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7.7000000000000002E-3</v>
      </c>
      <c r="P1438" s="8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0.26900000000000002</v>
      </c>
      <c r="P1439" s="8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0.03</v>
      </c>
      <c r="P1440" s="8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6.6055045871559637E-2</v>
      </c>
      <c r="P1441" s="8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7.6923076923076926E-5</v>
      </c>
      <c r="P1442" s="8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1.1222222222222222E-2</v>
      </c>
      <c r="P1443" s="8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8">
        <f t="shared" si="133"/>
        <v>0</v>
      </c>
      <c r="Q1444" s="8" t="str">
        <f t="shared" si="134"/>
        <v>publishing</v>
      </c>
      <c r="R1444" s="8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8">
        <f t="shared" si="133"/>
        <v>0</v>
      </c>
      <c r="Q1445" s="8" t="str">
        <f t="shared" si="134"/>
        <v>publishing</v>
      </c>
      <c r="R1445" s="8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8">
        <f t="shared" si="133"/>
        <v>0</v>
      </c>
      <c r="Q1446" s="8" t="str">
        <f t="shared" si="134"/>
        <v>publishing</v>
      </c>
      <c r="R1446" s="8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8">
        <f t="shared" si="133"/>
        <v>0</v>
      </c>
      <c r="Q1447" s="8" t="str">
        <f t="shared" si="134"/>
        <v>publishing</v>
      </c>
      <c r="R1447" s="8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8">
        <f t="shared" si="133"/>
        <v>0</v>
      </c>
      <c r="Q1448" s="8" t="str">
        <f t="shared" si="134"/>
        <v>publishing</v>
      </c>
      <c r="R1448" s="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1.4999999999999999E-4</v>
      </c>
      <c r="P1449" s="8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8">
        <f t="shared" si="133"/>
        <v>0</v>
      </c>
      <c r="Q1450" s="8" t="str">
        <f t="shared" si="134"/>
        <v>publishing</v>
      </c>
      <c r="R1450" s="8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8">
        <f t="shared" si="133"/>
        <v>0</v>
      </c>
      <c r="Q1451" s="8" t="str">
        <f t="shared" si="134"/>
        <v>publishing</v>
      </c>
      <c r="R1451" s="8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1.0000000000000001E-5</v>
      </c>
      <c r="P1452" s="8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1.0554089709762533E-4</v>
      </c>
      <c r="P1453" s="8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8">
        <f t="shared" si="133"/>
        <v>0</v>
      </c>
      <c r="Q1454" s="8" t="str">
        <f t="shared" si="134"/>
        <v>publishing</v>
      </c>
      <c r="R1454" s="8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8">
        <f t="shared" si="133"/>
        <v>0</v>
      </c>
      <c r="Q1455" s="8" t="str">
        <f t="shared" si="134"/>
        <v>publishing</v>
      </c>
      <c r="R1455" s="8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8.5714285714285719E-3</v>
      </c>
      <c r="P1456" s="8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0.105</v>
      </c>
      <c r="P1457" s="8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2.9000000000000001E-2</v>
      </c>
      <c r="P1458" s="8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8">
        <f t="shared" si="133"/>
        <v>0</v>
      </c>
      <c r="Q1459" s="8" t="str">
        <f t="shared" si="134"/>
        <v>publishing</v>
      </c>
      <c r="R1459" s="8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8">
        <f t="shared" si="133"/>
        <v>0</v>
      </c>
      <c r="Q1460" s="8" t="str">
        <f t="shared" si="134"/>
        <v>publishing</v>
      </c>
      <c r="R1460" s="8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8">
        <f t="shared" si="133"/>
        <v>0</v>
      </c>
      <c r="Q1461" s="8" t="str">
        <f t="shared" si="134"/>
        <v>publishing</v>
      </c>
      <c r="R1461" s="8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8">
        <f t="shared" si="133"/>
        <v>0</v>
      </c>
      <c r="Q1462" s="8" t="str">
        <f t="shared" si="134"/>
        <v>publishing</v>
      </c>
      <c r="R1462" s="8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1.012446</v>
      </c>
      <c r="P1463" s="8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1.085175</v>
      </c>
      <c r="P1464" s="8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1.4766666666666666</v>
      </c>
      <c r="P1465" s="8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1.6319999999999999</v>
      </c>
      <c r="P1466" s="8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4.5641449999999999</v>
      </c>
      <c r="P1467" s="8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1.0787731249999999</v>
      </c>
      <c r="P1468" s="8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1.1508</v>
      </c>
      <c r="P1469" s="8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1.0236842105263158</v>
      </c>
      <c r="P1470" s="8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1.0842485875706214</v>
      </c>
      <c r="P1471" s="8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1.2513333333333334</v>
      </c>
      <c r="P1472" s="8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1.03840625</v>
      </c>
      <c r="P1473" s="8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132"/>
        <v>1.3870400000000001</v>
      </c>
      <c r="P1474" s="8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138">E1475/D1475</f>
        <v>1.20516</v>
      </c>
      <c r="P1475" s="8">
        <f t="shared" ref="P1475:P1538" si="139">IFERROR(E1475/L1475,0)</f>
        <v>38.462553191489363</v>
      </c>
      <c r="Q1475" s="8" t="str">
        <f t="shared" ref="Q1475:Q1538" si="140">LEFT(N1475,FIND("/",N1475,1)-1)</f>
        <v>publishing</v>
      </c>
      <c r="R1475" s="8" t="str">
        <f t="shared" ref="R1475:R1538" si="141">RIGHT(N1475,LEN(N1475)-FIND("/",N1475,1))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1.1226666666666667</v>
      </c>
      <c r="P1476" s="8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1.8866966666666667</v>
      </c>
      <c r="P1477" s="8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6.6155466666666669</v>
      </c>
      <c r="P1478" s="8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1.1131</v>
      </c>
      <c r="P1479" s="8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11.8161422</v>
      </c>
      <c r="P1480" s="8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1.37375</v>
      </c>
      <c r="P1481" s="8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1.170404</v>
      </c>
      <c r="P1482" s="8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2.1000000000000001E-2</v>
      </c>
      <c r="P1483" s="8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1E-3</v>
      </c>
      <c r="P1484" s="8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7.1428571428571426E-3</v>
      </c>
      <c r="P1485" s="8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8">
        <f t="shared" si="139"/>
        <v>0</v>
      </c>
      <c r="Q1486" s="8" t="str">
        <f t="shared" si="140"/>
        <v>publishing</v>
      </c>
      <c r="R1486" s="8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2.2388059701492536E-2</v>
      </c>
      <c r="P1487" s="8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2.3999999999999998E-3</v>
      </c>
      <c r="P1488" s="8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8">
        <f t="shared" si="139"/>
        <v>0</v>
      </c>
      <c r="Q1489" s="8" t="str">
        <f t="shared" si="140"/>
        <v>publishing</v>
      </c>
      <c r="R1489" s="8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2.4E-2</v>
      </c>
      <c r="P1490" s="8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8">
        <f t="shared" si="139"/>
        <v>0</v>
      </c>
      <c r="Q1491" s="8" t="str">
        <f t="shared" si="140"/>
        <v>publishing</v>
      </c>
      <c r="R1491" s="8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0.30862068965517242</v>
      </c>
      <c r="P1492" s="8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8.3333333333333329E-2</v>
      </c>
      <c r="P1493" s="8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7.4999999999999997E-3</v>
      </c>
      <c r="P1494" s="8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8">
        <f t="shared" si="139"/>
        <v>0</v>
      </c>
      <c r="Q1495" s="8" t="str">
        <f t="shared" si="140"/>
        <v>publishing</v>
      </c>
      <c r="R1495" s="8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8.8999999999999996E-2</v>
      </c>
      <c r="P1496" s="8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8">
        <f t="shared" si="139"/>
        <v>0</v>
      </c>
      <c r="Q1497" s="8" t="str">
        <f t="shared" si="140"/>
        <v>publishing</v>
      </c>
      <c r="R1497" s="8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8">
        <f t="shared" si="139"/>
        <v>0</v>
      </c>
      <c r="Q1498" s="8" t="str">
        <f t="shared" si="140"/>
        <v>publishing</v>
      </c>
      <c r="R1498" s="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6.666666666666667E-5</v>
      </c>
      <c r="P1499" s="8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1.9E-2</v>
      </c>
      <c r="P1500" s="8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2.5000000000000001E-3</v>
      </c>
      <c r="P1501" s="8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0.25035714285714283</v>
      </c>
      <c r="P1502" s="8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1.6633076923076924</v>
      </c>
      <c r="P1503" s="8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1.0144545454545455</v>
      </c>
      <c r="P1504" s="8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1.0789146666666667</v>
      </c>
      <c r="P1505" s="8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2.7793846153846156</v>
      </c>
      <c r="P1506" s="8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1.0358125</v>
      </c>
      <c r="P1507" s="8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1.1140000000000001</v>
      </c>
      <c r="P1508" s="8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2.15</v>
      </c>
      <c r="P1509" s="8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1.1076216216216217</v>
      </c>
      <c r="P1510" s="8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1.2364125714285714</v>
      </c>
      <c r="P1511" s="8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1.0103500000000001</v>
      </c>
      <c r="P1512" s="8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1.1179285714285714</v>
      </c>
      <c r="P1513" s="8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5.5877142857142861</v>
      </c>
      <c r="P1514" s="8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1.5001875</v>
      </c>
      <c r="P1515" s="8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1.0647599999999999</v>
      </c>
      <c r="P1516" s="8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1.57189</v>
      </c>
      <c r="P1517" s="8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1.0865882352941176</v>
      </c>
      <c r="P1518" s="8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1.6197999999999999</v>
      </c>
      <c r="P1519" s="8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2.0536666666666665</v>
      </c>
      <c r="P1520" s="8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1.033638888888889</v>
      </c>
      <c r="P1521" s="8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1.0347222222222223</v>
      </c>
      <c r="P1522" s="8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1.0681333333333334</v>
      </c>
      <c r="P1523" s="8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1.3896574712643677</v>
      </c>
      <c r="P1524" s="8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1.2484324324324325</v>
      </c>
      <c r="P1525" s="8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2.0699999999999998</v>
      </c>
      <c r="P1526" s="8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1.7400576923076922</v>
      </c>
      <c r="P1527" s="8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1.2032608695652174</v>
      </c>
      <c r="P1528" s="8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1.1044428571428573</v>
      </c>
      <c r="P1529" s="8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2.8156666666666665</v>
      </c>
      <c r="P1530" s="8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1.0067894736842105</v>
      </c>
      <c r="P1531" s="8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1.3482571428571428</v>
      </c>
      <c r="P1532" s="8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1.7595744680851064</v>
      </c>
      <c r="P1533" s="8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4.8402000000000003</v>
      </c>
      <c r="P1534" s="8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1.4514</v>
      </c>
      <c r="P1535" s="8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4.1773333333333333</v>
      </c>
      <c r="P1536" s="8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1.3242499999999999</v>
      </c>
      <c r="P1537" s="8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138"/>
        <v>2.5030841666666666</v>
      </c>
      <c r="P1538" s="8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144">E1539/D1539</f>
        <v>1.7989999999999999</v>
      </c>
      <c r="P1539" s="8">
        <f t="shared" ref="P1539:P1602" si="145">IFERROR(E1539/L1539,0)</f>
        <v>96.375</v>
      </c>
      <c r="Q1539" s="8" t="str">
        <f t="shared" ref="Q1539:Q1602" si="146">LEFT(N1539,FIND("/",N1539,1)-1)</f>
        <v>photography</v>
      </c>
      <c r="R1539" s="8" t="str">
        <f t="shared" ref="R1539:R1602" si="147">RIGHT(N1539,LEN(N1539)-FIND("/",N1539,1))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1.0262857142857142</v>
      </c>
      <c r="P1540" s="8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1.359861</v>
      </c>
      <c r="P1541" s="8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1.1786666666666668</v>
      </c>
      <c r="P1542" s="8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3.3333333333333332E-4</v>
      </c>
      <c r="P1543" s="8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0.04</v>
      </c>
      <c r="P1544" s="8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4.4444444444444444E-3</v>
      </c>
      <c r="P1545" s="8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8">
        <f t="shared" si="145"/>
        <v>0</v>
      </c>
      <c r="Q1546" s="8" t="str">
        <f t="shared" si="146"/>
        <v>photography</v>
      </c>
      <c r="R1546" s="8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3.3333333333333332E-4</v>
      </c>
      <c r="P1547" s="8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0.28899999999999998</v>
      </c>
      <c r="P1548" s="8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8">
        <f t="shared" si="145"/>
        <v>0</v>
      </c>
      <c r="Q1549" s="8" t="str">
        <f t="shared" si="146"/>
        <v>photography</v>
      </c>
      <c r="R1549" s="8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8.5714285714285715E-2</v>
      </c>
      <c r="P1550" s="8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0.34</v>
      </c>
      <c r="P1551" s="8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0.13466666666666666</v>
      </c>
      <c r="P1552" s="8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8">
        <f t="shared" si="145"/>
        <v>0</v>
      </c>
      <c r="Q1553" s="8" t="str">
        <f t="shared" si="146"/>
        <v>photography</v>
      </c>
      <c r="R1553" s="8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0.49186046511627907</v>
      </c>
      <c r="P1554" s="8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8">
        <f t="shared" si="145"/>
        <v>0</v>
      </c>
      <c r="Q1555" s="8" t="str">
        <f t="shared" si="146"/>
        <v>photography</v>
      </c>
      <c r="R1555" s="8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8">
        <f t="shared" si="145"/>
        <v>0</v>
      </c>
      <c r="Q1556" s="8" t="str">
        <f t="shared" si="146"/>
        <v>photography</v>
      </c>
      <c r="R1556" s="8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8">
        <f t="shared" si="145"/>
        <v>0</v>
      </c>
      <c r="Q1557" s="8" t="str">
        <f t="shared" si="146"/>
        <v>photography</v>
      </c>
      <c r="R1557" s="8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0.45133333333333331</v>
      </c>
      <c r="P1558" s="8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0.04</v>
      </c>
      <c r="P1559" s="8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4.6666666666666669E-2</v>
      </c>
      <c r="P1560" s="8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3.3333333333333335E-3</v>
      </c>
      <c r="P1561" s="8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3.7600000000000001E-2</v>
      </c>
      <c r="P1562" s="8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6.7000000000000002E-3</v>
      </c>
      <c r="P1563" s="8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8">
        <f t="shared" si="145"/>
        <v>0</v>
      </c>
      <c r="Q1564" s="8" t="str">
        <f t="shared" si="146"/>
        <v>publishing</v>
      </c>
      <c r="R1564" s="8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1.4166666666666666E-2</v>
      </c>
      <c r="P1565" s="8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1E-3</v>
      </c>
      <c r="P1566" s="8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2.5000000000000001E-2</v>
      </c>
      <c r="P1567" s="8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0.21249999999999999</v>
      </c>
      <c r="P1568" s="8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4.1176470588235294E-2</v>
      </c>
      <c r="P1569" s="8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0.13639999999999999</v>
      </c>
      <c r="P1570" s="8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8">
        <f t="shared" si="145"/>
        <v>0</v>
      </c>
      <c r="Q1571" s="8" t="str">
        <f t="shared" si="146"/>
        <v>publishing</v>
      </c>
      <c r="R1571" s="8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0.41399999999999998</v>
      </c>
      <c r="P1572" s="8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6.6115702479338841E-3</v>
      </c>
      <c r="P1573" s="8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0.05</v>
      </c>
      <c r="P1574" s="8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2.4777777777777777E-2</v>
      </c>
      <c r="P1575" s="8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5.0599999999999999E-2</v>
      </c>
      <c r="P1576" s="8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0.2291</v>
      </c>
      <c r="P1577" s="8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0.13</v>
      </c>
      <c r="P1578" s="8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5.4999999999999997E-3</v>
      </c>
      <c r="P1579" s="8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0.10806536636794939</v>
      </c>
      <c r="P1580" s="8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8.4008400840084006E-3</v>
      </c>
      <c r="P1581" s="8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8">
        <f t="shared" si="145"/>
        <v>0</v>
      </c>
      <c r="Q1582" s="8" t="str">
        <f t="shared" si="146"/>
        <v>publishing</v>
      </c>
      <c r="R1582" s="8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5.0000000000000001E-3</v>
      </c>
      <c r="P1583" s="8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9.2999999999999999E-2</v>
      </c>
      <c r="P1584" s="8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7.5000000000000002E-4</v>
      </c>
      <c r="P1585" s="8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8">
        <f t="shared" si="145"/>
        <v>0</v>
      </c>
      <c r="Q1586" s="8" t="str">
        <f t="shared" si="146"/>
        <v>photography</v>
      </c>
      <c r="R1586" s="8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0.79</v>
      </c>
      <c r="P1587" s="8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8">
        <f t="shared" si="145"/>
        <v>0</v>
      </c>
      <c r="Q1588" s="8" t="str">
        <f t="shared" si="146"/>
        <v>photography</v>
      </c>
      <c r="R1588" s="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1.3333333333333334E-4</v>
      </c>
      <c r="P1589" s="8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8">
        <f t="shared" si="145"/>
        <v>0</v>
      </c>
      <c r="Q1590" s="8" t="str">
        <f t="shared" si="146"/>
        <v>photography</v>
      </c>
      <c r="R1590" s="8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8">
        <f t="shared" si="145"/>
        <v>0</v>
      </c>
      <c r="Q1591" s="8" t="str">
        <f t="shared" si="146"/>
        <v>photography</v>
      </c>
      <c r="R1591" s="8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1.7000000000000001E-2</v>
      </c>
      <c r="P1592" s="8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0.29228571428571426</v>
      </c>
      <c r="P1593" s="8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8">
        <f t="shared" si="145"/>
        <v>0</v>
      </c>
      <c r="Q1594" s="8" t="str">
        <f t="shared" si="146"/>
        <v>photography</v>
      </c>
      <c r="R1594" s="8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1.3636363636363637E-4</v>
      </c>
      <c r="P1595" s="8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0.20499999999999999</v>
      </c>
      <c r="P1596" s="8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2.8E-3</v>
      </c>
      <c r="P1597" s="8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2.3076923076923078E-2</v>
      </c>
      <c r="P1598" s="8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8">
        <f t="shared" si="145"/>
        <v>0</v>
      </c>
      <c r="Q1599" s="8" t="str">
        <f t="shared" si="146"/>
        <v>photography</v>
      </c>
      <c r="R1599" s="8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1.25E-3</v>
      </c>
      <c r="P1600" s="8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8">
        <f t="shared" si="145"/>
        <v>0</v>
      </c>
      <c r="Q1601" s="8" t="str">
        <f t="shared" si="146"/>
        <v>photography</v>
      </c>
      <c r="R1601" s="8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144"/>
        <v>7.3400000000000007E-2</v>
      </c>
      <c r="P1602" s="8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50">E1603/D1603</f>
        <v>1.082492</v>
      </c>
      <c r="P1603" s="8">
        <f t="shared" ref="P1603:P1666" si="151">IFERROR(E1603/L1603,0)</f>
        <v>48.325535714285714</v>
      </c>
      <c r="Q1603" s="8" t="str">
        <f t="shared" ref="Q1603:Q1666" si="152">LEFT(N1603,FIND("/",N1603,1)-1)</f>
        <v>music</v>
      </c>
      <c r="R1603" s="8" t="str">
        <f t="shared" ref="R1603:R1666" si="153">RIGHT(N1603,LEN(N1603)-FIND("/",N1603,1))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1.0016666666666667</v>
      </c>
      <c r="P1604" s="8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1.0003299999999999</v>
      </c>
      <c r="P1605" s="8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1.2210714285714286</v>
      </c>
      <c r="P1606" s="8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1.0069333333333335</v>
      </c>
      <c r="P1607" s="8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1.01004125</v>
      </c>
      <c r="P1608" s="8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1.4511000000000001</v>
      </c>
      <c r="P1609" s="8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1.0125</v>
      </c>
      <c r="P1610" s="8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1.1833333333333333</v>
      </c>
      <c r="P1611" s="8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2.7185000000000001</v>
      </c>
      <c r="P1612" s="8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1.25125</v>
      </c>
      <c r="P1613" s="8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1.1000000000000001</v>
      </c>
      <c r="P1614" s="8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1.0149999999999999</v>
      </c>
      <c r="P1615" s="8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1.0269999999999999</v>
      </c>
      <c r="P1616" s="8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1.1412500000000001</v>
      </c>
      <c r="P1617" s="8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1.042</v>
      </c>
      <c r="P1618" s="8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1.4585714285714286</v>
      </c>
      <c r="P1619" s="8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1.0506666666666666</v>
      </c>
      <c r="P1620" s="8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1.3333333333333333</v>
      </c>
      <c r="P1621" s="8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1.1299999999999999</v>
      </c>
      <c r="P1622" s="8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1.212</v>
      </c>
      <c r="P1623" s="8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1.0172463768115942</v>
      </c>
      <c r="P1624" s="8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1.0106666666666666</v>
      </c>
      <c r="P1625" s="8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1.18</v>
      </c>
      <c r="P1626" s="8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1.5533333333333332</v>
      </c>
      <c r="P1627" s="8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1.0118750000000001</v>
      </c>
      <c r="P1628" s="8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1.17</v>
      </c>
      <c r="P1629" s="8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1.00925</v>
      </c>
      <c r="P1630" s="8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1.0366666666666666</v>
      </c>
      <c r="P1631" s="8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2.6524999999999999</v>
      </c>
      <c r="P1632" s="8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1.5590999999999999</v>
      </c>
      <c r="P1633" s="8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1.0162500000000001</v>
      </c>
      <c r="P1634" s="8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</v>
      </c>
      <c r="P1635" s="8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1.0049999999999999</v>
      </c>
      <c r="P1636" s="8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1.2529999999999999</v>
      </c>
      <c r="P1637" s="8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1.0355555555555556</v>
      </c>
      <c r="P1638" s="8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1.038</v>
      </c>
      <c r="P1639" s="8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1.05</v>
      </c>
      <c r="P1640" s="8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</v>
      </c>
      <c r="P1641" s="8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1.6986000000000001</v>
      </c>
      <c r="P1642" s="8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1.014</v>
      </c>
      <c r="P1643" s="8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</v>
      </c>
      <c r="P1644" s="8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1.2470000000000001</v>
      </c>
      <c r="P1645" s="8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1.095</v>
      </c>
      <c r="P1646" s="8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1.1080000000000001</v>
      </c>
      <c r="P1647" s="8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1.1020000000000001</v>
      </c>
      <c r="P1648" s="8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1.0471999999999999</v>
      </c>
      <c r="P1649" s="8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1.2526086956521738</v>
      </c>
      <c r="P1650" s="8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1.0058763157894737</v>
      </c>
      <c r="P1651" s="8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1.4155</v>
      </c>
      <c r="P1652" s="8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1.0075000000000001</v>
      </c>
      <c r="P1653" s="8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1.0066666666666666</v>
      </c>
      <c r="P1654" s="8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1.7423040000000001</v>
      </c>
      <c r="P1655" s="8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1.199090909090909</v>
      </c>
      <c r="P1656" s="8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1.4286666666666668</v>
      </c>
      <c r="P1657" s="8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1.0033493333333334</v>
      </c>
      <c r="P1658" s="8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1.0493380000000001</v>
      </c>
      <c r="P1659" s="8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1.3223333333333334</v>
      </c>
      <c r="P1660" s="8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1.1279999999999999</v>
      </c>
      <c r="P1661" s="8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12.5375</v>
      </c>
      <c r="P1662" s="8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1.0250632911392406</v>
      </c>
      <c r="P1663" s="8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1.026375</v>
      </c>
      <c r="P1664" s="8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1.08</v>
      </c>
      <c r="P1665" s="8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50"/>
        <v>1.2240879999999998</v>
      </c>
      <c r="P1666" s="8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56">E1667/D1667</f>
        <v>1.1945714285714286</v>
      </c>
      <c r="P1667" s="8">
        <f t="shared" ref="P1667:P1730" si="157">IFERROR(E1667/L1667,0)</f>
        <v>44.956989247311824</v>
      </c>
      <c r="Q1667" s="8" t="str">
        <f t="shared" ref="Q1667:Q1730" si="158">LEFT(N1667,FIND("/",N1667,1)-1)</f>
        <v>music</v>
      </c>
      <c r="R1667" s="8" t="str">
        <f t="shared" ref="R1667:R1730" si="159">RIGHT(N1667,LEN(N1667)-FIND("/",N1667,1))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1.6088</v>
      </c>
      <c r="P1668" s="8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1.2685294117647059</v>
      </c>
      <c r="P1669" s="8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1.026375</v>
      </c>
      <c r="P1670" s="8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1.3975</v>
      </c>
      <c r="P1671" s="8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1.026</v>
      </c>
      <c r="P1672" s="8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1.0067349999999999</v>
      </c>
      <c r="P1673" s="8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1.1294117647058823</v>
      </c>
      <c r="P1674" s="8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1.2809523809523808</v>
      </c>
      <c r="P1675" s="8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2.0169999999999999</v>
      </c>
      <c r="P1676" s="8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1.37416</v>
      </c>
      <c r="P1677" s="8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1.1533333333333333</v>
      </c>
      <c r="P1678" s="8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1.1166666666666667</v>
      </c>
      <c r="P1679" s="8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1.1839999999999999</v>
      </c>
      <c r="P1680" s="8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1.75</v>
      </c>
      <c r="P1681" s="8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1.175</v>
      </c>
      <c r="P1682" s="8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1.0142212307692309</v>
      </c>
      <c r="P1683" s="8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8">
        <f t="shared" si="157"/>
        <v>0</v>
      </c>
      <c r="Q1684" s="8" t="str">
        <f t="shared" si="158"/>
        <v>music</v>
      </c>
      <c r="R1684" s="8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0.21714285714285714</v>
      </c>
      <c r="P1685" s="8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1.0912500000000001</v>
      </c>
      <c r="P1686" s="8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1.0285714285714285</v>
      </c>
      <c r="P1687" s="8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3.5999999999999999E-3</v>
      </c>
      <c r="P1688" s="8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0.3125</v>
      </c>
      <c r="P1689" s="8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0.443</v>
      </c>
      <c r="P1690" s="8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</v>
      </c>
      <c r="P1691" s="8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0.254</v>
      </c>
      <c r="P1692" s="8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0.33473333333333333</v>
      </c>
      <c r="P1693" s="8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0.47799999999999998</v>
      </c>
      <c r="P1694" s="8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9.3333333333333338E-2</v>
      </c>
      <c r="P1695" s="8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5.0000000000000001E-4</v>
      </c>
      <c r="P1696" s="8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0.11708333333333333</v>
      </c>
      <c r="P1697" s="8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8">
        <f t="shared" si="157"/>
        <v>0</v>
      </c>
      <c r="Q1698" s="8" t="str">
        <f t="shared" si="158"/>
        <v>music</v>
      </c>
      <c r="R1698" s="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0.20208000000000001</v>
      </c>
      <c r="P1699" s="8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8">
        <f t="shared" si="157"/>
        <v>0</v>
      </c>
      <c r="Q1700" s="8" t="str">
        <f t="shared" si="158"/>
        <v>music</v>
      </c>
      <c r="R1700" s="8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4.2311459353574929E-2</v>
      </c>
      <c r="P1701" s="8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0.2606</v>
      </c>
      <c r="P1702" s="8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1.9801980198019802E-3</v>
      </c>
      <c r="P1703" s="8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6.0606060606060605E-5</v>
      </c>
      <c r="P1704" s="8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1.0200000000000001E-2</v>
      </c>
      <c r="P1705" s="8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0.65100000000000002</v>
      </c>
      <c r="P1706" s="8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8">
        <f t="shared" si="157"/>
        <v>0</v>
      </c>
      <c r="Q1707" s="8" t="str">
        <f t="shared" si="158"/>
        <v>music</v>
      </c>
      <c r="R1707" s="8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8">
        <f t="shared" si="157"/>
        <v>0</v>
      </c>
      <c r="Q1708" s="8" t="str">
        <f t="shared" si="158"/>
        <v>music</v>
      </c>
      <c r="R1708" s="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9.74E-2</v>
      </c>
      <c r="P1709" s="8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8">
        <f t="shared" si="157"/>
        <v>0</v>
      </c>
      <c r="Q1710" s="8" t="str">
        <f t="shared" si="158"/>
        <v>music</v>
      </c>
      <c r="R1710" s="8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4.8571428571428571E-2</v>
      </c>
      <c r="P1711" s="8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6.7999999999999996E-3</v>
      </c>
      <c r="P1712" s="8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0.105</v>
      </c>
      <c r="P1713" s="8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8">
        <f t="shared" si="157"/>
        <v>0</v>
      </c>
      <c r="Q1714" s="8" t="str">
        <f t="shared" si="158"/>
        <v>music</v>
      </c>
      <c r="R1714" s="8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1.6666666666666666E-2</v>
      </c>
      <c r="P1715" s="8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7.868E-2</v>
      </c>
      <c r="P1716" s="8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2.2000000000000001E-3</v>
      </c>
      <c r="P1717" s="8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7.4999999999999997E-2</v>
      </c>
      <c r="P1718" s="8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0.42725880551301687</v>
      </c>
      <c r="P1719" s="8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2.142857142857143E-3</v>
      </c>
      <c r="P1720" s="8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8.7500000000000008E-3</v>
      </c>
      <c r="P1721" s="8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5.6250000000000001E-2</v>
      </c>
      <c r="P1722" s="8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8">
        <f t="shared" si="157"/>
        <v>0</v>
      </c>
      <c r="Q1723" s="8" t="str">
        <f t="shared" si="158"/>
        <v>music</v>
      </c>
      <c r="R1723" s="8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3.4722222222222224E-4</v>
      </c>
      <c r="P1724" s="8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6.5000000000000002E-2</v>
      </c>
      <c r="P1725" s="8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5.8333333333333336E-3</v>
      </c>
      <c r="P1726" s="8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0.10181818181818182</v>
      </c>
      <c r="P1727" s="8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0.33784615384615385</v>
      </c>
      <c r="P1728" s="8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3.3333333333333332E-4</v>
      </c>
      <c r="P1729" s="8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56"/>
        <v>0.68400000000000005</v>
      </c>
      <c r="P1730" s="8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62">E1731/D1731</f>
        <v>0</v>
      </c>
      <c r="P1731" s="8">
        <f t="shared" ref="P1731:P1794" si="163">IFERROR(E1731/L1731,0)</f>
        <v>0</v>
      </c>
      <c r="Q1731" s="8" t="str">
        <f t="shared" ref="Q1731:Q1794" si="164">LEFT(N1731,FIND("/",N1731,1)-1)</f>
        <v>music</v>
      </c>
      <c r="R1731" s="8" t="str">
        <f t="shared" ref="R1731:R1794" si="165">RIGHT(N1731,LEN(N1731)-FIND("/",N1731,1))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8">
        <f t="shared" si="163"/>
        <v>0</v>
      </c>
      <c r="Q1732" s="8" t="str">
        <f t="shared" si="164"/>
        <v>music</v>
      </c>
      <c r="R1732" s="8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8">
        <f t="shared" si="163"/>
        <v>0</v>
      </c>
      <c r="Q1733" s="8" t="str">
        <f t="shared" si="164"/>
        <v>music</v>
      </c>
      <c r="R1733" s="8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8">
        <f t="shared" si="163"/>
        <v>0</v>
      </c>
      <c r="Q1734" s="8" t="str">
        <f t="shared" si="164"/>
        <v>music</v>
      </c>
      <c r="R1734" s="8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8">
        <f t="shared" si="163"/>
        <v>0</v>
      </c>
      <c r="Q1735" s="8" t="str">
        <f t="shared" si="164"/>
        <v>music</v>
      </c>
      <c r="R1735" s="8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2.2222222222222223E-4</v>
      </c>
      <c r="P1736" s="8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0.11</v>
      </c>
      <c r="P1737" s="8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7.3333333333333332E-3</v>
      </c>
      <c r="P1738" s="8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0.21249999999999999</v>
      </c>
      <c r="P1739" s="8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4.0000000000000001E-3</v>
      </c>
      <c r="P1740" s="8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1E-3</v>
      </c>
      <c r="P1741" s="8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8">
        <f t="shared" si="163"/>
        <v>0</v>
      </c>
      <c r="Q1742" s="8" t="str">
        <f t="shared" si="164"/>
        <v>music</v>
      </c>
      <c r="R1742" s="8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1.1083333333333334</v>
      </c>
      <c r="P1743" s="8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1.0874999999999999</v>
      </c>
      <c r="P1744" s="8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1.0041666666666667</v>
      </c>
      <c r="P1745" s="8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1.1845454545454546</v>
      </c>
      <c r="P1746" s="8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1.1401428571428571</v>
      </c>
      <c r="P1747" s="8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1.4810000000000001</v>
      </c>
      <c r="P1748" s="8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1.0495555555555556</v>
      </c>
      <c r="P1749" s="8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1.29948</v>
      </c>
      <c r="P1750" s="8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1.2348756218905472</v>
      </c>
      <c r="P1751" s="8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2.0162</v>
      </c>
      <c r="P1752" s="8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1.0289999999999999</v>
      </c>
      <c r="P1753" s="8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2.6016666666666666</v>
      </c>
      <c r="P1754" s="8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1.08</v>
      </c>
      <c r="P1755" s="8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1.1052941176470588</v>
      </c>
      <c r="P1756" s="8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1.2</v>
      </c>
      <c r="P1757" s="8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1.0282909090909091</v>
      </c>
      <c r="P1758" s="8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1.1599999999999999</v>
      </c>
      <c r="P1759" s="8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1.147</v>
      </c>
      <c r="P1760" s="8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1.0660000000000001</v>
      </c>
      <c r="P1761" s="8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1.6544000000000001</v>
      </c>
      <c r="P1762" s="8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1.55</v>
      </c>
      <c r="P1763" s="8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8.85</v>
      </c>
      <c r="P1764" s="8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1.0190833333333333</v>
      </c>
      <c r="P1765" s="8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0.19600000000000001</v>
      </c>
      <c r="P1766" s="8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0.59467839999999994</v>
      </c>
      <c r="P1767" s="8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8">
        <f t="shared" si="163"/>
        <v>0</v>
      </c>
      <c r="Q1768" s="8" t="str">
        <f t="shared" si="164"/>
        <v>photography</v>
      </c>
      <c r="R1768" s="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0.4572</v>
      </c>
      <c r="P1769" s="8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3.7400000000000003E-2</v>
      </c>
      <c r="P1770" s="8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2.7025E-2</v>
      </c>
      <c r="P1771" s="8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0.56514285714285717</v>
      </c>
      <c r="P1772" s="8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0.21309523809523809</v>
      </c>
      <c r="P1773" s="8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0.156</v>
      </c>
      <c r="P1774" s="8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6.2566666666666673E-2</v>
      </c>
      <c r="P1775" s="8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0.4592</v>
      </c>
      <c r="P1776" s="8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0.65101538461538466</v>
      </c>
      <c r="P1777" s="8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6.7000000000000004E-2</v>
      </c>
      <c r="P1778" s="8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0.135625</v>
      </c>
      <c r="P1779" s="8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1.9900000000000001E-2</v>
      </c>
      <c r="P1780" s="8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0.36236363636363639</v>
      </c>
      <c r="P1781" s="8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0.39743333333333336</v>
      </c>
      <c r="P1782" s="8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0.25763636363636366</v>
      </c>
      <c r="P1783" s="8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0.15491428571428573</v>
      </c>
      <c r="P1784" s="8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0.236925</v>
      </c>
      <c r="P1785" s="8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0.39760000000000001</v>
      </c>
      <c r="P1786" s="8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0.20220833333333332</v>
      </c>
      <c r="P1787" s="8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0.47631578947368419</v>
      </c>
      <c r="P1788" s="8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0.15329999999999999</v>
      </c>
      <c r="P1789" s="8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1.3818181818181818E-2</v>
      </c>
      <c r="P1790" s="8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5.0000000000000001E-3</v>
      </c>
      <c r="P1791" s="8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4.9575757575757579E-2</v>
      </c>
      <c r="P1792" s="8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3.5666666666666666E-2</v>
      </c>
      <c r="P1793" s="8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62"/>
        <v>0.61124000000000001</v>
      </c>
      <c r="P1794" s="8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68">E1795/D1795</f>
        <v>1.3333333333333334E-2</v>
      </c>
      <c r="P1795" s="8">
        <f t="shared" ref="P1795:P1858" si="169">IFERROR(E1795/L1795,0)</f>
        <v>20</v>
      </c>
      <c r="Q1795" s="8" t="str">
        <f t="shared" ref="Q1795:Q1858" si="170">LEFT(N1795,FIND("/",N1795,1)-1)</f>
        <v>photography</v>
      </c>
      <c r="R1795" s="8" t="str">
        <f t="shared" ref="R1795:R1858" si="171">RIGHT(N1795,LEN(N1795)-FIND("/",N1795,1))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0.11077777777777778</v>
      </c>
      <c r="P1796" s="8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0.38735714285714284</v>
      </c>
      <c r="P1797" s="8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0.22052631578947368</v>
      </c>
      <c r="P1798" s="8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0.67549999999999999</v>
      </c>
      <c r="P1799" s="8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0.136375</v>
      </c>
      <c r="P1800" s="8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1.7457500000000001E-2</v>
      </c>
      <c r="P1801" s="8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0.20449632511889321</v>
      </c>
      <c r="P1802" s="8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0.13852941176470587</v>
      </c>
      <c r="P1803" s="8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0.48485714285714288</v>
      </c>
      <c r="P1804" s="8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0.308</v>
      </c>
      <c r="P1805" s="8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0.35174193548387095</v>
      </c>
      <c r="P1806" s="8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0.36404444444444445</v>
      </c>
      <c r="P1807" s="8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2.955E-2</v>
      </c>
      <c r="P1808" s="8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0.1106</v>
      </c>
      <c r="P1809" s="8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0.41407142857142859</v>
      </c>
      <c r="P1810" s="8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0.10857142857142857</v>
      </c>
      <c r="P1811" s="8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3.3333333333333333E-2</v>
      </c>
      <c r="P1812" s="8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7.407407407407407E-4</v>
      </c>
      <c r="P1813" s="8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0.13307692307692306</v>
      </c>
      <c r="P1814" s="8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8">
        <f t="shared" si="169"/>
        <v>0</v>
      </c>
      <c r="Q1815" s="8" t="str">
        <f t="shared" si="170"/>
        <v>photography</v>
      </c>
      <c r="R1815" s="8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0.49183333333333334</v>
      </c>
      <c r="P1816" s="8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8">
        <f t="shared" si="169"/>
        <v>0</v>
      </c>
      <c r="Q1817" s="8" t="str">
        <f t="shared" si="170"/>
        <v>photography</v>
      </c>
      <c r="R1817" s="8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2.036E-2</v>
      </c>
      <c r="P1818" s="8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0.52327777777777773</v>
      </c>
      <c r="P1819" s="8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8">
        <f t="shared" si="169"/>
        <v>0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2.0833333333333332E-2</v>
      </c>
      <c r="P1821" s="8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6.565384615384616E-2</v>
      </c>
      <c r="P1822" s="8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1.3489</v>
      </c>
      <c r="P1823" s="8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</v>
      </c>
      <c r="P1824" s="8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1.1585714285714286</v>
      </c>
      <c r="P1825" s="8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1.0006666666666666</v>
      </c>
      <c r="P1826" s="8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1.0505</v>
      </c>
      <c r="P1827" s="8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1.01</v>
      </c>
      <c r="P1828" s="8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1.0066250000000001</v>
      </c>
      <c r="P1829" s="8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1.0016</v>
      </c>
      <c r="P1830" s="8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1.6668333333333334</v>
      </c>
      <c r="P1831" s="8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1.0153333333333334</v>
      </c>
      <c r="P1832" s="8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1.03</v>
      </c>
      <c r="P1833" s="8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1.4285714285714286</v>
      </c>
      <c r="P1834" s="8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2.625</v>
      </c>
      <c r="P1835" s="8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1.1805000000000001</v>
      </c>
      <c r="P1836" s="8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1.04</v>
      </c>
      <c r="P1837" s="8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2.0034000000000001</v>
      </c>
      <c r="P1838" s="8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3.0683333333333334</v>
      </c>
      <c r="P1839" s="8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1.00149</v>
      </c>
      <c r="P1840" s="8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2.0529999999999999</v>
      </c>
      <c r="P1841" s="8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1.0888888888888888</v>
      </c>
      <c r="P1842" s="8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1.0175000000000001</v>
      </c>
      <c r="P1843" s="8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1.2524999999999999</v>
      </c>
      <c r="P1844" s="8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1.2400610000000001</v>
      </c>
      <c r="P1845" s="8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1.014</v>
      </c>
      <c r="P1846" s="8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</v>
      </c>
      <c r="P1847" s="8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1.3792666666666666</v>
      </c>
      <c r="P1848" s="8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1.2088000000000001</v>
      </c>
      <c r="P1849" s="8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1.0736666666666668</v>
      </c>
      <c r="P1850" s="8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1.0033333333333334</v>
      </c>
      <c r="P1851" s="8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1.0152222222222222</v>
      </c>
      <c r="P1852" s="8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1.0007692307692309</v>
      </c>
      <c r="P1853" s="8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1.1696666666666666</v>
      </c>
      <c r="P1854" s="8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1.01875</v>
      </c>
      <c r="P1855" s="8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1.0212366666666666</v>
      </c>
      <c r="P1856" s="8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1.5405897142857143</v>
      </c>
      <c r="P1857" s="8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68"/>
        <v>1.0125</v>
      </c>
      <c r="P1858" s="8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74">E1859/D1859</f>
        <v>1</v>
      </c>
      <c r="P1859" s="8">
        <f t="shared" ref="P1859:P1922" si="175">IFERROR(E1859/L1859,0)</f>
        <v>136.36363636363637</v>
      </c>
      <c r="Q1859" s="8" t="str">
        <f t="shared" ref="Q1859:Q1922" si="176">LEFT(N1859,FIND("/",N1859,1)-1)</f>
        <v>music</v>
      </c>
      <c r="R1859" s="8" t="str">
        <f t="shared" ref="R1859:R1922" si="177">RIGHT(N1859,LEN(N1859)-FIND("/",N1859,1))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1.0874800874800874</v>
      </c>
      <c r="P1860" s="8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1.3183333333333334</v>
      </c>
      <c r="P1861" s="8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1.3346666666666667</v>
      </c>
      <c r="P1862" s="8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8">
        <f t="shared" si="175"/>
        <v>0</v>
      </c>
      <c r="Q1863" s="8" t="str">
        <f t="shared" si="176"/>
        <v>games</v>
      </c>
      <c r="R1863" s="8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8.0833333333333326E-2</v>
      </c>
      <c r="P1864" s="8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4.0000000000000001E-3</v>
      </c>
      <c r="P1865" s="8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0.42892307692307691</v>
      </c>
      <c r="P1866" s="8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3.6363636363636364E-5</v>
      </c>
      <c r="P1867" s="8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5.0000000000000001E-3</v>
      </c>
      <c r="P1868" s="8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5.0000000000000001E-4</v>
      </c>
      <c r="P1869" s="8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4.8680000000000001E-2</v>
      </c>
      <c r="P1870" s="8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8">
        <f t="shared" si="175"/>
        <v>0</v>
      </c>
      <c r="Q1871" s="8" t="str">
        <f t="shared" si="176"/>
        <v>games</v>
      </c>
      <c r="R1871" s="8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0.10314285714285715</v>
      </c>
      <c r="P1872" s="8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0.7178461538461538</v>
      </c>
      <c r="P1873" s="8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1.06E-2</v>
      </c>
      <c r="P1874" s="8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4.4999999999999997E-3</v>
      </c>
      <c r="P1875" s="8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1.6249999999999999E-4</v>
      </c>
      <c r="P1876" s="8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5.1000000000000004E-3</v>
      </c>
      <c r="P1877" s="8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8">
        <f t="shared" si="175"/>
        <v>0</v>
      </c>
      <c r="Q1878" s="8" t="str">
        <f t="shared" si="176"/>
        <v>games</v>
      </c>
      <c r="R1878" s="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8">
        <f t="shared" si="175"/>
        <v>0</v>
      </c>
      <c r="Q1879" s="8" t="str">
        <f t="shared" si="176"/>
        <v>games</v>
      </c>
      <c r="R1879" s="8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8">
        <f t="shared" si="175"/>
        <v>0</v>
      </c>
      <c r="Q1880" s="8" t="str">
        <f t="shared" si="176"/>
        <v>games</v>
      </c>
      <c r="R1880" s="8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1.1999999999999999E-3</v>
      </c>
      <c r="P1881" s="8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0.20080000000000001</v>
      </c>
      <c r="P1882" s="8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1.726845</v>
      </c>
      <c r="P1883" s="8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1.008955223880597</v>
      </c>
      <c r="P1884" s="8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1.0480480480480481</v>
      </c>
      <c r="P1885" s="8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1.351</v>
      </c>
      <c r="P1886" s="8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1.1632786885245903</v>
      </c>
      <c r="P1887" s="8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1.0208333333333333</v>
      </c>
      <c r="P1888" s="8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1.1116666666666666</v>
      </c>
      <c r="P1889" s="8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1.6608000000000001</v>
      </c>
      <c r="P1890" s="8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1.0660000000000001</v>
      </c>
      <c r="P1891" s="8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1.4458441666666668</v>
      </c>
      <c r="P1892" s="8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1.0555000000000001</v>
      </c>
      <c r="P1893" s="8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1.3660000000000001</v>
      </c>
      <c r="P1894" s="8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1.04</v>
      </c>
      <c r="P1895" s="8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1.145</v>
      </c>
      <c r="P1896" s="8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1.0171957671957672</v>
      </c>
      <c r="P1897" s="8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1.2394678492239468</v>
      </c>
      <c r="P1898" s="8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1.0245669291338582</v>
      </c>
      <c r="P1899" s="8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1.4450000000000001</v>
      </c>
      <c r="P1900" s="8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1.3333333333333333</v>
      </c>
      <c r="P1901" s="8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1.0936440000000001</v>
      </c>
      <c r="P1902" s="8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2.696969696969697E-2</v>
      </c>
      <c r="P1903" s="8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1.2E-2</v>
      </c>
      <c r="P1904" s="8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0.46600000000000003</v>
      </c>
      <c r="P1905" s="8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1E-3</v>
      </c>
      <c r="P1906" s="8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1.6800000000000001E-3</v>
      </c>
      <c r="P1907" s="8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0.42759999999999998</v>
      </c>
      <c r="P1908" s="8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2.8333333333333335E-3</v>
      </c>
      <c r="P1909" s="8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1.7319999999999999E-2</v>
      </c>
      <c r="P1910" s="8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0.14111428571428572</v>
      </c>
      <c r="P1911" s="8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0.39395294117647056</v>
      </c>
      <c r="P1912" s="8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2.3529411764705883E-4</v>
      </c>
      <c r="P1913" s="8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0.59299999999999997</v>
      </c>
      <c r="P1914" s="8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1.3270833333333334E-2</v>
      </c>
      <c r="P1915" s="8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9.0090090090090086E-2</v>
      </c>
      <c r="P1916" s="8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1.6E-2</v>
      </c>
      <c r="P1917" s="8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5.1000000000000004E-3</v>
      </c>
      <c r="P1918" s="8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0.52570512820512816</v>
      </c>
      <c r="P1919" s="8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1.04E-2</v>
      </c>
      <c r="P1920" s="8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0.47399999999999998</v>
      </c>
      <c r="P1921" s="8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74"/>
        <v>0.43030000000000002</v>
      </c>
      <c r="P1922" s="8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80">E1923/D1923</f>
        <v>1.3680000000000001</v>
      </c>
      <c r="P1923" s="8">
        <f t="shared" ref="P1923:P1986" si="181">IFERROR(E1923/L1923,0)</f>
        <v>54</v>
      </c>
      <c r="Q1923" s="8" t="str">
        <f t="shared" ref="Q1923:Q1986" si="182">LEFT(N1923,FIND("/",N1923,1)-1)</f>
        <v>music</v>
      </c>
      <c r="R1923" s="8" t="str">
        <f t="shared" ref="R1923:R1986" si="183">RIGHT(N1923,LEN(N1923)-FIND("/",N1923,1))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1.1555</v>
      </c>
      <c r="P1924" s="8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2.4079999999999999</v>
      </c>
      <c r="P1925" s="8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1.1439999999999999</v>
      </c>
      <c r="P1926" s="8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1.1033333333333333</v>
      </c>
      <c r="P1927" s="8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1.9537933333333333</v>
      </c>
      <c r="P1928" s="8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1.0333333333333334</v>
      </c>
      <c r="P1929" s="8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1.031372549019608</v>
      </c>
      <c r="P1930" s="8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1.003125</v>
      </c>
      <c r="P1931" s="8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1.27</v>
      </c>
      <c r="P1932" s="8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1.20601</v>
      </c>
      <c r="P1933" s="8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1.0699047619047619</v>
      </c>
      <c r="P1934" s="8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1.7243333333333333</v>
      </c>
      <c r="P1935" s="8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1.2362</v>
      </c>
      <c r="P1936" s="8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1.0840000000000001</v>
      </c>
      <c r="P1937" s="8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1.1652013333333333</v>
      </c>
      <c r="P1938" s="8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1.8724499999999999</v>
      </c>
      <c r="P1939" s="8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1.1593333333333333</v>
      </c>
      <c r="P1940" s="8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1.107</v>
      </c>
      <c r="P1941" s="8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1.7092307692307693</v>
      </c>
      <c r="P1942" s="8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1.2611835600000001</v>
      </c>
      <c r="P1943" s="8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1.3844033333333334</v>
      </c>
      <c r="P1944" s="8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17.052499999999998</v>
      </c>
      <c r="P1945" s="8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7.8805550000000002</v>
      </c>
      <c r="P1946" s="8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3.4801799999999998</v>
      </c>
      <c r="P1947" s="8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1.4974666666666667</v>
      </c>
      <c r="P1948" s="8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1.0063375000000001</v>
      </c>
      <c r="P1949" s="8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8.0021100000000001</v>
      </c>
      <c r="P1950" s="8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1.0600260000000001</v>
      </c>
      <c r="P1951" s="8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2.0051866666666669</v>
      </c>
      <c r="P1952" s="8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2.1244399999999999</v>
      </c>
      <c r="P1953" s="8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1.9847237142857144</v>
      </c>
      <c r="P1954" s="8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2.2594666666666665</v>
      </c>
      <c r="P1955" s="8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6.9894800000000004</v>
      </c>
      <c r="P1956" s="8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3.9859528571428569</v>
      </c>
      <c r="P1957" s="8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2.9403333333333332</v>
      </c>
      <c r="P1958" s="8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1.6750470000000002</v>
      </c>
      <c r="P1959" s="8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14.355717142857143</v>
      </c>
      <c r="P1960" s="8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1.5673440000000001</v>
      </c>
      <c r="P1961" s="8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1.1790285714285715</v>
      </c>
      <c r="P1962" s="8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11.053811999999999</v>
      </c>
      <c r="P1963" s="8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1.9292499999999999</v>
      </c>
      <c r="P1964" s="8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1.268842105263158</v>
      </c>
      <c r="P1965" s="8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2.5957748878923765</v>
      </c>
      <c r="P1966" s="8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2.6227999999999998</v>
      </c>
      <c r="P1967" s="8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2.0674309000000002</v>
      </c>
      <c r="P1968" s="8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3.7012999999999998</v>
      </c>
      <c r="P1969" s="8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2.8496600000000001</v>
      </c>
      <c r="P1970" s="8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5.7907999999999999</v>
      </c>
      <c r="P1971" s="8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11.318</v>
      </c>
      <c r="P1972" s="8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2.6302771750000002</v>
      </c>
      <c r="P1973" s="8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6.7447999999999997</v>
      </c>
      <c r="P1974" s="8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2.5683081313131315</v>
      </c>
      <c r="P1975" s="8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3.7549600000000001</v>
      </c>
      <c r="P1976" s="8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2.0870837499999997</v>
      </c>
      <c r="P1977" s="8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3.4660000000000002</v>
      </c>
      <c r="P1978" s="8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4.0232999999999999</v>
      </c>
      <c r="P1979" s="8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10.2684514</v>
      </c>
      <c r="P1980" s="8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1.14901155</v>
      </c>
      <c r="P1981" s="8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3.5482402000000004</v>
      </c>
      <c r="P1982" s="8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5.0799999999999998E-2</v>
      </c>
      <c r="P1983" s="8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8">
        <f t="shared" si="181"/>
        <v>0</v>
      </c>
      <c r="Q1984" s="8" t="str">
        <f t="shared" si="182"/>
        <v>photography</v>
      </c>
      <c r="R1984" s="8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4.2999999999999997E-2</v>
      </c>
      <c r="P1985" s="8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80"/>
        <v>0.21146666666666666</v>
      </c>
      <c r="P1986" s="8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86">E1987/D1987</f>
        <v>3.1875000000000001E-2</v>
      </c>
      <c r="P1987" s="8">
        <f t="shared" ref="P1987:P2050" si="187">IFERROR(E1987/L1987,0)</f>
        <v>12.75</v>
      </c>
      <c r="Q1987" s="8" t="str">
        <f t="shared" ref="Q1987:Q2050" si="188">LEFT(N1987,FIND("/",N1987,1)-1)</f>
        <v>photography</v>
      </c>
      <c r="R1987" s="8" t="str">
        <f t="shared" ref="R1987:R2050" si="189">RIGHT(N1987,LEN(N1987)-FIND("/",N1987,1))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5.0000000000000001E-4</v>
      </c>
      <c r="P1988" s="8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0.42472727272727273</v>
      </c>
      <c r="P1989" s="8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4.1666666666666666E-3</v>
      </c>
      <c r="P1990" s="8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0.01</v>
      </c>
      <c r="P1991" s="8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0.16966666666666666</v>
      </c>
      <c r="P1992" s="8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7.0000000000000007E-2</v>
      </c>
      <c r="P1993" s="8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1.3333333333333333E-3</v>
      </c>
      <c r="P1994" s="8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8">
        <f t="shared" si="187"/>
        <v>0</v>
      </c>
      <c r="Q1995" s="8" t="str">
        <f t="shared" si="188"/>
        <v>photography</v>
      </c>
      <c r="R1995" s="8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8">
        <f t="shared" si="187"/>
        <v>0</v>
      </c>
      <c r="Q1996" s="8" t="str">
        <f t="shared" si="188"/>
        <v>photography</v>
      </c>
      <c r="R1996" s="8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7.8E-2</v>
      </c>
      <c r="P1997" s="8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8">
        <f t="shared" si="187"/>
        <v>0</v>
      </c>
      <c r="Q1998" s="8" t="str">
        <f t="shared" si="188"/>
        <v>photography</v>
      </c>
      <c r="R1998" s="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8">
        <f t="shared" si="187"/>
        <v>0</v>
      </c>
      <c r="Q1999" s="8" t="str">
        <f t="shared" si="188"/>
        <v>photography</v>
      </c>
      <c r="R1999" s="8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0.26200000000000001</v>
      </c>
      <c r="P2000" s="8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7.6129032258064515E-3</v>
      </c>
      <c r="P2001" s="8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0.125</v>
      </c>
      <c r="P2002" s="8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3.8212909090909091</v>
      </c>
      <c r="P2003" s="8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2.1679422000000002</v>
      </c>
      <c r="P2004" s="8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3.12</v>
      </c>
      <c r="P2005" s="8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2.3442048</v>
      </c>
      <c r="P2006" s="8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1.236801</v>
      </c>
      <c r="P2007" s="8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2.4784000000000002</v>
      </c>
      <c r="P2008" s="8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1.157092</v>
      </c>
      <c r="P2009" s="8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1.1707484768810599</v>
      </c>
      <c r="P2010" s="8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3.05158</v>
      </c>
      <c r="P2011" s="8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3.2005299999999997</v>
      </c>
      <c r="P2012" s="8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8.1956399999999991</v>
      </c>
      <c r="P2013" s="8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2.3490000000000002</v>
      </c>
      <c r="P2014" s="8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4.9491375</v>
      </c>
      <c r="P2015" s="8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78.137822333333332</v>
      </c>
      <c r="P2016" s="8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1.1300013888888889</v>
      </c>
      <c r="P2017" s="8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9.2154220000000002</v>
      </c>
      <c r="P2018" s="8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1.2510239999999999</v>
      </c>
      <c r="P2019" s="8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1.0224343076923077</v>
      </c>
      <c r="P2020" s="8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4.8490975000000001</v>
      </c>
      <c r="P2021" s="8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1.9233333333333333</v>
      </c>
      <c r="P2022" s="8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2.8109999999999999</v>
      </c>
      <c r="P2023" s="8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1.2513700000000001</v>
      </c>
      <c r="P2024" s="8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1.61459</v>
      </c>
      <c r="P2025" s="8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5.8535000000000004</v>
      </c>
      <c r="P2026" s="8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2.0114999999999998</v>
      </c>
      <c r="P2027" s="8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1.3348307999999998</v>
      </c>
      <c r="P2028" s="8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1.2024900000000001</v>
      </c>
      <c r="P2029" s="8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1.2616666666666667</v>
      </c>
      <c r="P2030" s="8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3.6120000000000001</v>
      </c>
      <c r="P2031" s="8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2.26239013671875</v>
      </c>
      <c r="P2032" s="8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1.2035</v>
      </c>
      <c r="P2033" s="8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3.0418799999999999</v>
      </c>
      <c r="P2034" s="8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1.7867599999999999</v>
      </c>
      <c r="P2035" s="8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3.868199871794872</v>
      </c>
      <c r="P2036" s="8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2.1103642500000004</v>
      </c>
      <c r="P2037" s="8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1.3166833333333334</v>
      </c>
      <c r="P2038" s="8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3.0047639999999998</v>
      </c>
      <c r="P2039" s="8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4.2051249999999998</v>
      </c>
      <c r="P2040" s="8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1.362168</v>
      </c>
      <c r="P2041" s="8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2.4817133333333334</v>
      </c>
      <c r="P2042" s="8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1.8186315789473684</v>
      </c>
      <c r="P2043" s="8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1.2353000000000001</v>
      </c>
      <c r="P2044" s="8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5.0620938628158845</v>
      </c>
      <c r="P2045" s="8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1.0821333333333334</v>
      </c>
      <c r="P2046" s="8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8.1918387755102042</v>
      </c>
      <c r="P2047" s="8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1.2110000000000001</v>
      </c>
      <c r="P2048" s="8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1.0299897959183673</v>
      </c>
      <c r="P2049" s="8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86"/>
        <v>1.4833229411764706</v>
      </c>
      <c r="P2050" s="8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92">E2051/D2051</f>
        <v>1.2019070000000001</v>
      </c>
      <c r="P2051" s="8">
        <f t="shared" ref="P2051:P2114" si="193">IFERROR(E2051/L2051,0)</f>
        <v>80.991037735849048</v>
      </c>
      <c r="Q2051" s="8" t="str">
        <f t="shared" ref="Q2051:Q2114" si="194">LEFT(N2051,FIND("/",N2051,1)-1)</f>
        <v>technology</v>
      </c>
      <c r="R2051" s="8" t="str">
        <f t="shared" ref="R2051:R2114" si="195">RIGHT(N2051,LEN(N2051)-FIND("/",N2051,1))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4.7327000000000004</v>
      </c>
      <c r="P2052" s="8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1.303625</v>
      </c>
      <c r="P2053" s="8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3.5304799999999998</v>
      </c>
      <c r="P2054" s="8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1.0102</v>
      </c>
      <c r="P2055" s="8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1.1359142857142857</v>
      </c>
      <c r="P2056" s="8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1.6741666666666666</v>
      </c>
      <c r="P2057" s="8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1.5345200000000001</v>
      </c>
      <c r="P2058" s="8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2.022322</v>
      </c>
      <c r="P2059" s="8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1.6828125</v>
      </c>
      <c r="P2060" s="8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1.4345666666666668</v>
      </c>
      <c r="P2061" s="8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1.964</v>
      </c>
      <c r="P2062" s="8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1.0791999999999999</v>
      </c>
      <c r="P2063" s="8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1.14977</v>
      </c>
      <c r="P2064" s="8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1.4804999999999999</v>
      </c>
      <c r="P2065" s="8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1.9116676082790633</v>
      </c>
      <c r="P2066" s="8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1.99215125</v>
      </c>
      <c r="P2067" s="8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2.1859999999999999</v>
      </c>
      <c r="P2068" s="8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1.2686868686868686</v>
      </c>
      <c r="P2069" s="8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1.0522388</v>
      </c>
      <c r="P2070" s="8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1.2840666000000001</v>
      </c>
      <c r="P2071" s="8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3.1732719999999999</v>
      </c>
      <c r="P2072" s="8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2.8073000000000001</v>
      </c>
      <c r="P2073" s="8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1.1073146853146854</v>
      </c>
      <c r="P2074" s="8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1.5260429999999998</v>
      </c>
      <c r="P2075" s="8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1.0249999999999999</v>
      </c>
      <c r="P2076" s="8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16.783738373837384</v>
      </c>
      <c r="P2077" s="8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5.4334915642458101</v>
      </c>
      <c r="P2078" s="8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1.1550800000000001</v>
      </c>
      <c r="P2079" s="8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1.3120499999999999</v>
      </c>
      <c r="P2080" s="8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2.8816999999999999</v>
      </c>
      <c r="P2081" s="8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5.0780000000000003</v>
      </c>
      <c r="P2082" s="8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1.1457142857142857</v>
      </c>
      <c r="P2083" s="8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1.1073333333333333</v>
      </c>
      <c r="P2084" s="8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1.1333333333333333</v>
      </c>
      <c r="P2085" s="8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1.0833333333333333</v>
      </c>
      <c r="P2086" s="8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1.2353333333333334</v>
      </c>
      <c r="P2087" s="8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1.0069999999999999</v>
      </c>
      <c r="P2088" s="8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1.0353333333333334</v>
      </c>
      <c r="P2089" s="8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1.1551066666666667</v>
      </c>
      <c r="P2090" s="8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1.2040040000000001</v>
      </c>
      <c r="P2091" s="8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1.1504037499999999</v>
      </c>
      <c r="P2092" s="8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1.2046777777777777</v>
      </c>
      <c r="P2093" s="8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1.0128333333333333</v>
      </c>
      <c r="P2094" s="8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1.0246666666666666</v>
      </c>
      <c r="P2095" s="8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1.2054285714285715</v>
      </c>
      <c r="P2096" s="8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</v>
      </c>
      <c r="P2097" s="8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1.0166666666666666</v>
      </c>
      <c r="P2098" s="8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</v>
      </c>
      <c r="P2099" s="8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1.0033333333333334</v>
      </c>
      <c r="P2100" s="8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1.3236666666666668</v>
      </c>
      <c r="P2101" s="8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1.3666666666666667</v>
      </c>
      <c r="P2102" s="8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1.1325000000000001</v>
      </c>
      <c r="P2103" s="8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1.36</v>
      </c>
      <c r="P2104" s="8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1.4612318374694613</v>
      </c>
      <c r="P2105" s="8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1.2949999999999999</v>
      </c>
      <c r="P2106" s="8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2.54</v>
      </c>
      <c r="P2107" s="8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1.0704545454545455</v>
      </c>
      <c r="P2108" s="8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1.0773299999999999</v>
      </c>
      <c r="P2109" s="8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1.0731250000000001</v>
      </c>
      <c r="P2110" s="8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1.06525</v>
      </c>
      <c r="P2111" s="8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1.0035000000000001</v>
      </c>
      <c r="P2112" s="8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1.0649999999999999</v>
      </c>
      <c r="P2113" s="8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92"/>
        <v>1</v>
      </c>
      <c r="P2114" s="8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98">E2115/D2115</f>
        <v>1.0485714285714285</v>
      </c>
      <c r="P2115" s="8">
        <f t="shared" ref="P2115:P2178" si="199">IFERROR(E2115/L2115,0)</f>
        <v>68.598130841121488</v>
      </c>
      <c r="Q2115" s="8" t="str">
        <f t="shared" ref="Q2115:Q2178" si="200">LEFT(N2115,FIND("/",N2115,1)-1)</f>
        <v>music</v>
      </c>
      <c r="R2115" s="8" t="str">
        <f t="shared" ref="R2115:R2178" si="201">RIGHT(N2115,LEN(N2115)-FIND("/",N2115,1))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1.0469999999999999</v>
      </c>
      <c r="P2116" s="8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2.2566666666666668</v>
      </c>
      <c r="P2117" s="8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1.0090416666666666</v>
      </c>
      <c r="P2118" s="8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1.4775</v>
      </c>
      <c r="P2119" s="8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1.3461099999999999</v>
      </c>
      <c r="P2120" s="8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1.0075000000000001</v>
      </c>
      <c r="P2121" s="8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1.00880375</v>
      </c>
      <c r="P2122" s="8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5.6800000000000002E-3</v>
      </c>
      <c r="P2123" s="8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3.875E-3</v>
      </c>
      <c r="P2124" s="8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0.1</v>
      </c>
      <c r="P2125" s="8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0.10454545454545454</v>
      </c>
      <c r="P2126" s="8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1.4200000000000001E-2</v>
      </c>
      <c r="P2127" s="8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5.0000000000000001E-4</v>
      </c>
      <c r="P2128" s="8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0.28842857142857142</v>
      </c>
      <c r="P2129" s="8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1.6666666666666668E-3</v>
      </c>
      <c r="P2130" s="8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0.11799999999999999</v>
      </c>
      <c r="P2131" s="8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2.0238095238095236E-3</v>
      </c>
      <c r="P2132" s="8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0.05</v>
      </c>
      <c r="P2133" s="8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2.1129899999999997E-2</v>
      </c>
      <c r="P2134" s="8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1.6E-2</v>
      </c>
      <c r="P2135" s="8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1.7333333333333333E-2</v>
      </c>
      <c r="P2136" s="8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9.5600000000000004E-2</v>
      </c>
      <c r="P2137" s="8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5.9612499999999998E-4</v>
      </c>
      <c r="P2138" s="8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0.28405999999999998</v>
      </c>
      <c r="P2139" s="8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0.128</v>
      </c>
      <c r="P2140" s="8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5.4199999999999998E-2</v>
      </c>
      <c r="P2141" s="8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1.1199999999999999E-3</v>
      </c>
      <c r="P2142" s="8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8">
        <f t="shared" si="199"/>
        <v>0</v>
      </c>
      <c r="Q2143" s="8" t="str">
        <f t="shared" si="200"/>
        <v>games</v>
      </c>
      <c r="R2143" s="8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5.7238095238095241E-2</v>
      </c>
      <c r="P2144" s="8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0.1125</v>
      </c>
      <c r="P2145" s="8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1.7098591549295775E-2</v>
      </c>
      <c r="P2146" s="8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0.30433333333333334</v>
      </c>
      <c r="P2147" s="8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2.0000000000000001E-4</v>
      </c>
      <c r="P2148" s="8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6.9641025641025639E-3</v>
      </c>
      <c r="P2149" s="8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0.02</v>
      </c>
      <c r="P2150" s="8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8">
        <f t="shared" si="199"/>
        <v>0</v>
      </c>
      <c r="Q2151" s="8" t="str">
        <f t="shared" si="200"/>
        <v>games</v>
      </c>
      <c r="R2151" s="8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8.0999999999999996E-3</v>
      </c>
      <c r="P2152" s="8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2.6222222222222224E-3</v>
      </c>
      <c r="P2153" s="8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1.6666666666666668E-3</v>
      </c>
      <c r="P2154" s="8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9.1244548809124457E-5</v>
      </c>
      <c r="P2155" s="8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8.0000000000000002E-3</v>
      </c>
      <c r="P2156" s="8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2.3E-2</v>
      </c>
      <c r="P2157" s="8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2.6660714285714284E-2</v>
      </c>
      <c r="P2158" s="8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0.28192</v>
      </c>
      <c r="P2159" s="8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6.5900366666666668E-2</v>
      </c>
      <c r="P2160" s="8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7.2222222222222219E-3</v>
      </c>
      <c r="P2161" s="8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8.5000000000000006E-3</v>
      </c>
      <c r="P2162" s="8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1.1575</v>
      </c>
      <c r="P2163" s="8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1.1226666666666667</v>
      </c>
      <c r="P2164" s="8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1.3220000000000001</v>
      </c>
      <c r="P2165" s="8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1.0263636363636364</v>
      </c>
      <c r="P2166" s="8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1.3864000000000001</v>
      </c>
      <c r="P2167" s="8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1.466</v>
      </c>
      <c r="P2168" s="8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1.2</v>
      </c>
      <c r="P2169" s="8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1.215816111111111</v>
      </c>
      <c r="P2170" s="8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</v>
      </c>
      <c r="P2171" s="8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1.8085714285714285</v>
      </c>
      <c r="P2172" s="8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1.0607500000000001</v>
      </c>
      <c r="P2173" s="8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</v>
      </c>
      <c r="P2174" s="8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1.2692857142857144</v>
      </c>
      <c r="P2175" s="8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1.0297499999999999</v>
      </c>
      <c r="P2176" s="8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2.5</v>
      </c>
      <c r="P2177" s="8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98"/>
        <v>1.2602</v>
      </c>
      <c r="P2178" s="8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204">E2179/D2179</f>
        <v>1.0012000000000001</v>
      </c>
      <c r="P2179" s="8">
        <f t="shared" ref="P2179:P2242" si="205">IFERROR(E2179/L2179,0)</f>
        <v>65.868421052631575</v>
      </c>
      <c r="Q2179" s="8" t="str">
        <f t="shared" ref="Q2179:Q2242" si="206">LEFT(N2179,FIND("/",N2179,1)-1)</f>
        <v>music</v>
      </c>
      <c r="R2179" s="8" t="str">
        <f t="shared" ref="R2179:R2242" si="207">RIGHT(N2179,LEN(N2179)-FIND("/",N2179,1))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1.3864000000000001</v>
      </c>
      <c r="P2180" s="8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1.6140000000000001</v>
      </c>
      <c r="P2181" s="8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1.071842</v>
      </c>
      <c r="P2182" s="8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1.5309999999999999</v>
      </c>
      <c r="P2183" s="8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5.2416666666666663</v>
      </c>
      <c r="P2184" s="8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4.8927777777777779</v>
      </c>
      <c r="P2185" s="8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2.8473999999999999</v>
      </c>
      <c r="P2186" s="8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18.569700000000001</v>
      </c>
      <c r="P2187" s="8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1.0967499999999999</v>
      </c>
      <c r="P2188" s="8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10.146425000000001</v>
      </c>
      <c r="P2189" s="8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4.1217692027666546</v>
      </c>
      <c r="P2190" s="8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5.0324999999999998</v>
      </c>
      <c r="P2191" s="8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1.8461052631578947</v>
      </c>
      <c r="P2192" s="8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1.1973333333333334</v>
      </c>
      <c r="P2193" s="8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10.812401666666668</v>
      </c>
      <c r="P2194" s="8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4.5237333333333334</v>
      </c>
      <c r="P2195" s="8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5.3737000000000004</v>
      </c>
      <c r="P2196" s="8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1.2032608695652174</v>
      </c>
      <c r="P2197" s="8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1.1383571428571428</v>
      </c>
      <c r="P2198" s="8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9.5103109999999997</v>
      </c>
      <c r="P2199" s="8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1.3289249999999999</v>
      </c>
      <c r="P2200" s="8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1.4697777777777778</v>
      </c>
      <c r="P2201" s="8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5.4215</v>
      </c>
      <c r="P2202" s="8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3.8271818181818182</v>
      </c>
      <c r="P2203" s="8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7.0418124999999998</v>
      </c>
      <c r="P2204" s="8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1.0954999999999999</v>
      </c>
      <c r="P2205" s="8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1.3286666666666667</v>
      </c>
      <c r="P2206" s="8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1.52</v>
      </c>
      <c r="P2207" s="8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1.0272727272727273</v>
      </c>
      <c r="P2208" s="8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</v>
      </c>
      <c r="P2209" s="8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1.016</v>
      </c>
      <c r="P2210" s="8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1.508</v>
      </c>
      <c r="P2211" s="8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1.11425</v>
      </c>
      <c r="P2212" s="8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1.956</v>
      </c>
      <c r="P2213" s="8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1.1438333333333333</v>
      </c>
      <c r="P2214" s="8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</v>
      </c>
      <c r="P2215" s="8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2.9250166666666666</v>
      </c>
      <c r="P2216" s="8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1.5636363636363637</v>
      </c>
      <c r="P2217" s="8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1.0566666666666666</v>
      </c>
      <c r="P2218" s="8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1.0119047619047619</v>
      </c>
      <c r="P2219" s="8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1.2283299999999999</v>
      </c>
      <c r="P2220" s="8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1.0149999999999999</v>
      </c>
      <c r="P2221" s="8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1.0114285714285713</v>
      </c>
      <c r="P2222" s="8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1.0811999999999999</v>
      </c>
      <c r="P2223" s="8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1.6259999999999999</v>
      </c>
      <c r="P2224" s="8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1.0580000000000001</v>
      </c>
      <c r="P2225" s="8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2.4315000000000002</v>
      </c>
      <c r="P2226" s="8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9.4483338095238096</v>
      </c>
      <c r="P2227" s="8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1.0846283333333333</v>
      </c>
      <c r="P2228" s="8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1.5737692307692308</v>
      </c>
      <c r="P2229" s="8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11.744899999999999</v>
      </c>
      <c r="P2230" s="8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1.7104755366949576</v>
      </c>
      <c r="P2231" s="8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1.2595294117647058</v>
      </c>
      <c r="P2232" s="8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12.121296000000001</v>
      </c>
      <c r="P2233" s="8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4.9580000000000002</v>
      </c>
      <c r="P2234" s="8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3.3203999999999998</v>
      </c>
      <c r="P2235" s="8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11.65</v>
      </c>
      <c r="P2236" s="8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1.5331538461538461</v>
      </c>
      <c r="P2237" s="8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5.3710714285714287</v>
      </c>
      <c r="P2238" s="8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3.5292777777777777</v>
      </c>
      <c r="P2239" s="8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1.3740000000000001</v>
      </c>
      <c r="P2240" s="8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1.2802667999999999</v>
      </c>
      <c r="P2241" s="8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204"/>
        <v>2.7067999999999999</v>
      </c>
      <c r="P2242" s="8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210">E2243/D2243</f>
        <v>8.0640000000000001</v>
      </c>
      <c r="P2243" s="8">
        <f t="shared" ref="P2243:P2306" si="211">IFERROR(E2243/L2243,0)</f>
        <v>49.472392638036808</v>
      </c>
      <c r="Q2243" s="8" t="str">
        <f t="shared" ref="Q2243:Q2306" si="212">LEFT(N2243,FIND("/",N2243,1)-1)</f>
        <v>games</v>
      </c>
      <c r="R2243" s="8" t="str">
        <f t="shared" ref="R2243:R2306" si="213">RIGHT(N2243,LEN(N2243)-FIND("/",N2243,1))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13.600976000000001</v>
      </c>
      <c r="P2244" s="8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9302.5</v>
      </c>
      <c r="P2245" s="8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3.7702</v>
      </c>
      <c r="P2246" s="8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26.47025</v>
      </c>
      <c r="P2247" s="8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1.0012000000000001</v>
      </c>
      <c r="P2248" s="8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1.0445405405405406</v>
      </c>
      <c r="P2249" s="8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1.0721428571428571</v>
      </c>
      <c r="P2250" s="8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1.6877142857142857</v>
      </c>
      <c r="P2251" s="8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9.7511200000000002</v>
      </c>
      <c r="P2252" s="8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1.3444929411764706</v>
      </c>
      <c r="P2253" s="8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2.722777777777778</v>
      </c>
      <c r="P2254" s="8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1.1268750000000001</v>
      </c>
      <c r="P2255" s="8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4.5979999999999999</v>
      </c>
      <c r="P2256" s="8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2.8665822784810127</v>
      </c>
      <c r="P2257" s="8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2.2270833333333333</v>
      </c>
      <c r="P2258" s="8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6.3613999999999997</v>
      </c>
      <c r="P2259" s="8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1.4650000000000001</v>
      </c>
      <c r="P2260" s="8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18.670999999999999</v>
      </c>
      <c r="P2261" s="8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3.2692000000000001</v>
      </c>
      <c r="P2262" s="8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7.7949999999999999</v>
      </c>
      <c r="P2263" s="8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1.5415151515151515</v>
      </c>
      <c r="P2264" s="8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1.1554666666666666</v>
      </c>
      <c r="P2265" s="8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1.8003333333333333</v>
      </c>
      <c r="P2266" s="8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2.9849999999999999</v>
      </c>
      <c r="P2267" s="8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3.2026666666666666</v>
      </c>
      <c r="P2268" s="8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3.80525</v>
      </c>
      <c r="P2269" s="8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1.026</v>
      </c>
      <c r="P2270" s="8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18.016400000000001</v>
      </c>
      <c r="P2271" s="8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7.2024800000000004</v>
      </c>
      <c r="P2272" s="8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2.8309000000000002</v>
      </c>
      <c r="P2273" s="8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13.566000000000001</v>
      </c>
      <c r="P2274" s="8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2.2035999999999998</v>
      </c>
      <c r="P2275" s="8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1.196</v>
      </c>
      <c r="P2276" s="8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4.0776923076923079</v>
      </c>
      <c r="P2277" s="8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1.0581826105905425</v>
      </c>
      <c r="P2278" s="8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1.4108235294117648</v>
      </c>
      <c r="P2279" s="8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2.7069999999999999</v>
      </c>
      <c r="P2280" s="8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1.538</v>
      </c>
      <c r="P2281" s="8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4.0357653061224488</v>
      </c>
      <c r="P2282" s="8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1.85</v>
      </c>
      <c r="P2283" s="8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1.8533333333333333</v>
      </c>
      <c r="P2284" s="8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1.0085533333333332</v>
      </c>
      <c r="P2285" s="8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1.0622116666666668</v>
      </c>
      <c r="P2286" s="8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1.2136666666666667</v>
      </c>
      <c r="P2287" s="8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1.0006666666666666</v>
      </c>
      <c r="P2288" s="8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1.1997755555555556</v>
      </c>
      <c r="P2289" s="8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1.0009999999999999</v>
      </c>
      <c r="P2290" s="8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1.0740000000000001</v>
      </c>
      <c r="P2291" s="8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1.0406666666666666</v>
      </c>
      <c r="P2292" s="8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1.728</v>
      </c>
      <c r="P2293" s="8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1.072505</v>
      </c>
      <c r="P2294" s="8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1.0823529411764705</v>
      </c>
      <c r="P2295" s="8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1.4608079999999999</v>
      </c>
      <c r="P2296" s="8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1.2524999999999999</v>
      </c>
      <c r="P2297" s="8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1.4907142857142857</v>
      </c>
      <c r="P2298" s="8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1.006</v>
      </c>
      <c r="P2299" s="8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1.0507333333333333</v>
      </c>
      <c r="P2300" s="8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3.5016666666666665</v>
      </c>
      <c r="P2301" s="8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1.0125</v>
      </c>
      <c r="P2302" s="8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1.336044</v>
      </c>
      <c r="P2303" s="8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1.7065217391304348</v>
      </c>
      <c r="P2304" s="8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1.0935829457364341</v>
      </c>
      <c r="P2305" s="8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210"/>
        <v>1.0070033333333335</v>
      </c>
      <c r="P2306" s="8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216">E2307/D2307</f>
        <v>1.0122777777777778</v>
      </c>
      <c r="P2307" s="8">
        <f t="shared" ref="P2307:P2370" si="217">IFERROR(E2307/L2307,0)</f>
        <v>109.10778443113773</v>
      </c>
      <c r="Q2307" s="8" t="str">
        <f t="shared" ref="Q2307:Q2370" si="218">LEFT(N2307,FIND("/",N2307,1)-1)</f>
        <v>music</v>
      </c>
      <c r="R2307" s="8" t="str">
        <f t="shared" ref="R2307:R2370" si="219">RIGHT(N2307,LEN(N2307)-FIND("/",N2307,1))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1.0675857142857144</v>
      </c>
      <c r="P2308" s="8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1.0665777537961894</v>
      </c>
      <c r="P2309" s="8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1.0130622</v>
      </c>
      <c r="P2310" s="8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1.0667450000000001</v>
      </c>
      <c r="P2311" s="8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4.288397837837838</v>
      </c>
      <c r="P2312" s="8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1.0411111111111111</v>
      </c>
      <c r="P2313" s="8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1.0786666666666667</v>
      </c>
      <c r="P2314" s="8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1.7584040000000001</v>
      </c>
      <c r="P2315" s="8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1.5697000000000001</v>
      </c>
      <c r="P2316" s="8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1.026</v>
      </c>
      <c r="P2317" s="8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1.0404266666666666</v>
      </c>
      <c r="P2318" s="8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1.04</v>
      </c>
      <c r="P2319" s="8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1.2105999999999999</v>
      </c>
      <c r="P2320" s="8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1.077</v>
      </c>
      <c r="P2321" s="8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1.0866</v>
      </c>
      <c r="P2322" s="8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0.39120962394619685</v>
      </c>
      <c r="P2323" s="8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3.1481481481481478E-2</v>
      </c>
      <c r="P2324" s="8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0.48</v>
      </c>
      <c r="P2325" s="8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0.20733333333333334</v>
      </c>
      <c r="P2326" s="8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0.08</v>
      </c>
      <c r="P2327" s="8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7.1999999999999998E-3</v>
      </c>
      <c r="P2328" s="8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5.2609431428571432</v>
      </c>
      <c r="P2329" s="8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2.5445000000000002</v>
      </c>
      <c r="P2330" s="8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1.0591999999999999</v>
      </c>
      <c r="P2331" s="8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1.0242285714285715</v>
      </c>
      <c r="P2332" s="8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1.4431375</v>
      </c>
      <c r="P2333" s="8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1.06308</v>
      </c>
      <c r="P2334" s="8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2.1216666666666666</v>
      </c>
      <c r="P2335" s="8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1.0195000000000001</v>
      </c>
      <c r="P2336" s="8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1.0227200000000001</v>
      </c>
      <c r="P2337" s="8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5.2073254999999996</v>
      </c>
      <c r="P2338" s="8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1.1065833333333333</v>
      </c>
      <c r="P2339" s="8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1.0114333333333334</v>
      </c>
      <c r="P2340" s="8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2.9420799999999998</v>
      </c>
      <c r="P2341" s="8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1.0577749999999999</v>
      </c>
      <c r="P2342" s="8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8">
        <f t="shared" si="217"/>
        <v>0</v>
      </c>
      <c r="Q2343" s="8" t="str">
        <f t="shared" si="218"/>
        <v>technology</v>
      </c>
      <c r="R2343" s="8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8">
        <f t="shared" si="217"/>
        <v>0</v>
      </c>
      <c r="Q2344" s="8" t="str">
        <f t="shared" si="218"/>
        <v>technology</v>
      </c>
      <c r="R2344" s="8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0.03</v>
      </c>
      <c r="P2345" s="8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1E-3</v>
      </c>
      <c r="P2346" s="8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8">
        <f t="shared" si="217"/>
        <v>0</v>
      </c>
      <c r="Q2347" s="8" t="str">
        <f t="shared" si="218"/>
        <v>technology</v>
      </c>
      <c r="R2347" s="8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6.4999999999999997E-4</v>
      </c>
      <c r="P2348" s="8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1.4999999999999999E-2</v>
      </c>
      <c r="P2349" s="8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3.8571428571428572E-3</v>
      </c>
      <c r="P2350" s="8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8">
        <f t="shared" si="217"/>
        <v>0</v>
      </c>
      <c r="Q2351" s="8" t="str">
        <f t="shared" si="218"/>
        <v>technology</v>
      </c>
      <c r="R2351" s="8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8">
        <f t="shared" si="217"/>
        <v>0</v>
      </c>
      <c r="Q2352" s="8" t="str">
        <f t="shared" si="218"/>
        <v>technology</v>
      </c>
      <c r="R2352" s="8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5.7142857142857143E-3</v>
      </c>
      <c r="P2353" s="8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8">
        <f t="shared" si="217"/>
        <v>0</v>
      </c>
      <c r="Q2354" s="8" t="str">
        <f t="shared" si="218"/>
        <v>technology</v>
      </c>
      <c r="R2354" s="8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8">
        <f t="shared" si="217"/>
        <v>0</v>
      </c>
      <c r="Q2355" s="8" t="str">
        <f t="shared" si="218"/>
        <v>technology</v>
      </c>
      <c r="R2355" s="8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7.1428571428571429E-4</v>
      </c>
      <c r="P2356" s="8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6.875E-3</v>
      </c>
      <c r="P2357" s="8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8">
        <f t="shared" si="217"/>
        <v>0</v>
      </c>
      <c r="Q2358" s="8" t="str">
        <f t="shared" si="218"/>
        <v>technology</v>
      </c>
      <c r="R2358" s="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8">
        <f t="shared" si="217"/>
        <v>0</v>
      </c>
      <c r="Q2359" s="8" t="str">
        <f t="shared" si="218"/>
        <v>technology</v>
      </c>
      <c r="R2359" s="8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8">
        <f t="shared" si="217"/>
        <v>0</v>
      </c>
      <c r="Q2360" s="8" t="str">
        <f t="shared" si="218"/>
        <v>technology</v>
      </c>
      <c r="R2360" s="8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0.14680000000000001</v>
      </c>
      <c r="P2361" s="8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4.0000000000000002E-4</v>
      </c>
      <c r="P2362" s="8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8">
        <f t="shared" si="217"/>
        <v>0</v>
      </c>
      <c r="Q2363" s="8" t="str">
        <f t="shared" si="218"/>
        <v>technology</v>
      </c>
      <c r="R2363" s="8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0.2857142857142857</v>
      </c>
      <c r="P2364" s="8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8">
        <f t="shared" si="217"/>
        <v>0</v>
      </c>
      <c r="Q2365" s="8" t="str">
        <f t="shared" si="218"/>
        <v>technology</v>
      </c>
      <c r="R2365" s="8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8">
        <f t="shared" si="217"/>
        <v>0</v>
      </c>
      <c r="Q2366" s="8" t="str">
        <f t="shared" si="218"/>
        <v>technology</v>
      </c>
      <c r="R2366" s="8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8">
        <f t="shared" si="217"/>
        <v>0</v>
      </c>
      <c r="Q2367" s="8" t="str">
        <f t="shared" si="218"/>
        <v>technology</v>
      </c>
      <c r="R2367" s="8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0.1052</v>
      </c>
      <c r="P2368" s="8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1.34E-2</v>
      </c>
      <c r="P2369" s="8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216"/>
        <v>2.5000000000000001E-3</v>
      </c>
      <c r="P2370" s="8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222">E2371/D2371</f>
        <v>0</v>
      </c>
      <c r="P2371" s="8">
        <f t="shared" ref="P2371:P2434" si="223">IFERROR(E2371/L2371,0)</f>
        <v>0</v>
      </c>
      <c r="Q2371" s="8" t="str">
        <f t="shared" ref="Q2371:Q2434" si="224">LEFT(N2371,FIND("/",N2371,1)-1)</f>
        <v>technology</v>
      </c>
      <c r="R2371" s="8" t="str">
        <f t="shared" ref="R2371:R2434" si="225">RIGHT(N2371,LEN(N2371)-FIND("/",N2371,1))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3.2799999999999999E-3</v>
      </c>
      <c r="P2372" s="8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8">
        <f t="shared" si="223"/>
        <v>0</v>
      </c>
      <c r="Q2373" s="8" t="str">
        <f t="shared" si="224"/>
        <v>technology</v>
      </c>
      <c r="R2373" s="8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3.272727272727273E-2</v>
      </c>
      <c r="P2374" s="8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5.8823529411764708E-5</v>
      </c>
      <c r="P2375" s="8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4.5454545454545455E-4</v>
      </c>
      <c r="P2376" s="8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8">
        <f t="shared" si="223"/>
        <v>0</v>
      </c>
      <c r="Q2377" s="8" t="str">
        <f t="shared" si="224"/>
        <v>technology</v>
      </c>
      <c r="R2377" s="8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0.10877666666666666</v>
      </c>
      <c r="P2378" s="8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8">
        <f t="shared" si="223"/>
        <v>0</v>
      </c>
      <c r="Q2379" s="8" t="str">
        <f t="shared" si="224"/>
        <v>technology</v>
      </c>
      <c r="R2379" s="8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8">
        <f t="shared" si="223"/>
        <v>0</v>
      </c>
      <c r="Q2380" s="8" t="str">
        <f t="shared" si="224"/>
        <v>technology</v>
      </c>
      <c r="R2380" s="8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8">
        <f t="shared" si="223"/>
        <v>0</v>
      </c>
      <c r="Q2381" s="8" t="str">
        <f t="shared" si="224"/>
        <v>technology</v>
      </c>
      <c r="R2381" s="8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3.6666666666666666E-3</v>
      </c>
      <c r="P2382" s="8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1.8193398957730169E-2</v>
      </c>
      <c r="P2383" s="8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2.5000000000000001E-2</v>
      </c>
      <c r="P2384" s="8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4.3499999999999997E-2</v>
      </c>
      <c r="P2385" s="8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8.0000000000000002E-3</v>
      </c>
      <c r="P2386" s="8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1.2123076923076924E-2</v>
      </c>
      <c r="P2387" s="8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8">
        <f t="shared" si="223"/>
        <v>0</v>
      </c>
      <c r="Q2388" s="8" t="str">
        <f t="shared" si="224"/>
        <v>technology</v>
      </c>
      <c r="R2388" s="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6.8399999999999997E-3</v>
      </c>
      <c r="P2389" s="8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1.2513513513513513E-2</v>
      </c>
      <c r="P2390" s="8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1.8749999999999999E-3</v>
      </c>
      <c r="P2391" s="8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8">
        <f t="shared" si="223"/>
        <v>0</v>
      </c>
      <c r="Q2392" s="8" t="str">
        <f t="shared" si="224"/>
        <v>technology</v>
      </c>
      <c r="R2392" s="8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1.25E-3</v>
      </c>
      <c r="P2393" s="8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8">
        <f t="shared" si="223"/>
        <v>0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5.0000000000000001E-4</v>
      </c>
      <c r="P2395" s="8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5.9999999999999995E-4</v>
      </c>
      <c r="P2396" s="8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8">
        <f t="shared" si="223"/>
        <v>0</v>
      </c>
      <c r="Q2397" s="8" t="str">
        <f t="shared" si="224"/>
        <v>technology</v>
      </c>
      <c r="R2397" s="8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2E-3</v>
      </c>
      <c r="P2398" s="8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8">
        <f t="shared" si="223"/>
        <v>0</v>
      </c>
      <c r="Q2399" s="8" t="str">
        <f t="shared" si="224"/>
        <v>technology</v>
      </c>
      <c r="R2399" s="8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8">
        <f t="shared" si="223"/>
        <v>0</v>
      </c>
      <c r="Q2400" s="8" t="str">
        <f t="shared" si="224"/>
        <v>technology</v>
      </c>
      <c r="R2400" s="8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8">
        <f t="shared" si="223"/>
        <v>0</v>
      </c>
      <c r="Q2401" s="8" t="str">
        <f t="shared" si="224"/>
        <v>technology</v>
      </c>
      <c r="R2401" s="8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8">
        <f t="shared" si="223"/>
        <v>0</v>
      </c>
      <c r="Q2402" s="8" t="str">
        <f t="shared" si="224"/>
        <v>technology</v>
      </c>
      <c r="R2402" s="8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7.1785714285714283E-3</v>
      </c>
      <c r="P2403" s="8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4.3333333333333331E-3</v>
      </c>
      <c r="P2404" s="8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0.16833333333333333</v>
      </c>
      <c r="P2405" s="8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8">
        <f t="shared" si="223"/>
        <v>0</v>
      </c>
      <c r="Q2406" s="8" t="str">
        <f t="shared" si="224"/>
        <v>food</v>
      </c>
      <c r="R2406" s="8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0.22520000000000001</v>
      </c>
      <c r="P2407" s="8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0.41384615384615386</v>
      </c>
      <c r="P2408" s="8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0.25259090909090909</v>
      </c>
      <c r="P2409" s="8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2E-3</v>
      </c>
      <c r="P2410" s="8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1.84E-2</v>
      </c>
      <c r="P2411" s="8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8">
        <f t="shared" si="223"/>
        <v>0</v>
      </c>
      <c r="Q2412" s="8" t="str">
        <f t="shared" si="224"/>
        <v>food</v>
      </c>
      <c r="R2412" s="8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6.0400000000000002E-3</v>
      </c>
      <c r="P2413" s="8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8">
        <f t="shared" si="223"/>
        <v>0</v>
      </c>
      <c r="Q2414" s="8" t="str">
        <f t="shared" si="224"/>
        <v>food</v>
      </c>
      <c r="R2414" s="8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8.3333333333333332E-3</v>
      </c>
      <c r="P2415" s="8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3.0666666666666665E-2</v>
      </c>
      <c r="P2416" s="8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5.5833333333333334E-3</v>
      </c>
      <c r="P2417" s="8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2.5000000000000001E-4</v>
      </c>
      <c r="P2418" s="8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8">
        <f t="shared" si="223"/>
        <v>0</v>
      </c>
      <c r="Q2419" s="8" t="str">
        <f t="shared" si="224"/>
        <v>food</v>
      </c>
      <c r="R2419" s="8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2.0000000000000001E-4</v>
      </c>
      <c r="P2420" s="8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8">
        <f t="shared" si="223"/>
        <v>0</v>
      </c>
      <c r="Q2421" s="8" t="str">
        <f t="shared" si="224"/>
        <v>food</v>
      </c>
      <c r="R2421" s="8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0.14825133372851215</v>
      </c>
      <c r="P2422" s="8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1.6666666666666666E-4</v>
      </c>
      <c r="P2423" s="8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2E-3</v>
      </c>
      <c r="P2424" s="8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1.3333333333333334E-4</v>
      </c>
      <c r="P2425" s="8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1.24E-2</v>
      </c>
      <c r="P2426" s="8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2.8571428571428574E-4</v>
      </c>
      <c r="P2427" s="8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8">
        <f t="shared" si="223"/>
        <v>0</v>
      </c>
      <c r="Q2428" s="8" t="str">
        <f t="shared" si="224"/>
        <v>food</v>
      </c>
      <c r="R2428" s="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2.0000000000000002E-5</v>
      </c>
      <c r="P2429" s="8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2.8571428571428571E-5</v>
      </c>
      <c r="P2430" s="8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1.4321428571428572E-2</v>
      </c>
      <c r="P2431" s="8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7.0000000000000001E-3</v>
      </c>
      <c r="P2432" s="8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2.0000000000000002E-5</v>
      </c>
      <c r="P2433" s="8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222"/>
        <v>1.4285714285714287E-4</v>
      </c>
      <c r="P2434" s="8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228">E2435/D2435</f>
        <v>0</v>
      </c>
      <c r="P2435" s="8">
        <f t="shared" ref="P2435:P2498" si="229">IFERROR(E2435/L2435,0)</f>
        <v>0</v>
      </c>
      <c r="Q2435" s="8" t="str">
        <f t="shared" ref="Q2435:Q2498" si="230">LEFT(N2435,FIND("/",N2435,1)-1)</f>
        <v>food</v>
      </c>
      <c r="R2435" s="8" t="str">
        <f t="shared" ref="R2435:R2498" si="231">RIGHT(N2435,LEN(N2435)-FIND("/",N2435,1))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1.2999999999999999E-3</v>
      </c>
      <c r="P2436" s="8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4.8960000000000002E-3</v>
      </c>
      <c r="P2437" s="8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3.8461538461538462E-4</v>
      </c>
      <c r="P2438" s="8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8">
        <f t="shared" si="229"/>
        <v>0</v>
      </c>
      <c r="Q2439" s="8" t="str">
        <f t="shared" si="230"/>
        <v>food</v>
      </c>
      <c r="R2439" s="8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3.3333333333333335E-3</v>
      </c>
      <c r="P2440" s="8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8">
        <f t="shared" si="229"/>
        <v>0</v>
      </c>
      <c r="Q2441" s="8" t="str">
        <f t="shared" si="230"/>
        <v>food</v>
      </c>
      <c r="R2441" s="8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2E-3</v>
      </c>
      <c r="P2442" s="8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1.0788</v>
      </c>
      <c r="P2443" s="8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1.2594166666666666</v>
      </c>
      <c r="P2444" s="8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2.0251494999999999</v>
      </c>
      <c r="P2445" s="8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1.0860000000000001</v>
      </c>
      <c r="P2446" s="8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1.728</v>
      </c>
      <c r="P2447" s="8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1.6798</v>
      </c>
      <c r="P2448" s="8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4.2720000000000002</v>
      </c>
      <c r="P2449" s="8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1.075</v>
      </c>
      <c r="P2450" s="8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1.08</v>
      </c>
      <c r="P2451" s="8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1.0153353333333335</v>
      </c>
      <c r="P2452" s="8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1.1545000000000001</v>
      </c>
      <c r="P2453" s="8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1.335</v>
      </c>
      <c r="P2454" s="8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1.5469999999999999</v>
      </c>
      <c r="P2455" s="8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1.0084571428571429</v>
      </c>
      <c r="P2456" s="8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1.82</v>
      </c>
      <c r="P2457" s="8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1.8086666666666666</v>
      </c>
      <c r="P2458" s="8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1.0230434782608695</v>
      </c>
      <c r="P2459" s="8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1.1017999999999999</v>
      </c>
      <c r="P2460" s="8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1.0225</v>
      </c>
      <c r="P2461" s="8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1.0078823529411765</v>
      </c>
      <c r="P2462" s="8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1.038</v>
      </c>
      <c r="P2463" s="8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1.1070833333333334</v>
      </c>
      <c r="P2464" s="8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1.1625000000000001</v>
      </c>
      <c r="P2465" s="8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1.111</v>
      </c>
      <c r="P2466" s="8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1.8014285714285714</v>
      </c>
      <c r="P2467" s="8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</v>
      </c>
      <c r="P2468" s="8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1.1850000000000001</v>
      </c>
      <c r="P2469" s="8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1.0721700000000001</v>
      </c>
      <c r="P2470" s="8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1.1366666666666667</v>
      </c>
      <c r="P2471" s="8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1.0316400000000001</v>
      </c>
      <c r="P2472" s="8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1.28</v>
      </c>
      <c r="P2473" s="8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1.3576026666666667</v>
      </c>
      <c r="P2474" s="8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</v>
      </c>
      <c r="P2475" s="8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1.0000360000000001</v>
      </c>
      <c r="P2476" s="8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1.0471999999999999</v>
      </c>
      <c r="P2477" s="8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1.050225</v>
      </c>
      <c r="P2478" s="8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1.7133333333333334</v>
      </c>
      <c r="P2479" s="8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1.2749999999999999</v>
      </c>
      <c r="P2480" s="8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1.3344333333333334</v>
      </c>
      <c r="P2481" s="8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</v>
      </c>
      <c r="P2482" s="8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1.1291099999999998</v>
      </c>
      <c r="P2483" s="8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1.0009999999999999</v>
      </c>
      <c r="P2484" s="8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1.1372727272727272</v>
      </c>
      <c r="P2485" s="8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1.1931742857142855</v>
      </c>
      <c r="P2486" s="8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1.0325</v>
      </c>
      <c r="P2487" s="8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2.6566666666666667</v>
      </c>
      <c r="P2488" s="8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1.0005066666666667</v>
      </c>
      <c r="P2489" s="8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1.0669999999999999</v>
      </c>
      <c r="P2490" s="8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1.3367142857142857</v>
      </c>
      <c r="P2491" s="8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1.214</v>
      </c>
      <c r="P2492" s="8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1.032</v>
      </c>
      <c r="P2493" s="8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1.25</v>
      </c>
      <c r="P2494" s="8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1.2869999999999999</v>
      </c>
      <c r="P2495" s="8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1.0100533333333332</v>
      </c>
      <c r="P2496" s="8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1.2753666666666665</v>
      </c>
      <c r="P2497" s="8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228"/>
        <v>1</v>
      </c>
      <c r="P2498" s="8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234">E2499/D2499</f>
        <v>1.127715</v>
      </c>
      <c r="P2499" s="8">
        <f t="shared" ref="P2499:P2562" si="235">IFERROR(E2499/L2499,0)</f>
        <v>80.551071428571419</v>
      </c>
      <c r="Q2499" s="8" t="str">
        <f t="shared" ref="Q2499:Q2562" si="236">LEFT(N2499,FIND("/",N2499,1)-1)</f>
        <v>music</v>
      </c>
      <c r="R2499" s="8" t="str">
        <f t="shared" ref="R2499:R2562" si="237">RIGHT(N2499,LEN(N2499)-FIND("/",N2499,1))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1.056</v>
      </c>
      <c r="P2500" s="8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2.0262500000000001</v>
      </c>
      <c r="P2501" s="8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1.1333333333333333</v>
      </c>
      <c r="P2502" s="8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2.5545454545454545E-2</v>
      </c>
      <c r="P2503" s="8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7.8181818181818181E-4</v>
      </c>
      <c r="P2504" s="8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8">
        <f t="shared" si="235"/>
        <v>0</v>
      </c>
      <c r="Q2505" s="8" t="str">
        <f t="shared" si="236"/>
        <v>food</v>
      </c>
      <c r="R2505" s="8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8">
        <f t="shared" si="235"/>
        <v>0</v>
      </c>
      <c r="Q2506" s="8" t="str">
        <f t="shared" si="236"/>
        <v>food</v>
      </c>
      <c r="R2506" s="8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8">
        <f t="shared" si="235"/>
        <v>0</v>
      </c>
      <c r="Q2507" s="8" t="str">
        <f t="shared" si="236"/>
        <v>food</v>
      </c>
      <c r="R2507" s="8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6.0000000000000001E-3</v>
      </c>
      <c r="P2508" s="8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8">
        <f t="shared" si="235"/>
        <v>0</v>
      </c>
      <c r="Q2509" s="8" t="str">
        <f t="shared" si="236"/>
        <v>food</v>
      </c>
      <c r="R2509" s="8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8">
        <f t="shared" si="235"/>
        <v>0</v>
      </c>
      <c r="Q2510" s="8" t="str">
        <f t="shared" si="236"/>
        <v>food</v>
      </c>
      <c r="R2510" s="8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1.0526315789473684E-2</v>
      </c>
      <c r="P2511" s="8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1.5E-3</v>
      </c>
      <c r="P2512" s="8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8">
        <f t="shared" si="235"/>
        <v>0</v>
      </c>
      <c r="Q2513" s="8" t="str">
        <f t="shared" si="236"/>
        <v>food</v>
      </c>
      <c r="R2513" s="8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8">
        <f t="shared" si="235"/>
        <v>0</v>
      </c>
      <c r="Q2514" s="8" t="str">
        <f t="shared" si="236"/>
        <v>food</v>
      </c>
      <c r="R2514" s="8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8">
        <f t="shared" si="235"/>
        <v>0</v>
      </c>
      <c r="Q2515" s="8" t="str">
        <f t="shared" si="236"/>
        <v>food</v>
      </c>
      <c r="R2515" s="8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1.7500000000000002E-2</v>
      </c>
      <c r="P2516" s="8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0.186</v>
      </c>
      <c r="P2517" s="8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8">
        <f t="shared" si="235"/>
        <v>0</v>
      </c>
      <c r="Q2518" s="8" t="str">
        <f t="shared" si="236"/>
        <v>food</v>
      </c>
      <c r="R2518" s="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9.8166666666666666E-2</v>
      </c>
      <c r="P2519" s="8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8">
        <f t="shared" si="235"/>
        <v>0</v>
      </c>
      <c r="Q2520" s="8" t="str">
        <f t="shared" si="236"/>
        <v>food</v>
      </c>
      <c r="R2520" s="8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4.3333333333333331E-4</v>
      </c>
      <c r="P2521" s="8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8">
        <f t="shared" si="235"/>
        <v>0</v>
      </c>
      <c r="Q2522" s="8" t="str">
        <f t="shared" si="236"/>
        <v>food</v>
      </c>
      <c r="R2522" s="8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1.0948792000000001</v>
      </c>
      <c r="P2523" s="8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</v>
      </c>
      <c r="P2524" s="8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1.5644444444444445</v>
      </c>
      <c r="P2525" s="8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1.016</v>
      </c>
      <c r="P2526" s="8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1.00325</v>
      </c>
      <c r="P2527" s="8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1.1294999999999999</v>
      </c>
      <c r="P2528" s="8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1.02125</v>
      </c>
      <c r="P2529" s="8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1.0724974999999999</v>
      </c>
      <c r="P2530" s="8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1.0428333333333333</v>
      </c>
      <c r="P2531" s="8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</v>
      </c>
      <c r="P2532" s="8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1.004</v>
      </c>
      <c r="P2533" s="8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1.26125</v>
      </c>
      <c r="P2534" s="8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1.1066666666666667</v>
      </c>
      <c r="P2535" s="8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1.05</v>
      </c>
      <c r="P2536" s="8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1.03775</v>
      </c>
      <c r="P2537" s="8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1.1599999999999999</v>
      </c>
      <c r="P2538" s="8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1.1000000000000001</v>
      </c>
      <c r="P2539" s="8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1.130176111111111</v>
      </c>
      <c r="P2540" s="8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1.0024999999999999</v>
      </c>
      <c r="P2541" s="8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1.034</v>
      </c>
      <c r="P2542" s="8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1.0702857142857143</v>
      </c>
      <c r="P2543" s="8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1.0357142857142858</v>
      </c>
      <c r="P2544" s="8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1.5640000000000001</v>
      </c>
      <c r="P2545" s="8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1.0082</v>
      </c>
      <c r="P2546" s="8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1.9530000000000001</v>
      </c>
      <c r="P2547" s="8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1.1171428571428572</v>
      </c>
      <c r="P2548" s="8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1.1985454545454546</v>
      </c>
      <c r="P2549" s="8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1.0185</v>
      </c>
      <c r="P2550" s="8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1.0280254777070064</v>
      </c>
      <c r="P2551" s="8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1.0084615384615385</v>
      </c>
      <c r="P2552" s="8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1.0273469387755103</v>
      </c>
      <c r="P2553" s="8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1.0649999999999999</v>
      </c>
      <c r="P2554" s="8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1.5553333333333332</v>
      </c>
      <c r="P2555" s="8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1.228</v>
      </c>
      <c r="P2556" s="8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1.0734999999999999</v>
      </c>
      <c r="P2557" s="8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1.0550335570469798</v>
      </c>
      <c r="P2558" s="8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1.1844444444444444</v>
      </c>
      <c r="P2559" s="8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1.0888</v>
      </c>
      <c r="P2560" s="8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1.1125</v>
      </c>
      <c r="P2561" s="8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234"/>
        <v>1.0009999999999999</v>
      </c>
      <c r="P2562" s="8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240">E2563/D2563</f>
        <v>0</v>
      </c>
      <c r="P2563" s="8">
        <f t="shared" ref="P2563:P2626" si="241">IFERROR(E2563/L2563,0)</f>
        <v>0</v>
      </c>
      <c r="Q2563" s="8" t="str">
        <f t="shared" ref="Q2563:Q2626" si="242">LEFT(N2563,FIND("/",N2563,1)-1)</f>
        <v>food</v>
      </c>
      <c r="R2563" s="8" t="str">
        <f t="shared" ref="R2563:R2626" si="243">RIGHT(N2563,LEN(N2563)-FIND("/",N2563,1))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7.4999999999999997E-3</v>
      </c>
      <c r="P2564" s="8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8">
        <f t="shared" si="241"/>
        <v>0</v>
      </c>
      <c r="Q2565" s="8" t="str">
        <f t="shared" si="242"/>
        <v>food</v>
      </c>
      <c r="R2565" s="8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8">
        <f t="shared" si="241"/>
        <v>0</v>
      </c>
      <c r="Q2566" s="8" t="str">
        <f t="shared" si="242"/>
        <v>food</v>
      </c>
      <c r="R2566" s="8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0.01</v>
      </c>
      <c r="P2567" s="8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8">
        <f t="shared" si="241"/>
        <v>0</v>
      </c>
      <c r="Q2568" s="8" t="str">
        <f t="shared" si="242"/>
        <v>food</v>
      </c>
      <c r="R2568" s="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2.6666666666666666E-3</v>
      </c>
      <c r="P2569" s="8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5.0000000000000001E-3</v>
      </c>
      <c r="P2570" s="8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2.2307692307692306E-2</v>
      </c>
      <c r="P2571" s="8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8.4285714285714294E-3</v>
      </c>
      <c r="P2572" s="8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2.5000000000000001E-3</v>
      </c>
      <c r="P2573" s="8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8">
        <f t="shared" si="241"/>
        <v>0</v>
      </c>
      <c r="Q2574" s="8" t="str">
        <f t="shared" si="242"/>
        <v>food</v>
      </c>
      <c r="R2574" s="8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8">
        <f t="shared" si="241"/>
        <v>0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8">
        <f t="shared" si="241"/>
        <v>0</v>
      </c>
      <c r="Q2576" s="8" t="str">
        <f t="shared" si="242"/>
        <v>food</v>
      </c>
      <c r="R2576" s="8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8">
        <f t="shared" si="241"/>
        <v>0</v>
      </c>
      <c r="Q2577" s="8" t="str">
        <f t="shared" si="242"/>
        <v>food</v>
      </c>
      <c r="R2577" s="8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8">
        <f t="shared" si="241"/>
        <v>0</v>
      </c>
      <c r="Q2578" s="8" t="str">
        <f t="shared" si="242"/>
        <v>food</v>
      </c>
      <c r="R2578" s="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8">
        <f t="shared" si="241"/>
        <v>0</v>
      </c>
      <c r="Q2579" s="8" t="str">
        <f t="shared" si="242"/>
        <v>food</v>
      </c>
      <c r="R2579" s="8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8">
        <f t="shared" si="241"/>
        <v>0</v>
      </c>
      <c r="Q2580" s="8" t="str">
        <f t="shared" si="242"/>
        <v>food</v>
      </c>
      <c r="R2580" s="8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1.3849999999999999E-3</v>
      </c>
      <c r="P2581" s="8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6.0000000000000001E-3</v>
      </c>
      <c r="P2582" s="8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0.106</v>
      </c>
      <c r="P2583" s="8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1.1111111111111112E-5</v>
      </c>
      <c r="P2584" s="8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5.0000000000000001E-3</v>
      </c>
      <c r="P2585" s="8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8">
        <f t="shared" si="241"/>
        <v>0</v>
      </c>
      <c r="Q2586" s="8" t="str">
        <f t="shared" si="242"/>
        <v>food</v>
      </c>
      <c r="R2586" s="8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1.6666666666666668E-3</v>
      </c>
      <c r="P2587" s="8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1.6666666666666668E-3</v>
      </c>
      <c r="P2588" s="8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2.4340000000000001E-2</v>
      </c>
      <c r="P2589" s="8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3.8833333333333331E-2</v>
      </c>
      <c r="P2590" s="8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1E-4</v>
      </c>
      <c r="P2591" s="8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8">
        <f t="shared" si="241"/>
        <v>0</v>
      </c>
      <c r="Q2592" s="8" t="str">
        <f t="shared" si="242"/>
        <v>food</v>
      </c>
      <c r="R2592" s="8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1.7333333333333333E-2</v>
      </c>
      <c r="P2593" s="8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1.6666666666666668E-3</v>
      </c>
      <c r="P2594" s="8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8">
        <f t="shared" si="241"/>
        <v>0</v>
      </c>
      <c r="Q2595" s="8" t="str">
        <f t="shared" si="242"/>
        <v>food</v>
      </c>
      <c r="R2595" s="8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1.2500000000000001E-5</v>
      </c>
      <c r="P2596" s="8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0.12166666666666667</v>
      </c>
      <c r="P2597" s="8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0.23588571428571428</v>
      </c>
      <c r="P2598" s="8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5.6666666666666664E-2</v>
      </c>
      <c r="P2599" s="8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0.39</v>
      </c>
      <c r="P2600" s="8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9.9546510341776348E-3</v>
      </c>
      <c r="P2601" s="8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6.9320000000000007E-2</v>
      </c>
      <c r="P2602" s="8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6.6139999999999999</v>
      </c>
      <c r="P2603" s="8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3.2609166666666667</v>
      </c>
      <c r="P2604" s="8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1.0148571428571429</v>
      </c>
      <c r="P2605" s="8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1.0421799999999999</v>
      </c>
      <c r="P2606" s="8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1.0742157000000001</v>
      </c>
      <c r="P2607" s="8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1.1005454545454545</v>
      </c>
      <c r="P2608" s="8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4.077</v>
      </c>
      <c r="P2609" s="8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2.2392500000000002</v>
      </c>
      <c r="P2610" s="8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3.038011142857143</v>
      </c>
      <c r="P2611" s="8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1.4132510432681749</v>
      </c>
      <c r="P2612" s="8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27.906363636363636</v>
      </c>
      <c r="P2613" s="8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1.7176130000000001</v>
      </c>
      <c r="P2614" s="8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1.0101333333333333</v>
      </c>
      <c r="P2615" s="8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1.02</v>
      </c>
      <c r="P2616" s="8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1.6976511744127936</v>
      </c>
      <c r="P2617" s="8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1.14534</v>
      </c>
      <c r="P2618" s="8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8.7759999999999998</v>
      </c>
      <c r="P2619" s="8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1.0538666666666667</v>
      </c>
      <c r="P2620" s="8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1.8839999999999999</v>
      </c>
      <c r="P2621" s="8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1.436523076923077</v>
      </c>
      <c r="P2622" s="8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1.4588000000000001</v>
      </c>
      <c r="P2623" s="8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1.3118399999999999</v>
      </c>
      <c r="P2624" s="8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1.1399999999999999</v>
      </c>
      <c r="P2625" s="8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240"/>
        <v>13.794206249999998</v>
      </c>
      <c r="P2626" s="8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246">E2627/D2627</f>
        <v>9.56</v>
      </c>
      <c r="P2627" s="8">
        <f t="shared" ref="P2627:P2690" si="247">IFERROR(E2627/L2627,0)</f>
        <v>27.576923076923077</v>
      </c>
      <c r="Q2627" s="8" t="str">
        <f t="shared" ref="Q2627:Q2690" si="248">LEFT(N2627,FIND("/",N2627,1)-1)</f>
        <v>technology</v>
      </c>
      <c r="R2627" s="8" t="str">
        <f t="shared" ref="R2627:R2690" si="249">RIGHT(N2627,LEN(N2627)-FIND("/",N2627,1))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1.1200000000000001</v>
      </c>
      <c r="P2628" s="8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6.4666666666666668</v>
      </c>
      <c r="P2629" s="8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1.1036948748510131</v>
      </c>
      <c r="P2630" s="8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1.2774000000000001</v>
      </c>
      <c r="P2631" s="8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1.579</v>
      </c>
      <c r="P2632" s="8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1.1466525000000001</v>
      </c>
      <c r="P2633" s="8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1.3700934579439252</v>
      </c>
      <c r="P2634" s="8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3.5461999999999998</v>
      </c>
      <c r="P2635" s="8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1.0602150537634409</v>
      </c>
      <c r="P2636" s="8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</v>
      </c>
      <c r="P2637" s="8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1.873</v>
      </c>
      <c r="P2638" s="8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1.6619999999999999</v>
      </c>
      <c r="P2639" s="8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1.0172910662824208</v>
      </c>
      <c r="P2640" s="8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1.64</v>
      </c>
      <c r="P2641" s="8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1.0566666666666666</v>
      </c>
      <c r="P2642" s="8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0.01</v>
      </c>
      <c r="P2643" s="8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8">
        <f t="shared" si="247"/>
        <v>0</v>
      </c>
      <c r="Q2644" s="8" t="str">
        <f t="shared" si="248"/>
        <v>technology</v>
      </c>
      <c r="R2644" s="8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0.33559730999999998</v>
      </c>
      <c r="P2645" s="8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2.053E-2</v>
      </c>
      <c r="P2646" s="8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0.105</v>
      </c>
      <c r="P2647" s="8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8.4172839999999999E-2</v>
      </c>
      <c r="P2648" s="8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1.44E-2</v>
      </c>
      <c r="P2649" s="8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8.8333333333333337E-3</v>
      </c>
      <c r="P2650" s="8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9.9200000000000004E-4</v>
      </c>
      <c r="P2651" s="8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5.966666666666667E-3</v>
      </c>
      <c r="P2652" s="8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1.8689285714285714E-2</v>
      </c>
      <c r="P2653" s="8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8.8500000000000002E-3</v>
      </c>
      <c r="P2654" s="8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0.1152156862745098</v>
      </c>
      <c r="P2655" s="8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5.1000000000000004E-4</v>
      </c>
      <c r="P2656" s="8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0.21033333333333334</v>
      </c>
      <c r="P2657" s="8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0.11436666666666667</v>
      </c>
      <c r="P2658" s="8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0.18737933333333334</v>
      </c>
      <c r="P2659" s="8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9.2857142857142856E-4</v>
      </c>
      <c r="P2660" s="8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2.720408163265306E-2</v>
      </c>
      <c r="P2661" s="8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9.5E-4</v>
      </c>
      <c r="P2662" s="8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1.0289999999999999</v>
      </c>
      <c r="P2663" s="8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1.0680000000000001</v>
      </c>
      <c r="P2664" s="8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1.0459624999999999</v>
      </c>
      <c r="P2665" s="8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1.0342857142857143</v>
      </c>
      <c r="P2666" s="8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1.2314285714285715</v>
      </c>
      <c r="P2667" s="8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1.592951</v>
      </c>
      <c r="P2668" s="8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1.1066666666666667</v>
      </c>
      <c r="P2669" s="8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1.7070000000000001</v>
      </c>
      <c r="P2670" s="8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1.25125</v>
      </c>
      <c r="P2671" s="8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6.4158609339642042E-2</v>
      </c>
      <c r="P2672" s="8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0.11344</v>
      </c>
      <c r="P2673" s="8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0.33189999999999997</v>
      </c>
      <c r="P2674" s="8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0.27579999999999999</v>
      </c>
      <c r="P2675" s="8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0.62839999999999996</v>
      </c>
      <c r="P2676" s="8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7.5880000000000003E-2</v>
      </c>
      <c r="P2677" s="8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0.50380952380952382</v>
      </c>
      <c r="P2678" s="8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0.17512820512820512</v>
      </c>
      <c r="P2679" s="8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1.3750000000000001E-4</v>
      </c>
      <c r="P2680" s="8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3.3E-3</v>
      </c>
      <c r="P2681" s="8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8.6250000000000007E-3</v>
      </c>
      <c r="P2682" s="8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6.875E-3</v>
      </c>
      <c r="P2683" s="8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0.28299999999999997</v>
      </c>
      <c r="P2684" s="8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2.3999999999999998E-3</v>
      </c>
      <c r="P2685" s="8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1.1428571428571429E-2</v>
      </c>
      <c r="P2686" s="8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2.0000000000000001E-4</v>
      </c>
      <c r="P2687" s="8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8">
        <f t="shared" si="247"/>
        <v>0</v>
      </c>
      <c r="Q2688" s="8" t="str">
        <f t="shared" si="248"/>
        <v>food</v>
      </c>
      <c r="R2688" s="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8">
        <f t="shared" si="247"/>
        <v>0</v>
      </c>
      <c r="Q2689" s="8" t="str">
        <f t="shared" si="248"/>
        <v>food</v>
      </c>
      <c r="R2689" s="8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246"/>
        <v>1.48E-3</v>
      </c>
      <c r="P2690" s="8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252">E2691/D2691</f>
        <v>2.8571428571428571E-5</v>
      </c>
      <c r="P2691" s="8">
        <f t="shared" ref="P2691:P2754" si="253">IFERROR(E2691/L2691,0)</f>
        <v>1</v>
      </c>
      <c r="Q2691" s="8" t="str">
        <f t="shared" ref="Q2691:Q2754" si="254">LEFT(N2691,FIND("/",N2691,1)-1)</f>
        <v>food</v>
      </c>
      <c r="R2691" s="8" t="str">
        <f t="shared" ref="R2691:R2754" si="255">RIGHT(N2691,LEN(N2691)-FIND("/",N2691,1))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0.107325</v>
      </c>
      <c r="P2692" s="8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5.3846153846153844E-4</v>
      </c>
      <c r="P2693" s="8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7.1428571428571426E-3</v>
      </c>
      <c r="P2694" s="8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8.0000000000000002E-3</v>
      </c>
      <c r="P2695" s="8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3.3333333333333335E-5</v>
      </c>
      <c r="P2696" s="8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4.7333333333333333E-3</v>
      </c>
      <c r="P2697" s="8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5.6500000000000002E-2</v>
      </c>
      <c r="P2698" s="8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0.26352173913043481</v>
      </c>
      <c r="P2699" s="8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3.2512500000000002E-3</v>
      </c>
      <c r="P2700" s="8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8">
        <f t="shared" si="253"/>
        <v>0</v>
      </c>
      <c r="Q2701" s="8" t="str">
        <f t="shared" si="254"/>
        <v>food</v>
      </c>
      <c r="R2701" s="8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7.0007000700070005E-3</v>
      </c>
      <c r="P2702" s="8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0.46176470588235297</v>
      </c>
      <c r="P2703" s="8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0.34410000000000002</v>
      </c>
      <c r="P2704" s="8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1.0375000000000001</v>
      </c>
      <c r="P2705" s="8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6.0263157894736845E-2</v>
      </c>
      <c r="P2706" s="8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0.10539393939393939</v>
      </c>
      <c r="P2707" s="8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1.1229714285714285</v>
      </c>
      <c r="P2708" s="8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3.50844625</v>
      </c>
      <c r="P2709" s="8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2.3321535</v>
      </c>
      <c r="P2710" s="8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1.01606</v>
      </c>
      <c r="P2711" s="8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1.5390035000000002</v>
      </c>
      <c r="P2712" s="8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1.007161125319693</v>
      </c>
      <c r="P2713" s="8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1.3138181818181818</v>
      </c>
      <c r="P2714" s="8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1.0224133333333334</v>
      </c>
      <c r="P2715" s="8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1.1635599999999999</v>
      </c>
      <c r="P2716" s="8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2.6462241666666664</v>
      </c>
      <c r="P2717" s="8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1.1998010000000001</v>
      </c>
      <c r="P2718" s="8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1.2010400000000001</v>
      </c>
      <c r="P2719" s="8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1.0358333333333334</v>
      </c>
      <c r="P2720" s="8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1.0883333333333334</v>
      </c>
      <c r="P2721" s="8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1.1812400000000001</v>
      </c>
      <c r="P2722" s="8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14.62</v>
      </c>
      <c r="P2723" s="8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2.5253999999999999</v>
      </c>
      <c r="P2724" s="8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1.4005000000000001</v>
      </c>
      <c r="P2725" s="8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2.9687520259319289</v>
      </c>
      <c r="P2726" s="8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1.445425</v>
      </c>
      <c r="P2727" s="8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1.05745</v>
      </c>
      <c r="P2728" s="8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4.9321000000000002</v>
      </c>
      <c r="P2729" s="8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2.0182666666666669</v>
      </c>
      <c r="P2730" s="8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1.0444</v>
      </c>
      <c r="P2731" s="8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1.7029262962962963</v>
      </c>
      <c r="P2732" s="8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1.0430333333333333</v>
      </c>
      <c r="P2733" s="8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1.1825000000000001</v>
      </c>
      <c r="P2734" s="8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1.07538</v>
      </c>
      <c r="P2735" s="8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</v>
      </c>
      <c r="P2736" s="8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9.7813466666666677</v>
      </c>
      <c r="P2737" s="8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1.2290000000000001</v>
      </c>
      <c r="P2738" s="8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2.4606080000000001</v>
      </c>
      <c r="P2739" s="8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1.4794</v>
      </c>
      <c r="P2740" s="8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3.8409090909090908</v>
      </c>
      <c r="P2741" s="8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1.0333333333333334</v>
      </c>
      <c r="P2742" s="8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4.3750000000000004E-3</v>
      </c>
      <c r="P2743" s="8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0.29239999999999999</v>
      </c>
      <c r="P2744" s="8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8">
        <f t="shared" si="253"/>
        <v>0</v>
      </c>
      <c r="Q2745" s="8" t="str">
        <f t="shared" si="254"/>
        <v>publishing</v>
      </c>
      <c r="R2745" s="8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5.2187499999999998E-2</v>
      </c>
      <c r="P2746" s="8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0.21887499999999999</v>
      </c>
      <c r="P2747" s="8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0.26700000000000002</v>
      </c>
      <c r="P2748" s="8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0.28000000000000003</v>
      </c>
      <c r="P2749" s="8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1.06E-2</v>
      </c>
      <c r="P2750" s="8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1.0999999999999999E-2</v>
      </c>
      <c r="P2751" s="8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8">
        <f t="shared" si="253"/>
        <v>0</v>
      </c>
      <c r="Q2752" s="8" t="str">
        <f t="shared" si="254"/>
        <v>publishing</v>
      </c>
      <c r="R2752" s="8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8">
        <f t="shared" si="253"/>
        <v>0</v>
      </c>
      <c r="Q2753" s="8" t="str">
        <f t="shared" si="254"/>
        <v>publishing</v>
      </c>
      <c r="R2753" s="8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252"/>
        <v>0.11458333333333333</v>
      </c>
      <c r="P2754" s="8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258">E2755/D2755</f>
        <v>0.19</v>
      </c>
      <c r="P2755" s="8">
        <f t="shared" ref="P2755:P2818" si="259">IFERROR(E2755/L2755,0)</f>
        <v>47.5</v>
      </c>
      <c r="Q2755" s="8" t="str">
        <f t="shared" ref="Q2755:Q2818" si="260">LEFT(N2755,FIND("/",N2755,1)-1)</f>
        <v>publishing</v>
      </c>
      <c r="R2755" s="8" t="str">
        <f t="shared" ref="R2755:R2818" si="261">RIGHT(N2755,LEN(N2755)-FIND("/",N2755,1))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8">
        <f t="shared" si="259"/>
        <v>0</v>
      </c>
      <c r="Q2756" s="8" t="str">
        <f t="shared" si="260"/>
        <v>publishing</v>
      </c>
      <c r="R2756" s="8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0.52</v>
      </c>
      <c r="P2757" s="8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0.1048</v>
      </c>
      <c r="P2758" s="8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6.6666666666666671E-3</v>
      </c>
      <c r="P2759" s="8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0.11700000000000001</v>
      </c>
      <c r="P2760" s="8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0.105</v>
      </c>
      <c r="P2761" s="8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8">
        <f t="shared" si="259"/>
        <v>0</v>
      </c>
      <c r="Q2762" s="8" t="str">
        <f t="shared" si="260"/>
        <v>publishing</v>
      </c>
      <c r="R2762" s="8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7.1999999999999998E-3</v>
      </c>
      <c r="P2763" s="8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7.6923076923076927E-3</v>
      </c>
      <c r="P2764" s="8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2.2842639593908631E-3</v>
      </c>
      <c r="P2765" s="8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1.125E-2</v>
      </c>
      <c r="P2766" s="8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8">
        <f t="shared" si="259"/>
        <v>0</v>
      </c>
      <c r="Q2767" s="8" t="str">
        <f t="shared" si="260"/>
        <v>publishing</v>
      </c>
      <c r="R2767" s="8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0.02</v>
      </c>
      <c r="P2768" s="8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8.5000000000000006E-3</v>
      </c>
      <c r="P2769" s="8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0.14314285714285716</v>
      </c>
      <c r="P2770" s="8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2.5000000000000001E-3</v>
      </c>
      <c r="P2771" s="8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0.1041125</v>
      </c>
      <c r="P2772" s="8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8">
        <f t="shared" si="259"/>
        <v>0</v>
      </c>
      <c r="Q2773" s="8" t="str">
        <f t="shared" si="260"/>
        <v>publishing</v>
      </c>
      <c r="R2773" s="8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8">
        <f t="shared" si="259"/>
        <v>0</v>
      </c>
      <c r="Q2774" s="8" t="str">
        <f t="shared" si="260"/>
        <v>publishing</v>
      </c>
      <c r="R2774" s="8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1.8867924528301887E-3</v>
      </c>
      <c r="P2775" s="8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0.14249999999999999</v>
      </c>
      <c r="P2776" s="8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0.03</v>
      </c>
      <c r="P2777" s="8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7.8809523809523815E-2</v>
      </c>
      <c r="P2778" s="8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3.3333333333333335E-3</v>
      </c>
      <c r="P2779" s="8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0.25545454545454543</v>
      </c>
      <c r="P2780" s="8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2.12E-2</v>
      </c>
      <c r="P2781" s="8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8">
        <f t="shared" si="259"/>
        <v>0</v>
      </c>
      <c r="Q2782" s="8" t="str">
        <f t="shared" si="260"/>
        <v>publishing</v>
      </c>
      <c r="R2782" s="8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1.0528</v>
      </c>
      <c r="P2783" s="8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1.2</v>
      </c>
      <c r="P2784" s="8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1.145</v>
      </c>
      <c r="P2785" s="8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1.19</v>
      </c>
      <c r="P2786" s="8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1.0468</v>
      </c>
      <c r="P2787" s="8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1.1783999999999999</v>
      </c>
      <c r="P2788" s="8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1.1970000000000001</v>
      </c>
      <c r="P2789" s="8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1.0249999999999999</v>
      </c>
      <c r="P2790" s="8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1.0116666666666667</v>
      </c>
      <c r="P2791" s="8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1.0533333333333332</v>
      </c>
      <c r="P2792" s="8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1.0249999999999999</v>
      </c>
      <c r="P2793" s="8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1.0760000000000001</v>
      </c>
      <c r="P2794" s="8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1.105675</v>
      </c>
      <c r="P2795" s="8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1.5</v>
      </c>
      <c r="P2796" s="8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1.0428571428571429</v>
      </c>
      <c r="P2797" s="8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1.155</v>
      </c>
      <c r="P2798" s="8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1.02645125</v>
      </c>
      <c r="P2799" s="8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1.014</v>
      </c>
      <c r="P2800" s="8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1.1663479999999999</v>
      </c>
      <c r="P2801" s="8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1.33</v>
      </c>
      <c r="P2802" s="8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1.3320000000000001</v>
      </c>
      <c r="P2803" s="8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1.0183333333333333</v>
      </c>
      <c r="P2804" s="8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1.2795000000000001</v>
      </c>
      <c r="P2805" s="8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1.1499999999999999</v>
      </c>
      <c r="P2806" s="8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1.1000000000000001</v>
      </c>
      <c r="P2807" s="8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1.121</v>
      </c>
      <c r="P2808" s="8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1.26</v>
      </c>
      <c r="P2809" s="8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1.0024444444444445</v>
      </c>
      <c r="P2810" s="8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1.024</v>
      </c>
      <c r="P2811" s="8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1.0820000000000001</v>
      </c>
      <c r="P2812" s="8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1.0026999999999999</v>
      </c>
      <c r="P2813" s="8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1.133</v>
      </c>
      <c r="P2814" s="8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1.2757571428571428</v>
      </c>
      <c r="P2815" s="8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1.0773333333333333</v>
      </c>
      <c r="P2816" s="8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2.42</v>
      </c>
      <c r="P2817" s="8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258"/>
        <v>1.4156666666666666</v>
      </c>
      <c r="P2818" s="8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264">E2819/D2819</f>
        <v>1.3</v>
      </c>
      <c r="P2819" s="8">
        <f t="shared" ref="P2819:P2882" si="265">IFERROR(E2819/L2819,0)</f>
        <v>23.636363636363637</v>
      </c>
      <c r="Q2819" s="8" t="str">
        <f t="shared" ref="Q2819:Q2882" si="266">LEFT(N2819,FIND("/",N2819,1)-1)</f>
        <v>theater</v>
      </c>
      <c r="R2819" s="8" t="str">
        <f t="shared" ref="R2819:R2882" si="267">RIGHT(N2819,LEN(N2819)-FIND("/",N2819,1))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1.0603</v>
      </c>
      <c r="P2820" s="8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1.048</v>
      </c>
      <c r="P2821" s="8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1.36</v>
      </c>
      <c r="P2822" s="8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</v>
      </c>
      <c r="P2823" s="8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</v>
      </c>
      <c r="P2824" s="8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1.24</v>
      </c>
      <c r="P2825" s="8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1.1692307692307693</v>
      </c>
      <c r="P2826" s="8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1.0333333333333334</v>
      </c>
      <c r="P2827" s="8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1.0774999999999999</v>
      </c>
      <c r="P2828" s="8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1.2024999999999999</v>
      </c>
      <c r="P2829" s="8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1.0037894736842106</v>
      </c>
      <c r="P2830" s="8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1.0651999999999999</v>
      </c>
      <c r="P2831" s="8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</v>
      </c>
      <c r="P2832" s="8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1.1066666666666667</v>
      </c>
      <c r="P2833" s="8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1.1471959999999999</v>
      </c>
      <c r="P2834" s="8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1.0825925925925926</v>
      </c>
      <c r="P2835" s="8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1.7</v>
      </c>
      <c r="P2836" s="8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1.8709899999999999</v>
      </c>
      <c r="P2837" s="8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1.0777777777777777</v>
      </c>
      <c r="P2838" s="8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</v>
      </c>
      <c r="P2839" s="8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1.2024999999999999</v>
      </c>
      <c r="P2840" s="8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1.1142857142857143</v>
      </c>
      <c r="P2841" s="8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1.04</v>
      </c>
      <c r="P2842" s="8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0.01</v>
      </c>
      <c r="P2843" s="8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8">
        <f t="shared" si="265"/>
        <v>0</v>
      </c>
      <c r="Q2844" s="8" t="str">
        <f t="shared" si="266"/>
        <v>theater</v>
      </c>
      <c r="R2844" s="8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8">
        <f t="shared" si="265"/>
        <v>0</v>
      </c>
      <c r="Q2845" s="8" t="str">
        <f t="shared" si="266"/>
        <v>theater</v>
      </c>
      <c r="R2845" s="8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5.4545454545454543E-2</v>
      </c>
      <c r="P2846" s="8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0.31546666666666667</v>
      </c>
      <c r="P2847" s="8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8">
        <f t="shared" si="265"/>
        <v>0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8">
        <f t="shared" si="265"/>
        <v>0</v>
      </c>
      <c r="Q2849" s="8" t="str">
        <f t="shared" si="266"/>
        <v>theater</v>
      </c>
      <c r="R2849" s="8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2E-3</v>
      </c>
      <c r="P2850" s="8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0.01</v>
      </c>
      <c r="P2851" s="8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3.8875E-2</v>
      </c>
      <c r="P2852" s="8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8">
        <f t="shared" si="265"/>
        <v>0</v>
      </c>
      <c r="Q2853" s="8" t="str">
        <f t="shared" si="266"/>
        <v>theater</v>
      </c>
      <c r="R2853" s="8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1.9E-2</v>
      </c>
      <c r="P2854" s="8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8">
        <f t="shared" si="265"/>
        <v>0</v>
      </c>
      <c r="Q2855" s="8" t="str">
        <f t="shared" si="266"/>
        <v>theater</v>
      </c>
      <c r="R2855" s="8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0.41699999999999998</v>
      </c>
      <c r="P2856" s="8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0.5</v>
      </c>
      <c r="P2857" s="8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4.8666666666666664E-2</v>
      </c>
      <c r="P2858" s="8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0.19736842105263158</v>
      </c>
      <c r="P2859" s="8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8">
        <f t="shared" si="265"/>
        <v>0</v>
      </c>
      <c r="Q2860" s="8" t="str">
        <f t="shared" si="266"/>
        <v>theater</v>
      </c>
      <c r="R2860" s="8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1.7500000000000002E-2</v>
      </c>
      <c r="P2861" s="8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6.6500000000000004E-2</v>
      </c>
      <c r="P2862" s="8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0.32</v>
      </c>
      <c r="P2863" s="8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4.3307086614173228E-3</v>
      </c>
      <c r="P2864" s="8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4.0000000000000002E-4</v>
      </c>
      <c r="P2865" s="8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1.6E-2</v>
      </c>
      <c r="P2866" s="8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8">
        <f t="shared" si="265"/>
        <v>0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8.9999999999999993E-3</v>
      </c>
      <c r="P2868" s="8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0.2016</v>
      </c>
      <c r="P2869" s="8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0.42011733333333334</v>
      </c>
      <c r="P2870" s="8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8.8500000000000002E-3</v>
      </c>
      <c r="P2871" s="8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0.15</v>
      </c>
      <c r="P2872" s="8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4.6699999999999998E-2</v>
      </c>
      <c r="P2873" s="8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8">
        <f t="shared" si="265"/>
        <v>0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0.38119999999999998</v>
      </c>
      <c r="P2875" s="8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5.4199999999999998E-2</v>
      </c>
      <c r="P2876" s="8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3.5E-4</v>
      </c>
      <c r="P2877" s="8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8">
        <f t="shared" si="265"/>
        <v>0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0.10833333333333334</v>
      </c>
      <c r="P2879" s="8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2.1000000000000001E-2</v>
      </c>
      <c r="P2880" s="8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2.5892857142857141E-3</v>
      </c>
      <c r="P2881" s="8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264"/>
        <v>0.23333333333333334</v>
      </c>
      <c r="P2882" s="8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270">E2883/D2883</f>
        <v>0</v>
      </c>
      <c r="P2883" s="8">
        <f t="shared" ref="P2883:P2946" si="271">IFERROR(E2883/L2883,0)</f>
        <v>0</v>
      </c>
      <c r="Q2883" s="8" t="str">
        <f t="shared" ref="Q2883:Q2946" si="272">LEFT(N2883,FIND("/",N2883,1)-1)</f>
        <v>theater</v>
      </c>
      <c r="R2883" s="8" t="str">
        <f t="shared" ref="R2883:R2946" si="273">RIGHT(N2883,LEN(N2883)-FIND("/",N2883,1))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0.33600000000000002</v>
      </c>
      <c r="P2884" s="8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0.1908</v>
      </c>
      <c r="P2885" s="8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4.1111111111111114E-3</v>
      </c>
      <c r="P2886" s="8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0.32500000000000001</v>
      </c>
      <c r="P2887" s="8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0.05</v>
      </c>
      <c r="P2888" s="8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1.6666666666666668E-3</v>
      </c>
      <c r="P2889" s="8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8">
        <f t="shared" si="271"/>
        <v>0</v>
      </c>
      <c r="Q2890" s="8" t="str">
        <f t="shared" si="272"/>
        <v>theater</v>
      </c>
      <c r="R2890" s="8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0.38066666666666665</v>
      </c>
      <c r="P2891" s="8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1.0500000000000001E-2</v>
      </c>
      <c r="P2892" s="8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2.7300000000000001E-2</v>
      </c>
      <c r="P2893" s="8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9.0909090909090912E-2</v>
      </c>
      <c r="P2894" s="8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5.0000000000000001E-3</v>
      </c>
      <c r="P2895" s="8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8">
        <f t="shared" si="271"/>
        <v>0</v>
      </c>
      <c r="Q2896" s="8" t="str">
        <f t="shared" si="272"/>
        <v>theater</v>
      </c>
      <c r="R2896" s="8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4.5999999999999999E-2</v>
      </c>
      <c r="P2897" s="8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0.20833333333333334</v>
      </c>
      <c r="P2898" s="8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4.583333333333333E-2</v>
      </c>
      <c r="P2899" s="8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4.2133333333333335E-2</v>
      </c>
      <c r="P2900" s="8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8">
        <f t="shared" si="271"/>
        <v>0</v>
      </c>
      <c r="Q2901" s="8" t="str">
        <f t="shared" si="272"/>
        <v>theater</v>
      </c>
      <c r="R2901" s="8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0.61909090909090914</v>
      </c>
      <c r="P2902" s="8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8.0000000000000002E-3</v>
      </c>
      <c r="P2903" s="8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1.6666666666666666E-4</v>
      </c>
      <c r="P2904" s="8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7.7999999999999996E-3</v>
      </c>
      <c r="P2905" s="8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0.05</v>
      </c>
      <c r="P2906" s="8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0.17771428571428571</v>
      </c>
      <c r="P2907" s="8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9.4166666666666662E-2</v>
      </c>
      <c r="P2908" s="8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8.0000000000000004E-4</v>
      </c>
      <c r="P2909" s="8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2.75E-2</v>
      </c>
      <c r="P2910" s="8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1.1111111111111112E-4</v>
      </c>
      <c r="P2911" s="8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3.3333333333333335E-5</v>
      </c>
      <c r="P2912" s="8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0.36499999999999999</v>
      </c>
      <c r="P2913" s="8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0.14058171745152354</v>
      </c>
      <c r="P2914" s="8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2.0000000000000001E-4</v>
      </c>
      <c r="P2915" s="8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4.0000000000000003E-5</v>
      </c>
      <c r="P2916" s="8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0.61099999999999999</v>
      </c>
      <c r="P2917" s="8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7.8378378378378383E-2</v>
      </c>
      <c r="P2918" s="8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0.2185</v>
      </c>
      <c r="P2919" s="8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0.27239999999999998</v>
      </c>
      <c r="P2920" s="8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8.5000000000000006E-2</v>
      </c>
      <c r="P2921" s="8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0.26840000000000003</v>
      </c>
      <c r="P2922" s="8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1.29</v>
      </c>
      <c r="P2923" s="8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</v>
      </c>
      <c r="P2924" s="8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</v>
      </c>
      <c r="P2925" s="8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1.032</v>
      </c>
      <c r="P2926" s="8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1.0244597777777777</v>
      </c>
      <c r="P2927" s="8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1.25</v>
      </c>
      <c r="P2928" s="8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1.3083333333333333</v>
      </c>
      <c r="P2929" s="8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</v>
      </c>
      <c r="P2930" s="8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1.02069375</v>
      </c>
      <c r="P2931" s="8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1.0092000000000001</v>
      </c>
      <c r="P2932" s="8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1.06</v>
      </c>
      <c r="P2933" s="8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1.0509677419354839</v>
      </c>
      <c r="P2934" s="8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1.0276000000000001</v>
      </c>
      <c r="P2935" s="8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1.08</v>
      </c>
      <c r="P2936" s="8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1.0088571428571429</v>
      </c>
      <c r="P2937" s="8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1.28</v>
      </c>
      <c r="P2938" s="8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1.3333333333333333</v>
      </c>
      <c r="P2939" s="8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1.0137499999999999</v>
      </c>
      <c r="P2940" s="8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1.0287500000000001</v>
      </c>
      <c r="P2941" s="8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1.0724</v>
      </c>
      <c r="P2942" s="8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4.0000000000000003E-5</v>
      </c>
      <c r="P2943" s="8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0.20424999999999999</v>
      </c>
      <c r="P2944" s="8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8">
        <f t="shared" si="271"/>
        <v>0</v>
      </c>
      <c r="Q2945" s="8" t="str">
        <f t="shared" si="272"/>
        <v>theater</v>
      </c>
      <c r="R2945" s="8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270"/>
        <v>0.01</v>
      </c>
      <c r="P2946" s="8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276">E2947/D2947</f>
        <v>0</v>
      </c>
      <c r="P2947" s="8">
        <f t="shared" ref="P2947:P3010" si="277">IFERROR(E2947/L2947,0)</f>
        <v>0</v>
      </c>
      <c r="Q2947" s="8" t="str">
        <f t="shared" ref="Q2947:Q3010" si="278">LEFT(N2947,FIND("/",N2947,1)-1)</f>
        <v>theater</v>
      </c>
      <c r="R2947" s="8" t="str">
        <f t="shared" ref="R2947:R3010" si="279">RIGHT(N2947,LEN(N2947)-FIND("/",N2947,1))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1E-3</v>
      </c>
      <c r="P2948" s="8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4.2880000000000001E-2</v>
      </c>
      <c r="P2949" s="8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4.8000000000000001E-5</v>
      </c>
      <c r="P2950" s="8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2.5000000000000001E-2</v>
      </c>
      <c r="P2951" s="8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8">
        <f t="shared" si="277"/>
        <v>0</v>
      </c>
      <c r="Q2952" s="8" t="str">
        <f t="shared" si="278"/>
        <v>theater</v>
      </c>
      <c r="R2952" s="8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2.1919999999999999E-2</v>
      </c>
      <c r="P2953" s="8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8.0250000000000002E-2</v>
      </c>
      <c r="P2954" s="8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1.5125E-3</v>
      </c>
      <c r="P2955" s="8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8">
        <f t="shared" si="277"/>
        <v>0</v>
      </c>
      <c r="Q2956" s="8" t="str">
        <f t="shared" si="278"/>
        <v>theater</v>
      </c>
      <c r="R2956" s="8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0.59583333333333333</v>
      </c>
      <c r="P2957" s="8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0.16734177215189874</v>
      </c>
      <c r="P2958" s="8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1.8666666666666668E-2</v>
      </c>
      <c r="P2959" s="8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8">
        <f t="shared" si="277"/>
        <v>0</v>
      </c>
      <c r="Q2960" s="8" t="str">
        <f t="shared" si="278"/>
        <v>theater</v>
      </c>
      <c r="R2960" s="8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8">
        <f t="shared" si="277"/>
        <v>0</v>
      </c>
      <c r="Q2961" s="8" t="str">
        <f t="shared" si="278"/>
        <v>theater</v>
      </c>
      <c r="R2961" s="8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8">
        <f t="shared" si="277"/>
        <v>0</v>
      </c>
      <c r="Q2962" s="8" t="str">
        <f t="shared" si="278"/>
        <v>theater</v>
      </c>
      <c r="R2962" s="8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1.0962000000000001</v>
      </c>
      <c r="P2963" s="8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1.218</v>
      </c>
      <c r="P2964" s="8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1.0685</v>
      </c>
      <c r="P2965" s="8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1.0071379999999999</v>
      </c>
      <c r="P2966" s="8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1.0900000000000001</v>
      </c>
      <c r="P2967" s="8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1.1363000000000001</v>
      </c>
      <c r="P2968" s="8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1.1392</v>
      </c>
      <c r="P2969" s="8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1.06</v>
      </c>
      <c r="P2970" s="8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1.625</v>
      </c>
      <c r="P2971" s="8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1.06</v>
      </c>
      <c r="P2972" s="8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1.0015624999999999</v>
      </c>
      <c r="P2973" s="8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1.0535000000000001</v>
      </c>
      <c r="P2974" s="8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1.748</v>
      </c>
      <c r="P2975" s="8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1.02</v>
      </c>
      <c r="P2976" s="8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1.00125</v>
      </c>
      <c r="P2977" s="8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1.7142857142857142</v>
      </c>
      <c r="P2978" s="8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1.1356666666666666</v>
      </c>
      <c r="P2979" s="8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1.2946666666666666</v>
      </c>
      <c r="P2980" s="8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1.014</v>
      </c>
      <c r="P2981" s="8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1.0916666666666666</v>
      </c>
      <c r="P2982" s="8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1.28925</v>
      </c>
      <c r="P2983" s="8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1.0206</v>
      </c>
      <c r="P2984" s="8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1.465395775862069</v>
      </c>
      <c r="P2985" s="8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1.00352</v>
      </c>
      <c r="P2986" s="8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1.2164999999999999</v>
      </c>
      <c r="P2987" s="8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1.0549999999999999</v>
      </c>
      <c r="P2988" s="8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1.1040080000000001</v>
      </c>
      <c r="P2989" s="8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</v>
      </c>
      <c r="P2990" s="8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1.76535</v>
      </c>
      <c r="P2991" s="8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</v>
      </c>
      <c r="P2992" s="8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1.0329411764705883</v>
      </c>
      <c r="P2993" s="8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1.0449999999999999</v>
      </c>
      <c r="P2994" s="8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1.0029999999999999</v>
      </c>
      <c r="P2995" s="8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4.577466666666667</v>
      </c>
      <c r="P2996" s="8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1.0496000000000001</v>
      </c>
      <c r="P2997" s="8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1.7194285714285715</v>
      </c>
      <c r="P2998" s="8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1.0373000000000001</v>
      </c>
      <c r="P2999" s="8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1.0302899999999999</v>
      </c>
      <c r="P3000" s="8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1.1888888888888889</v>
      </c>
      <c r="P3001" s="8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</v>
      </c>
      <c r="P3002" s="8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3.1869988910451896</v>
      </c>
      <c r="P3003" s="8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1.0850614285714286</v>
      </c>
      <c r="P3004" s="8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1.0116666666666667</v>
      </c>
      <c r="P3005" s="8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1.12815</v>
      </c>
      <c r="P3006" s="8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1.2049622641509434</v>
      </c>
      <c r="P3007" s="8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1.0774999999999999</v>
      </c>
      <c r="P3008" s="8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1.8</v>
      </c>
      <c r="P3009" s="8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276"/>
        <v>1.0116666666666667</v>
      </c>
      <c r="P3010" s="8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282">E3011/D3011</f>
        <v>1.19756</v>
      </c>
      <c r="P3011" s="8">
        <f t="shared" ref="P3011:P3074" si="283">IFERROR(E3011/L3011,0)</f>
        <v>233.8984375</v>
      </c>
      <c r="Q3011" s="8" t="str">
        <f t="shared" ref="Q3011:Q3074" si="284">LEFT(N3011,FIND("/",N3011,1)-1)</f>
        <v>theater</v>
      </c>
      <c r="R3011" s="8" t="str">
        <f t="shared" ref="R3011:R3074" si="285">RIGHT(N3011,LEN(N3011)-FIND("/",N3011,1))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1.58</v>
      </c>
      <c r="P3012" s="8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1.2366666666666666</v>
      </c>
      <c r="P3013" s="8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1.1712499999999999</v>
      </c>
      <c r="P3014" s="8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1.5696000000000001</v>
      </c>
      <c r="P3015" s="8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1.13104</v>
      </c>
      <c r="P3016" s="8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1.0317647058823529</v>
      </c>
      <c r="P3017" s="8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1.0261176470588236</v>
      </c>
      <c r="P3018" s="8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1.0584090909090909</v>
      </c>
      <c r="P3019" s="8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1.0071428571428571</v>
      </c>
      <c r="P3020" s="8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1.2123333333333333</v>
      </c>
      <c r="P3021" s="8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1.0057142857142858</v>
      </c>
      <c r="P3022" s="8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1.1602222222222223</v>
      </c>
      <c r="P3023" s="8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1.0087999999999999</v>
      </c>
      <c r="P3024" s="8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1.03</v>
      </c>
      <c r="P3025" s="8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2.4641999999999999</v>
      </c>
      <c r="P3026" s="8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3.0219999999999998</v>
      </c>
      <c r="P3027" s="8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1.4333333333333333</v>
      </c>
      <c r="P3028" s="8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1.3144</v>
      </c>
      <c r="P3029" s="8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1.6801999999999999</v>
      </c>
      <c r="P3030" s="8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1.0967666666666667</v>
      </c>
      <c r="P3031" s="8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1.0668571428571429</v>
      </c>
      <c r="P3032" s="8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</v>
      </c>
      <c r="P3033" s="8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1.272</v>
      </c>
      <c r="P3034" s="8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1.4653333333333334</v>
      </c>
      <c r="P3035" s="8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1.1253599999999999</v>
      </c>
      <c r="P3036" s="8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1.0878684000000001</v>
      </c>
      <c r="P3037" s="8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1.26732</v>
      </c>
      <c r="P3038" s="8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2.1320000000000001</v>
      </c>
      <c r="P3039" s="8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1.0049999999999999</v>
      </c>
      <c r="P3040" s="8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1.0871389999999999</v>
      </c>
      <c r="P3041" s="8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1.075</v>
      </c>
      <c r="P3042" s="8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1.1048192771084338</v>
      </c>
      <c r="P3043" s="8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1.28</v>
      </c>
      <c r="P3044" s="8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1.1000666666666667</v>
      </c>
      <c r="P3045" s="8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1.0934166666666667</v>
      </c>
      <c r="P3046" s="8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1.3270650000000002</v>
      </c>
      <c r="P3047" s="8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1.9084810126582279</v>
      </c>
      <c r="P3048" s="8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1.49</v>
      </c>
      <c r="P3049" s="8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1.6639999999999999</v>
      </c>
      <c r="P3050" s="8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1.0666666666666667</v>
      </c>
      <c r="P3051" s="8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1.06</v>
      </c>
      <c r="P3052" s="8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0.23628571428571429</v>
      </c>
      <c r="P3053" s="8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1.5E-3</v>
      </c>
      <c r="P3054" s="8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4.0000000000000001E-3</v>
      </c>
      <c r="P3055" s="8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8">
        <f t="shared" si="283"/>
        <v>0</v>
      </c>
      <c r="Q3056" s="8" t="str">
        <f t="shared" si="284"/>
        <v>theater</v>
      </c>
      <c r="R3056" s="8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5.0000000000000002E-5</v>
      </c>
      <c r="P3057" s="8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8">
        <f t="shared" si="283"/>
        <v>0</v>
      </c>
      <c r="Q3058" s="8" t="str">
        <f t="shared" si="284"/>
        <v>theater</v>
      </c>
      <c r="R3058" s="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8">
        <f t="shared" si="283"/>
        <v>0</v>
      </c>
      <c r="Q3059" s="8" t="str">
        <f t="shared" si="284"/>
        <v>theater</v>
      </c>
      <c r="R3059" s="8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1.6666666666666666E-4</v>
      </c>
      <c r="P3060" s="8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3.0066666666666665E-2</v>
      </c>
      <c r="P3061" s="8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1.5227272727272728E-3</v>
      </c>
      <c r="P3062" s="8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8">
        <f t="shared" si="283"/>
        <v>0</v>
      </c>
      <c r="Q3063" s="8" t="str">
        <f t="shared" si="284"/>
        <v>theater</v>
      </c>
      <c r="R3063" s="8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0.66839999999999999</v>
      </c>
      <c r="P3064" s="8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0.19566666666666666</v>
      </c>
      <c r="P3065" s="8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0.11294666666666667</v>
      </c>
      <c r="P3066" s="8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4.0000000000000002E-4</v>
      </c>
      <c r="P3067" s="8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0.11985714285714286</v>
      </c>
      <c r="P3068" s="8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2.5000000000000001E-2</v>
      </c>
      <c r="P3069" s="8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6.9999999999999999E-4</v>
      </c>
      <c r="P3070" s="8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0.14099999999999999</v>
      </c>
      <c r="P3071" s="8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3.3399999999999999E-2</v>
      </c>
      <c r="P3072" s="8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0.59775</v>
      </c>
      <c r="P3073" s="8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282"/>
        <v>1.6666666666666666E-4</v>
      </c>
      <c r="P3074" s="8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288">E3075/D3075</f>
        <v>2.3035714285714285E-4</v>
      </c>
      <c r="P3075" s="8">
        <f t="shared" ref="P3075:P3138" si="289">IFERROR(E3075/L3075,0)</f>
        <v>92.142857142857139</v>
      </c>
      <c r="Q3075" s="8" t="str">
        <f t="shared" ref="Q3075:Q3138" si="290">LEFT(N3075,FIND("/",N3075,1)-1)</f>
        <v>theater</v>
      </c>
      <c r="R3075" s="8" t="str">
        <f t="shared" ref="R3075:R3138" si="291">RIGHT(N3075,LEN(N3075)-FIND("/",N3075,1))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8.8000000000000003E-4</v>
      </c>
      <c r="P3076" s="8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8.6400000000000005E-2</v>
      </c>
      <c r="P3077" s="8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0.15060000000000001</v>
      </c>
      <c r="P3078" s="8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4.7727272727272731E-3</v>
      </c>
      <c r="P3079" s="8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1.1833333333333333E-3</v>
      </c>
      <c r="P3080" s="8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8.4173998587352451E-3</v>
      </c>
      <c r="P3081" s="8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1.8799999999999999E-4</v>
      </c>
      <c r="P3082" s="8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2.1029999999999998E-3</v>
      </c>
      <c r="P3083" s="8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8">
        <f t="shared" si="289"/>
        <v>0</v>
      </c>
      <c r="Q3084" s="8" t="str">
        <f t="shared" si="290"/>
        <v>theater</v>
      </c>
      <c r="R3084" s="8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2.8E-3</v>
      </c>
      <c r="P3085" s="8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0.11579206701157921</v>
      </c>
      <c r="P3086" s="8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2.4400000000000002E-2</v>
      </c>
      <c r="P3087" s="8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2.5000000000000001E-3</v>
      </c>
      <c r="P3088" s="8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6.2500000000000003E-3</v>
      </c>
      <c r="P3089" s="8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1.9384615384615384E-3</v>
      </c>
      <c r="P3090" s="8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0.23416000000000001</v>
      </c>
      <c r="P3091" s="8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5.080888888888889E-2</v>
      </c>
      <c r="P3092" s="8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0.15920000000000001</v>
      </c>
      <c r="P3093" s="8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1.1831900000000001E-2</v>
      </c>
      <c r="P3094" s="8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0.22750000000000001</v>
      </c>
      <c r="P3095" s="8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2.5000000000000001E-4</v>
      </c>
      <c r="P3096" s="8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3.351206434316354E-3</v>
      </c>
      <c r="P3097" s="8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3.9750000000000001E-2</v>
      </c>
      <c r="P3098" s="8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0.17150000000000001</v>
      </c>
      <c r="P3099" s="8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3.608004104669061E-2</v>
      </c>
      <c r="P3100" s="8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0.13900000000000001</v>
      </c>
      <c r="P3101" s="8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0.15225</v>
      </c>
      <c r="P3102" s="8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0.12</v>
      </c>
      <c r="P3103" s="8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0.391125</v>
      </c>
      <c r="P3104" s="8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2.6829268292682929E-3</v>
      </c>
      <c r="P3105" s="8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0.29625000000000001</v>
      </c>
      <c r="P3106" s="8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0.4236099230111206</v>
      </c>
      <c r="P3107" s="8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4.1000000000000002E-2</v>
      </c>
      <c r="P3108" s="8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0.197625</v>
      </c>
      <c r="P3109" s="8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5.1999999999999995E-4</v>
      </c>
      <c r="P3110" s="8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0.25030188679245285</v>
      </c>
      <c r="P3111" s="8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4.0000000000000002E-4</v>
      </c>
      <c r="P3112" s="8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0.26640000000000003</v>
      </c>
      <c r="P3113" s="8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4.7363636363636365E-2</v>
      </c>
      <c r="P3114" s="8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4.2435339894712751E-2</v>
      </c>
      <c r="P3115" s="8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8">
        <f t="shared" si="289"/>
        <v>0</v>
      </c>
      <c r="Q3116" s="8" t="str">
        <f t="shared" si="290"/>
        <v>theater</v>
      </c>
      <c r="R3116" s="8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0.03</v>
      </c>
      <c r="P3117" s="8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0.57333333333333336</v>
      </c>
      <c r="P3118" s="8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1E-3</v>
      </c>
      <c r="P3119" s="8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3.0999999999999999E-3</v>
      </c>
      <c r="P3120" s="8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5.0000000000000001E-4</v>
      </c>
      <c r="P3121" s="8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9.8461538461538464E-5</v>
      </c>
      <c r="P3122" s="8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6.6666666666666671E-3</v>
      </c>
      <c r="P3123" s="8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0.58291457286432158</v>
      </c>
      <c r="P3124" s="8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0.68153600000000003</v>
      </c>
      <c r="P3125" s="8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3.2499999999999997E-5</v>
      </c>
      <c r="P3126" s="8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8">
        <f t="shared" si="289"/>
        <v>0</v>
      </c>
      <c r="Q3127" s="8" t="str">
        <f t="shared" si="290"/>
        <v>theater</v>
      </c>
      <c r="R3127" s="8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4.1599999999999998E-2</v>
      </c>
      <c r="P3128" s="8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8">
        <f t="shared" si="289"/>
        <v>0</v>
      </c>
      <c r="Q3129" s="8" t="str">
        <f t="shared" si="290"/>
        <v>theater</v>
      </c>
      <c r="R3129" s="8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1.0860666666666667</v>
      </c>
      <c r="P3130" s="8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8.0000000000000002E-3</v>
      </c>
      <c r="P3131" s="8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3.7499999999999999E-2</v>
      </c>
      <c r="P3132" s="8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0.15731707317073171</v>
      </c>
      <c r="P3133" s="8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3.3333333333333332E-4</v>
      </c>
      <c r="P3134" s="8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1.08</v>
      </c>
      <c r="P3135" s="8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0.22500000000000001</v>
      </c>
      <c r="P3136" s="8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0.20849420849420849</v>
      </c>
      <c r="P3137" s="8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288"/>
        <v>1.278</v>
      </c>
      <c r="P3138" s="8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294">E3139/D3139</f>
        <v>3.3333333333333333E-2</v>
      </c>
      <c r="P3139" s="8">
        <f t="shared" ref="P3139:P3202" si="295">IFERROR(E3139/L3139,0)</f>
        <v>50</v>
      </c>
      <c r="Q3139" s="8" t="str">
        <f t="shared" ref="Q3139:Q3202" si="296">LEFT(N3139,FIND("/",N3139,1)-1)</f>
        <v>theater</v>
      </c>
      <c r="R3139" s="8" t="str">
        <f t="shared" ref="R3139:R3202" si="297">RIGHT(N3139,LEN(N3139)-FIND("/",N3139,1))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8">
        <f t="shared" si="295"/>
        <v>0</v>
      </c>
      <c r="Q3140" s="8" t="str">
        <f t="shared" si="296"/>
        <v>theater</v>
      </c>
      <c r="R3140" s="8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5.3999999999999999E-2</v>
      </c>
      <c r="P3141" s="8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9.5999999999999992E-3</v>
      </c>
      <c r="P3142" s="8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0.51600000000000001</v>
      </c>
      <c r="P3143" s="8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1.6363636363636365E-2</v>
      </c>
      <c r="P3144" s="8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8">
        <f t="shared" si="295"/>
        <v>0</v>
      </c>
      <c r="Q3145" s="8" t="str">
        <f t="shared" si="296"/>
        <v>theater</v>
      </c>
      <c r="R3145" s="8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0.754</v>
      </c>
      <c r="P3146" s="8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8">
        <f t="shared" si="295"/>
        <v>0</v>
      </c>
      <c r="Q3147" s="8" t="str">
        <f t="shared" si="296"/>
        <v>theater</v>
      </c>
      <c r="R3147" s="8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0.105</v>
      </c>
      <c r="P3148" s="8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1.1752499999999999</v>
      </c>
      <c r="P3149" s="8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1.3116666666666668</v>
      </c>
      <c r="P3150" s="8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1.04</v>
      </c>
      <c r="P3151" s="8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1.01</v>
      </c>
      <c r="P3152" s="8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1.004</v>
      </c>
      <c r="P3153" s="8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1.0595454545454546</v>
      </c>
      <c r="P3154" s="8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3.3558333333333334</v>
      </c>
      <c r="P3155" s="8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1.1292857142857142</v>
      </c>
      <c r="P3156" s="8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1.885046</v>
      </c>
      <c r="P3157" s="8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1.0181818181818181</v>
      </c>
      <c r="P3158" s="8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1.01</v>
      </c>
      <c r="P3159" s="8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1.1399999999999999</v>
      </c>
      <c r="P3160" s="8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1.3348133333333334</v>
      </c>
      <c r="P3161" s="8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1.0153333333333334</v>
      </c>
      <c r="P3162" s="8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1.0509999999999999</v>
      </c>
      <c r="P3163" s="8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1.2715000000000001</v>
      </c>
      <c r="P3164" s="8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1.1115384615384616</v>
      </c>
      <c r="P3165" s="8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1.0676000000000001</v>
      </c>
      <c r="P3166" s="8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1.6266666666666667</v>
      </c>
      <c r="P3167" s="8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1.6022808571428573</v>
      </c>
      <c r="P3168" s="8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1.1616666666666666</v>
      </c>
      <c r="P3169" s="8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1.242</v>
      </c>
      <c r="P3170" s="8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1.030125</v>
      </c>
      <c r="P3171" s="8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1.1225000000000001</v>
      </c>
      <c r="P3172" s="8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1.0881428571428571</v>
      </c>
      <c r="P3173" s="8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1.1499999999999999</v>
      </c>
      <c r="P3174" s="8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1.03</v>
      </c>
      <c r="P3175" s="8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1.0113333333333334</v>
      </c>
      <c r="P3176" s="8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1.0955999999999999</v>
      </c>
      <c r="P3177" s="8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1.148421052631579</v>
      </c>
      <c r="P3178" s="8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1.1739999999999999</v>
      </c>
      <c r="P3179" s="8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1.7173333333333334</v>
      </c>
      <c r="P3180" s="8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1.1416238095238094</v>
      </c>
      <c r="P3181" s="8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1.1975</v>
      </c>
      <c r="P3182" s="8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1.0900000000000001</v>
      </c>
      <c r="P3183" s="8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1.0088571428571429</v>
      </c>
      <c r="P3184" s="8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1.0900000000000001</v>
      </c>
      <c r="P3185" s="8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1.0720930232558139</v>
      </c>
      <c r="P3186" s="8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</v>
      </c>
      <c r="P3187" s="8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1.0218750000000001</v>
      </c>
      <c r="P3188" s="8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1.1629333333333334</v>
      </c>
      <c r="P3189" s="8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0.65</v>
      </c>
      <c r="P3190" s="8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0.12327272727272727</v>
      </c>
      <c r="P3191" s="8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8">
        <f t="shared" si="295"/>
        <v>0</v>
      </c>
      <c r="Q3192" s="8" t="str">
        <f t="shared" si="296"/>
        <v>theater</v>
      </c>
      <c r="R3192" s="8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4.0266666666666666E-2</v>
      </c>
      <c r="P3193" s="8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1.0200000000000001E-2</v>
      </c>
      <c r="P3194" s="8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0.1174</v>
      </c>
      <c r="P3195" s="8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8">
        <f t="shared" si="295"/>
        <v>0</v>
      </c>
      <c r="Q3196" s="8" t="str">
        <f t="shared" si="296"/>
        <v>theater</v>
      </c>
      <c r="R3196" s="8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0.59142857142857141</v>
      </c>
      <c r="P3197" s="8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5.9999999999999995E-4</v>
      </c>
      <c r="P3198" s="8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0.1145</v>
      </c>
      <c r="P3199" s="8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3.6666666666666666E-3</v>
      </c>
      <c r="P3200" s="8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0.52159999999999995</v>
      </c>
      <c r="P3201" s="8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294"/>
        <v>2.0000000000000002E-5</v>
      </c>
      <c r="P3202" s="8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300">E3203/D3203</f>
        <v>1.2500000000000001E-2</v>
      </c>
      <c r="P3203" s="8">
        <f t="shared" ref="P3203:P3266" si="301">IFERROR(E3203/L3203,0)</f>
        <v>12.5</v>
      </c>
      <c r="Q3203" s="8" t="str">
        <f t="shared" ref="Q3203:Q3266" si="302">LEFT(N3203,FIND("/",N3203,1)-1)</f>
        <v>theater</v>
      </c>
      <c r="R3203" s="8" t="str">
        <f t="shared" ref="R3203:R3266" si="303">RIGHT(N3203,LEN(N3203)-FIND("/",N3203,1))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0.54520000000000002</v>
      </c>
      <c r="P3204" s="8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0.25</v>
      </c>
      <c r="P3205" s="8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8">
        <f t="shared" si="301"/>
        <v>0</v>
      </c>
      <c r="Q3206" s="8" t="str">
        <f t="shared" si="302"/>
        <v>theater</v>
      </c>
      <c r="R3206" s="8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3.4125000000000003E-2</v>
      </c>
      <c r="P3207" s="8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8">
        <f t="shared" si="301"/>
        <v>0</v>
      </c>
      <c r="Q3208" s="8" t="str">
        <f t="shared" si="302"/>
        <v>theater</v>
      </c>
      <c r="R3208" s="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0.46363636363636362</v>
      </c>
      <c r="P3209" s="8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1.0349999999999999</v>
      </c>
      <c r="P3210" s="8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1.1932315789473684</v>
      </c>
      <c r="P3211" s="8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1.2576666666666667</v>
      </c>
      <c r="P3212" s="8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1.1974347826086957</v>
      </c>
      <c r="P3213" s="8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1.2625</v>
      </c>
      <c r="P3214" s="8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1.0011666666666668</v>
      </c>
      <c r="P3215" s="8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1.0213333333333334</v>
      </c>
      <c r="P3216" s="8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1.0035142857142858</v>
      </c>
      <c r="P3217" s="8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1.0004999999999999</v>
      </c>
      <c r="P3218" s="8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1.1602222222222223</v>
      </c>
      <c r="P3219" s="8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1.0209999999999999</v>
      </c>
      <c r="P3220" s="8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1.0011000000000001</v>
      </c>
      <c r="P3221" s="8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1.0084</v>
      </c>
      <c r="P3222" s="8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1.0342499999999999</v>
      </c>
      <c r="P3223" s="8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1.248</v>
      </c>
      <c r="P3224" s="8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1.0951612903225807</v>
      </c>
      <c r="P3225" s="8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1.0203333333333333</v>
      </c>
      <c r="P3226" s="8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1.0235000000000001</v>
      </c>
      <c r="P3227" s="8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1.0416666666666667</v>
      </c>
      <c r="P3228" s="8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1.25</v>
      </c>
      <c r="P3229" s="8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1.0234285714285714</v>
      </c>
      <c r="P3230" s="8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1.0786500000000001</v>
      </c>
      <c r="P3231" s="8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1.0988461538461538</v>
      </c>
      <c r="P3232" s="8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1.61</v>
      </c>
      <c r="P3233" s="8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1.3120000000000001</v>
      </c>
      <c r="P3234" s="8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1.1879999999999999</v>
      </c>
      <c r="P3235" s="8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1.0039275000000001</v>
      </c>
      <c r="P3236" s="8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1.0320666666666667</v>
      </c>
      <c r="P3237" s="8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1.006</v>
      </c>
      <c r="P3238" s="8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1.0078754285714286</v>
      </c>
      <c r="P3239" s="8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1.1232142857142857</v>
      </c>
      <c r="P3240" s="8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1.0591914022517912</v>
      </c>
      <c r="P3241" s="8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1.0056666666666667</v>
      </c>
      <c r="P3242" s="8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1.1530588235294117</v>
      </c>
      <c r="P3243" s="8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1.273042</v>
      </c>
      <c r="P3244" s="8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1.028375</v>
      </c>
      <c r="P3245" s="8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1.0293749999999999</v>
      </c>
      <c r="P3246" s="8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1.043047619047619</v>
      </c>
      <c r="P3247" s="8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1.1122000000000001</v>
      </c>
      <c r="P3248" s="8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1.0586</v>
      </c>
      <c r="P3249" s="8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1.0079166666666666</v>
      </c>
      <c r="P3250" s="8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1.0492727272727274</v>
      </c>
      <c r="P3251" s="8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1.01552</v>
      </c>
      <c r="P3252" s="8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1.1073333333333333</v>
      </c>
      <c r="P3253" s="8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1.2782222222222221</v>
      </c>
      <c r="P3254" s="8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1.0182500000000001</v>
      </c>
      <c r="P3255" s="8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1.012576923076923</v>
      </c>
      <c r="P3256" s="8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1.75</v>
      </c>
      <c r="P3257" s="8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1.2806</v>
      </c>
      <c r="P3258" s="8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1.0629949999999999</v>
      </c>
      <c r="P3259" s="8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1.052142857142857</v>
      </c>
      <c r="P3260" s="8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1.0616782608695652</v>
      </c>
      <c r="P3261" s="8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1.0924</v>
      </c>
      <c r="P3262" s="8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1.0045454545454546</v>
      </c>
      <c r="P3263" s="8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1.0304098360655738</v>
      </c>
      <c r="P3264" s="8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1.121664</v>
      </c>
      <c r="P3265" s="8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300"/>
        <v>1.03</v>
      </c>
      <c r="P3266" s="8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306">E3267/D3267</f>
        <v>1.64</v>
      </c>
      <c r="P3267" s="8">
        <f t="shared" ref="P3267:P3330" si="307">IFERROR(E3267/L3267,0)</f>
        <v>70.285714285714292</v>
      </c>
      <c r="Q3267" s="8" t="str">
        <f t="shared" ref="Q3267:Q3330" si="308">LEFT(N3267,FIND("/",N3267,1)-1)</f>
        <v>theater</v>
      </c>
      <c r="R3267" s="8" t="str">
        <f t="shared" ref="R3267:R3330" si="309">RIGHT(N3267,LEN(N3267)-FIND("/",N3267,1))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1.3128333333333333</v>
      </c>
      <c r="P3268" s="8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1.0209999999999999</v>
      </c>
      <c r="P3269" s="8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1.28</v>
      </c>
      <c r="P3270" s="8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1.0149999999999999</v>
      </c>
      <c r="P3271" s="8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1.0166666666666666</v>
      </c>
      <c r="P3272" s="8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1.3</v>
      </c>
      <c r="P3273" s="8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1.5443</v>
      </c>
      <c r="P3274" s="8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1.0740000000000001</v>
      </c>
      <c r="P3275" s="8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1.0132258064516129</v>
      </c>
      <c r="P3276" s="8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1.0027777777777778</v>
      </c>
      <c r="P3277" s="8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1.1684444444444444</v>
      </c>
      <c r="P3278" s="8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1.0860000000000001</v>
      </c>
      <c r="P3279" s="8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1.034</v>
      </c>
      <c r="P3280" s="8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1.1427586206896552</v>
      </c>
      <c r="P3281" s="8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1.03</v>
      </c>
      <c r="P3282" s="8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1.216</v>
      </c>
      <c r="P3283" s="8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1.026467741935484</v>
      </c>
      <c r="P3284" s="8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1.0475000000000001</v>
      </c>
      <c r="P3285" s="8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1.016</v>
      </c>
      <c r="P3286" s="8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1.1210242048409682</v>
      </c>
      <c r="P3287" s="8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1.0176666666666667</v>
      </c>
      <c r="P3288" s="8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</v>
      </c>
      <c r="P3289" s="8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1.0026489999999999</v>
      </c>
      <c r="P3290" s="8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1.3304200000000002</v>
      </c>
      <c r="P3291" s="8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1.212</v>
      </c>
      <c r="P3292" s="8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1.1399999999999999</v>
      </c>
      <c r="P3293" s="8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2.8613861386138613</v>
      </c>
      <c r="P3294" s="8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1.7044444444444444</v>
      </c>
      <c r="P3295" s="8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1.1833333333333333</v>
      </c>
      <c r="P3296" s="8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1.0285857142857142</v>
      </c>
      <c r="P3297" s="8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1.4406666666666668</v>
      </c>
      <c r="P3298" s="8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1.0007272727272727</v>
      </c>
      <c r="P3299" s="8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1.0173000000000001</v>
      </c>
      <c r="P3300" s="8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1.1619999999999999</v>
      </c>
      <c r="P3301" s="8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1.3616666666666666</v>
      </c>
      <c r="P3302" s="8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1.3346666666666667</v>
      </c>
      <c r="P3303" s="8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1.0339285714285715</v>
      </c>
      <c r="P3304" s="8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1.1588888888888889</v>
      </c>
      <c r="P3305" s="8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1.0451666666666666</v>
      </c>
      <c r="P3306" s="8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1.0202500000000001</v>
      </c>
      <c r="P3307" s="8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1.7533333333333334</v>
      </c>
      <c r="P3308" s="8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1.0668</v>
      </c>
      <c r="P3309" s="8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1.2228571428571429</v>
      </c>
      <c r="P3310" s="8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1.5942857142857143</v>
      </c>
      <c r="P3311" s="8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1.0007692307692309</v>
      </c>
      <c r="P3312" s="8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1.0984</v>
      </c>
      <c r="P3313" s="8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1.0004</v>
      </c>
      <c r="P3314" s="8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1.1605000000000001</v>
      </c>
      <c r="P3315" s="8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2.1074999999999999</v>
      </c>
      <c r="P3316" s="8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1.1000000000000001</v>
      </c>
      <c r="P3317" s="8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1.0008673425918038</v>
      </c>
      <c r="P3318" s="8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1.0619047619047619</v>
      </c>
      <c r="P3319" s="8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1.256</v>
      </c>
      <c r="P3320" s="8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1.08</v>
      </c>
      <c r="P3321" s="8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1.01</v>
      </c>
      <c r="P3322" s="8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1.0740000000000001</v>
      </c>
      <c r="P3323" s="8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1.0151515151515151</v>
      </c>
      <c r="P3324" s="8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1.2589999999999999</v>
      </c>
      <c r="P3325" s="8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1.0166666666666666</v>
      </c>
      <c r="P3326" s="8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1.125</v>
      </c>
      <c r="P3327" s="8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1.0137499999999999</v>
      </c>
      <c r="P3328" s="8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1.0125</v>
      </c>
      <c r="P3329" s="8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306"/>
        <v>1.4638888888888888</v>
      </c>
      <c r="P3330" s="8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312">E3331/D3331</f>
        <v>1.1679999999999999</v>
      </c>
      <c r="P3331" s="8">
        <f t="shared" ref="P3331:P3394" si="313">IFERROR(E3331/L3331,0)</f>
        <v>44.92307692307692</v>
      </c>
      <c r="Q3331" s="8" t="str">
        <f t="shared" ref="Q3331:Q3394" si="314">LEFT(N3331,FIND("/",N3331,1)-1)</f>
        <v>theater</v>
      </c>
      <c r="R3331" s="8" t="str">
        <f t="shared" ref="R3331:R3394" si="315">RIGHT(N3331,LEN(N3331)-FIND("/",N3331,1))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1.0626666666666666</v>
      </c>
      <c r="P3332" s="8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1.0451999999999999</v>
      </c>
      <c r="P3333" s="8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</v>
      </c>
      <c r="P3334" s="8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1.0457142857142858</v>
      </c>
      <c r="P3335" s="8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1.3862051149573753</v>
      </c>
      <c r="P3336" s="8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1.0032000000000001</v>
      </c>
      <c r="P3337" s="8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</v>
      </c>
      <c r="P3338" s="8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1.1020000000000001</v>
      </c>
      <c r="P3339" s="8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1.0218</v>
      </c>
      <c r="P3340" s="8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1.0435000000000001</v>
      </c>
      <c r="P3341" s="8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1.3816666666666666</v>
      </c>
      <c r="P3342" s="8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</v>
      </c>
      <c r="P3343" s="8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1.0166666666666666</v>
      </c>
      <c r="P3344" s="8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1.7142857142857142</v>
      </c>
      <c r="P3345" s="8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1.0144444444444445</v>
      </c>
      <c r="P3346" s="8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1.3</v>
      </c>
      <c r="P3347" s="8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1.1000000000000001</v>
      </c>
      <c r="P3348" s="8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1.1944999999999999</v>
      </c>
      <c r="P3349" s="8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1.002909090909091</v>
      </c>
      <c r="P3350" s="8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1.534</v>
      </c>
      <c r="P3351" s="8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1.0442857142857143</v>
      </c>
      <c r="P3352" s="8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1.0109999999999999</v>
      </c>
      <c r="P3353" s="8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1.0751999999999999</v>
      </c>
      <c r="P3354" s="8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3.15</v>
      </c>
      <c r="P3355" s="8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1.0193333333333334</v>
      </c>
      <c r="P3356" s="8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1.2628571428571429</v>
      </c>
      <c r="P3357" s="8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1.014</v>
      </c>
      <c r="P3358" s="8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1.01</v>
      </c>
      <c r="P3359" s="8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1.0299</v>
      </c>
      <c r="P3360" s="8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1.0625</v>
      </c>
      <c r="P3361" s="8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1.0137777777777779</v>
      </c>
      <c r="P3362" s="8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1.1346000000000001</v>
      </c>
      <c r="P3363" s="8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2.1800000000000002</v>
      </c>
      <c r="P3364" s="8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1.0141935483870967</v>
      </c>
      <c r="P3365" s="8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1.0593333333333332</v>
      </c>
      <c r="P3366" s="8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1.04</v>
      </c>
      <c r="P3367" s="8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2.21</v>
      </c>
      <c r="P3368" s="8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1.1866666666666668</v>
      </c>
      <c r="P3369" s="8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1.046</v>
      </c>
      <c r="P3370" s="8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1.0389999999999999</v>
      </c>
      <c r="P3371" s="8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1.1773333333333333</v>
      </c>
      <c r="P3372" s="8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1.385</v>
      </c>
      <c r="P3373" s="8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1.0349999999999999</v>
      </c>
      <c r="P3374" s="8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1.0024999999999999</v>
      </c>
      <c r="P3375" s="8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1.0657142857142856</v>
      </c>
      <c r="P3376" s="8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</v>
      </c>
      <c r="P3377" s="8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1.0001249999999999</v>
      </c>
      <c r="P3378" s="8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1.0105</v>
      </c>
      <c r="P3379" s="8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1.0763636363636364</v>
      </c>
      <c r="P3380" s="8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1.0365</v>
      </c>
      <c r="P3381" s="8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1.0443333333333333</v>
      </c>
      <c r="P3382" s="8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1.0225</v>
      </c>
      <c r="P3383" s="8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1.0074285714285713</v>
      </c>
      <c r="P3384" s="8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1.1171428571428572</v>
      </c>
      <c r="P3385" s="8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1.0001100000000001</v>
      </c>
      <c r="P3386" s="8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</v>
      </c>
      <c r="P3387" s="8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1.05</v>
      </c>
      <c r="P3388" s="8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1.1686666666666667</v>
      </c>
      <c r="P3389" s="8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1.038</v>
      </c>
      <c r="P3390" s="8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1.145</v>
      </c>
      <c r="P3391" s="8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1.024</v>
      </c>
      <c r="P3392" s="8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2.23</v>
      </c>
      <c r="P3393" s="8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312"/>
        <v>1</v>
      </c>
      <c r="P3394" s="8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318">E3395/D3395</f>
        <v>1.0580000000000001</v>
      </c>
      <c r="P3395" s="8">
        <f t="shared" ref="P3395:P3458" si="319">IFERROR(E3395/L3395,0)</f>
        <v>36.06818181818182</v>
      </c>
      <c r="Q3395" s="8" t="str">
        <f t="shared" ref="Q3395:Q3458" si="320">LEFT(N3395,FIND("/",N3395,1)-1)</f>
        <v>theater</v>
      </c>
      <c r="R3395" s="8" t="str">
        <f t="shared" ref="R3395:R3458" si="321">RIGHT(N3395,LEN(N3395)-FIND("/",N3395,1))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1.4236363636363636</v>
      </c>
      <c r="P3396" s="8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1.84</v>
      </c>
      <c r="P3397" s="8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1.0433333333333332</v>
      </c>
      <c r="P3398" s="8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1.1200000000000001</v>
      </c>
      <c r="P3399" s="8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1.1107499999999999</v>
      </c>
      <c r="P3400" s="8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1.0375000000000001</v>
      </c>
      <c r="P3401" s="8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1.0041</v>
      </c>
      <c r="P3402" s="8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1.0186206896551724</v>
      </c>
      <c r="P3403" s="8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1.0976666666666666</v>
      </c>
      <c r="P3404" s="8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</v>
      </c>
      <c r="P3405" s="8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1.22</v>
      </c>
      <c r="P3406" s="8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1.3757142857142857</v>
      </c>
      <c r="P3407" s="8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1.0031000000000001</v>
      </c>
      <c r="P3408" s="8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1.071</v>
      </c>
      <c r="P3409" s="8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2.11</v>
      </c>
      <c r="P3410" s="8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1.236</v>
      </c>
      <c r="P3411" s="8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1.085</v>
      </c>
      <c r="P3412" s="8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1.0356666666666667</v>
      </c>
      <c r="P3413" s="8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</v>
      </c>
      <c r="P3414" s="8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1.3</v>
      </c>
      <c r="P3415" s="8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1.0349999999999999</v>
      </c>
      <c r="P3416" s="8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</v>
      </c>
      <c r="P3417" s="8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1.196</v>
      </c>
      <c r="P3418" s="8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1.0000058823529412</v>
      </c>
      <c r="P3419" s="8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1.00875</v>
      </c>
      <c r="P3420" s="8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1.0654545454545454</v>
      </c>
      <c r="P3421" s="8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1.38</v>
      </c>
      <c r="P3422" s="8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1.0115000000000001</v>
      </c>
      <c r="P3423" s="8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1.091</v>
      </c>
      <c r="P3424" s="8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1.4</v>
      </c>
      <c r="P3425" s="8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1.0358333333333334</v>
      </c>
      <c r="P3426" s="8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1.0297033333333332</v>
      </c>
      <c r="P3427" s="8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1.0813333333333333</v>
      </c>
      <c r="P3428" s="8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</v>
      </c>
      <c r="P3429" s="8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1.0275000000000001</v>
      </c>
      <c r="P3430" s="8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1.3</v>
      </c>
      <c r="P3431" s="8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1.0854949999999999</v>
      </c>
      <c r="P3432" s="8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</v>
      </c>
      <c r="P3433" s="8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1.0965</v>
      </c>
      <c r="P3434" s="8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1.0026315789473683</v>
      </c>
      <c r="P3435" s="8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1.0555000000000001</v>
      </c>
      <c r="P3436" s="8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1.1200000000000001</v>
      </c>
      <c r="P3437" s="8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1.0589999999999999</v>
      </c>
      <c r="P3438" s="8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1.01</v>
      </c>
      <c r="P3439" s="8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1.042</v>
      </c>
      <c r="P3440" s="8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1.3467833333333334</v>
      </c>
      <c r="P3441" s="8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1.052184</v>
      </c>
      <c r="P3442" s="8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1.026</v>
      </c>
      <c r="P3443" s="8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</v>
      </c>
      <c r="P3444" s="8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1.855</v>
      </c>
      <c r="P3445" s="8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2.89</v>
      </c>
      <c r="P3446" s="8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</v>
      </c>
      <c r="P3447" s="8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1.0820000000000001</v>
      </c>
      <c r="P3448" s="8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1.0780000000000001</v>
      </c>
      <c r="P3449" s="8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1.0976190476190477</v>
      </c>
      <c r="P3450" s="8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1.70625</v>
      </c>
      <c r="P3451" s="8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1.52</v>
      </c>
      <c r="P3452" s="8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1.0123076923076924</v>
      </c>
      <c r="P3453" s="8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1.532</v>
      </c>
      <c r="P3454" s="8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1.2833333333333334</v>
      </c>
      <c r="P3455" s="8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1.0071428571428571</v>
      </c>
      <c r="P3456" s="8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1.0065</v>
      </c>
      <c r="P3457" s="8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318"/>
        <v>1.913</v>
      </c>
      <c r="P3458" s="8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324">E3459/D3459</f>
        <v>1.4019999999999999</v>
      </c>
      <c r="P3459" s="8">
        <f t="shared" ref="P3459:P3522" si="325">IFERROR(E3459/L3459,0)</f>
        <v>50.981818181818184</v>
      </c>
      <c r="Q3459" s="8" t="str">
        <f t="shared" ref="Q3459:Q3522" si="326">LEFT(N3459,FIND("/",N3459,1)-1)</f>
        <v>theater</v>
      </c>
      <c r="R3459" s="8" t="str">
        <f t="shared" ref="R3459:R3522" si="327">RIGHT(N3459,LEN(N3459)-FIND("/",N3459,1))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1.2433537832310839</v>
      </c>
      <c r="P3460" s="8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1.262</v>
      </c>
      <c r="P3461" s="8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1.9</v>
      </c>
      <c r="P3462" s="8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1.39</v>
      </c>
      <c r="P3463" s="8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2.02</v>
      </c>
      <c r="P3464" s="8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1.0338000000000001</v>
      </c>
      <c r="P3465" s="8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1.023236</v>
      </c>
      <c r="P3466" s="8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1.03</v>
      </c>
      <c r="P3467" s="8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1.2714285714285714</v>
      </c>
      <c r="P3468" s="8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1.01</v>
      </c>
      <c r="P3469" s="8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1.2178</v>
      </c>
      <c r="P3470" s="8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1.1339285714285714</v>
      </c>
      <c r="P3471" s="8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1.5</v>
      </c>
      <c r="P3472" s="8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2.1459999999999999</v>
      </c>
      <c r="P3473" s="8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1.0205</v>
      </c>
      <c r="P3474" s="8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</v>
      </c>
      <c r="P3475" s="8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1.01</v>
      </c>
      <c r="P3476" s="8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1.1333333333333333</v>
      </c>
      <c r="P3477" s="8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1.04</v>
      </c>
      <c r="P3478" s="8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1.1533333333333333</v>
      </c>
      <c r="P3479" s="8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1.1285000000000001</v>
      </c>
      <c r="P3480" s="8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1.2786666666666666</v>
      </c>
      <c r="P3481" s="8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1.4266666666666667</v>
      </c>
      <c r="P3482" s="8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1.1879999999999999</v>
      </c>
      <c r="P3483" s="8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1.3833333333333333</v>
      </c>
      <c r="P3484" s="8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1.599402985074627</v>
      </c>
      <c r="P3485" s="8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1.1424000000000001</v>
      </c>
      <c r="P3486" s="8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1.0060606060606061</v>
      </c>
      <c r="P3487" s="8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1.552</v>
      </c>
      <c r="P3488" s="8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1.2775000000000001</v>
      </c>
      <c r="P3489" s="8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1.212</v>
      </c>
      <c r="P3490" s="8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1.127</v>
      </c>
      <c r="P3491" s="8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1.2749999999999999</v>
      </c>
      <c r="P3492" s="8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1.5820000000000001</v>
      </c>
      <c r="P3493" s="8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1.0526894736842105</v>
      </c>
      <c r="P3494" s="8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</v>
      </c>
      <c r="P3495" s="8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</v>
      </c>
      <c r="P3496" s="8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1.0686</v>
      </c>
      <c r="P3497" s="8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1.244</v>
      </c>
      <c r="P3498" s="8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1.0870406189555126</v>
      </c>
      <c r="P3499" s="8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1.0242424242424242</v>
      </c>
      <c r="P3500" s="8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1.0549999999999999</v>
      </c>
      <c r="P3501" s="8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1.0629999999999999</v>
      </c>
      <c r="P3502" s="8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1.0066666666666666</v>
      </c>
      <c r="P3503" s="8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1.054</v>
      </c>
      <c r="P3504" s="8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1.0755999999999999</v>
      </c>
      <c r="P3505" s="8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</v>
      </c>
      <c r="P3506" s="8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1.0376000000000001</v>
      </c>
      <c r="P3507" s="8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1.0149999999999999</v>
      </c>
      <c r="P3508" s="8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1.044</v>
      </c>
      <c r="P3509" s="8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1.8</v>
      </c>
      <c r="P3510" s="8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1.0633333333333332</v>
      </c>
      <c r="P3511" s="8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1.0055555555555555</v>
      </c>
      <c r="P3512" s="8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1.012</v>
      </c>
      <c r="P3513" s="8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</v>
      </c>
      <c r="P3514" s="8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1.1839285714285714</v>
      </c>
      <c r="P3515" s="8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1.1000000000000001</v>
      </c>
      <c r="P3516" s="8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1.0266666666666666</v>
      </c>
      <c r="P3517" s="8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</v>
      </c>
      <c r="P3518" s="8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</v>
      </c>
      <c r="P3519" s="8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1.10046</v>
      </c>
      <c r="P3520" s="8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1.0135000000000001</v>
      </c>
      <c r="P3521" s="8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324"/>
        <v>1.0075000000000001</v>
      </c>
      <c r="P3522" s="8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330">E3523/D3523</f>
        <v>1.6942857142857144</v>
      </c>
      <c r="P3523" s="8">
        <f t="shared" ref="P3523:P3586" si="331">IFERROR(E3523/L3523,0)</f>
        <v>45.615384615384613</v>
      </c>
      <c r="Q3523" s="8" t="str">
        <f t="shared" ref="Q3523:Q3586" si="332">LEFT(N3523,FIND("/",N3523,1)-1)</f>
        <v>theater</v>
      </c>
      <c r="R3523" s="8" t="str">
        <f t="shared" ref="R3523:R3586" si="333">RIGHT(N3523,LEN(N3523)-FIND("/",N3523,1))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</v>
      </c>
      <c r="P3524" s="8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1.1365000000000001</v>
      </c>
      <c r="P3525" s="8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1.0156000000000001</v>
      </c>
      <c r="P3526" s="8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1.06</v>
      </c>
      <c r="P3527" s="8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1.02</v>
      </c>
      <c r="P3528" s="8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1.1691666666666667</v>
      </c>
      <c r="P3529" s="8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1.0115151515151515</v>
      </c>
      <c r="P3530" s="8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1.32</v>
      </c>
      <c r="P3531" s="8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</v>
      </c>
      <c r="P3532" s="8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1.28</v>
      </c>
      <c r="P3533" s="8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1.1895833333333334</v>
      </c>
      <c r="P3534" s="8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1.262</v>
      </c>
      <c r="P3535" s="8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1.5620000000000001</v>
      </c>
      <c r="P3536" s="8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1.0315000000000001</v>
      </c>
      <c r="P3537" s="8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1.5333333333333334</v>
      </c>
      <c r="P3538" s="8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1.8044444444444445</v>
      </c>
      <c r="P3539" s="8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1.2845</v>
      </c>
      <c r="P3540" s="8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1.1966666666666668</v>
      </c>
      <c r="P3541" s="8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1.23</v>
      </c>
      <c r="P3542" s="8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1.05</v>
      </c>
      <c r="P3543" s="8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1.0223636363636364</v>
      </c>
      <c r="P3544" s="8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1.0466666666666666</v>
      </c>
      <c r="P3545" s="8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</v>
      </c>
      <c r="P3546" s="8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1.004</v>
      </c>
      <c r="P3547" s="8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1.0227272727272727</v>
      </c>
      <c r="P3548" s="8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1.1440928571428572</v>
      </c>
      <c r="P3549" s="8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1.019047619047619</v>
      </c>
      <c r="P3550" s="8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1.02</v>
      </c>
      <c r="P3551" s="8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1.048</v>
      </c>
      <c r="P3552" s="8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1.0183333333333333</v>
      </c>
      <c r="P3553" s="8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</v>
      </c>
      <c r="P3554" s="8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1.0627272727272727</v>
      </c>
      <c r="P3555" s="8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1.1342219999999998</v>
      </c>
      <c r="P3556" s="8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</v>
      </c>
      <c r="P3557" s="8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1.0045454545454546</v>
      </c>
      <c r="P3558" s="8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1.0003599999999999</v>
      </c>
      <c r="P3559" s="8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1.44</v>
      </c>
      <c r="P3560" s="8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1.0349999999999999</v>
      </c>
      <c r="P3561" s="8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1.0843750000000001</v>
      </c>
      <c r="P3562" s="8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1.024</v>
      </c>
      <c r="P3563" s="8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1.4888888888888889</v>
      </c>
      <c r="P3564" s="8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1.0549000000000002</v>
      </c>
      <c r="P3565" s="8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1.0049999999999999</v>
      </c>
      <c r="P3566" s="8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1.3055555555555556</v>
      </c>
      <c r="P3567" s="8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1.0475000000000001</v>
      </c>
      <c r="P3568" s="8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1.0880000000000001</v>
      </c>
      <c r="P3569" s="8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1.1100000000000001</v>
      </c>
      <c r="P3570" s="8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1.0047999999999999</v>
      </c>
      <c r="P3571" s="8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1.1435</v>
      </c>
      <c r="P3572" s="8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1.2206666666666666</v>
      </c>
      <c r="P3573" s="8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</v>
      </c>
      <c r="P3574" s="8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1.028</v>
      </c>
      <c r="P3575" s="8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1.0612068965517241</v>
      </c>
      <c r="P3576" s="8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1.0133000000000001</v>
      </c>
      <c r="P3577" s="8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</v>
      </c>
      <c r="P3578" s="8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1.3</v>
      </c>
      <c r="P3579" s="8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1.0001333333333333</v>
      </c>
      <c r="P3580" s="8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</v>
      </c>
      <c r="P3581" s="8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1.1388888888888888</v>
      </c>
      <c r="P3582" s="8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</v>
      </c>
      <c r="P3583" s="8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2.87</v>
      </c>
      <c r="P3584" s="8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1.085</v>
      </c>
      <c r="P3585" s="8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330"/>
        <v>1.155</v>
      </c>
      <c r="P3586" s="8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336">E3587/D3587</f>
        <v>1.1911764705882353</v>
      </c>
      <c r="P3587" s="8">
        <f t="shared" ref="P3587:P3650" si="337">IFERROR(E3587/L3587,0)</f>
        <v>176.08695652173913</v>
      </c>
      <c r="Q3587" s="8" t="str">
        <f t="shared" ref="Q3587:Q3650" si="338">LEFT(N3587,FIND("/",N3587,1)-1)</f>
        <v>theater</v>
      </c>
      <c r="R3587" s="8" t="str">
        <f t="shared" ref="R3587:R3650" si="339">RIGHT(N3587,LEN(N3587)-FIND("/",N3587,1))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1.0942666666666667</v>
      </c>
      <c r="P3588" s="8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1.266</v>
      </c>
      <c r="P3589" s="8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1.0049999999999999</v>
      </c>
      <c r="P3590" s="8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1.2749999999999999</v>
      </c>
      <c r="P3591" s="8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1.0005999999999999</v>
      </c>
      <c r="P3592" s="8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1.75</v>
      </c>
      <c r="P3593" s="8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1.2725</v>
      </c>
      <c r="P3594" s="8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1.1063333333333334</v>
      </c>
      <c r="P3595" s="8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1.2593749999999999</v>
      </c>
      <c r="P3596" s="8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1.1850000000000001</v>
      </c>
      <c r="P3597" s="8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1.0772727272727274</v>
      </c>
      <c r="P3598" s="8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1.026</v>
      </c>
      <c r="P3599" s="8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1.101</v>
      </c>
      <c r="P3600" s="8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2.02</v>
      </c>
      <c r="P3601" s="8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1.3</v>
      </c>
      <c r="P3602" s="8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1.0435000000000001</v>
      </c>
      <c r="P3603" s="8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1.0004999999999999</v>
      </c>
      <c r="P3604" s="8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1.7066666666666668</v>
      </c>
      <c r="P3605" s="8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1.1283333333333334</v>
      </c>
      <c r="P3606" s="8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1.84</v>
      </c>
      <c r="P3607" s="8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1.3026666666666666</v>
      </c>
      <c r="P3608" s="8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1.0545454545454545</v>
      </c>
      <c r="P3609" s="8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</v>
      </c>
      <c r="P3610" s="8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1.5331632653061225</v>
      </c>
      <c r="P3611" s="8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1.623</v>
      </c>
      <c r="P3612" s="8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1.36</v>
      </c>
      <c r="P3613" s="8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1.444</v>
      </c>
      <c r="P3614" s="8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</v>
      </c>
      <c r="P3615" s="8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1.008</v>
      </c>
      <c r="P3616" s="8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1.0680000000000001</v>
      </c>
      <c r="P3617" s="8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1.248</v>
      </c>
      <c r="P3618" s="8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1.1891891891891893</v>
      </c>
      <c r="P3619" s="8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1.01</v>
      </c>
      <c r="P3620" s="8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1.1299999999999999</v>
      </c>
      <c r="P3621" s="8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1.0519047619047619</v>
      </c>
      <c r="P3622" s="8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1.0973333333333333</v>
      </c>
      <c r="P3623" s="8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1.00099</v>
      </c>
      <c r="P3624" s="8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1.2</v>
      </c>
      <c r="P3625" s="8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1.0493333333333332</v>
      </c>
      <c r="P3626" s="8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1.0266666666666666</v>
      </c>
      <c r="P3627" s="8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1.0182500000000001</v>
      </c>
      <c r="P3628" s="8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</v>
      </c>
      <c r="P3629" s="8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8">
        <f t="shared" si="337"/>
        <v>0</v>
      </c>
      <c r="Q3630" s="8" t="str">
        <f t="shared" si="338"/>
        <v>theater</v>
      </c>
      <c r="R3630" s="8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1.9999999999999999E-6</v>
      </c>
      <c r="P3631" s="8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3.3333333333333332E-4</v>
      </c>
      <c r="P3632" s="8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0.51023391812865493</v>
      </c>
      <c r="P3633" s="8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0.2</v>
      </c>
      <c r="P3634" s="8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0.35239999999999999</v>
      </c>
      <c r="P3635" s="8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4.2466666666666666E-2</v>
      </c>
      <c r="P3636" s="8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0.36457142857142855</v>
      </c>
      <c r="P3637" s="8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8">
        <f t="shared" si="337"/>
        <v>0</v>
      </c>
      <c r="Q3638" s="8" t="str">
        <f t="shared" si="338"/>
        <v>theater</v>
      </c>
      <c r="R3638" s="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0.30866666666666664</v>
      </c>
      <c r="P3639" s="8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6.545454545454546E-2</v>
      </c>
      <c r="P3640" s="8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4.0000000000000003E-5</v>
      </c>
      <c r="P3641" s="8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5.5E-2</v>
      </c>
      <c r="P3642" s="8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8">
        <f t="shared" si="337"/>
        <v>0</v>
      </c>
      <c r="Q3643" s="8" t="str">
        <f t="shared" si="338"/>
        <v>theater</v>
      </c>
      <c r="R3643" s="8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2.1428571428571429E-2</v>
      </c>
      <c r="P3644" s="8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8">
        <f t="shared" si="337"/>
        <v>0</v>
      </c>
      <c r="Q3645" s="8" t="str">
        <f t="shared" si="338"/>
        <v>theater</v>
      </c>
      <c r="R3645" s="8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0.16420000000000001</v>
      </c>
      <c r="P3646" s="8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1E-3</v>
      </c>
      <c r="P3647" s="8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4.8099999999999997E-2</v>
      </c>
      <c r="P3648" s="8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0.06</v>
      </c>
      <c r="P3649" s="8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336"/>
        <v>1.003825</v>
      </c>
      <c r="P3650" s="8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342">E3651/D3651</f>
        <v>1.04</v>
      </c>
      <c r="P3651" s="8">
        <f t="shared" ref="P3651:P3714" si="343">IFERROR(E3651/L3651,0)</f>
        <v>97.5</v>
      </c>
      <c r="Q3651" s="8" t="str">
        <f t="shared" ref="Q3651:Q3714" si="344">LEFT(N3651,FIND("/",N3651,1)-1)</f>
        <v>theater</v>
      </c>
      <c r="R3651" s="8" t="str">
        <f t="shared" ref="R3651:R3714" si="345">RIGHT(N3651,LEN(N3651)-FIND("/",N3651,1))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</v>
      </c>
      <c r="P3652" s="8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1.04</v>
      </c>
      <c r="P3653" s="8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2.5066666666666668</v>
      </c>
      <c r="P3654" s="8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1.0049999999999999</v>
      </c>
      <c r="P3655" s="8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1.744</v>
      </c>
      <c r="P3656" s="8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1.1626000000000001</v>
      </c>
      <c r="P3657" s="8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1.0582</v>
      </c>
      <c r="P3658" s="8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1.1074999999999999</v>
      </c>
      <c r="P3659" s="8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1.0066666666666666</v>
      </c>
      <c r="P3660" s="8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1.0203333333333333</v>
      </c>
      <c r="P3661" s="8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</v>
      </c>
      <c r="P3662" s="8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1.1100000000000001</v>
      </c>
      <c r="P3663" s="8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1.0142500000000001</v>
      </c>
      <c r="P3664" s="8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1.04</v>
      </c>
      <c r="P3665" s="8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1.09375</v>
      </c>
      <c r="P3666" s="8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1.1516129032258065</v>
      </c>
      <c r="P3667" s="8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</v>
      </c>
      <c r="P3668" s="8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1.0317033333333334</v>
      </c>
      <c r="P3669" s="8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1.0349999999999999</v>
      </c>
      <c r="P3670" s="8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1.3819999999999999</v>
      </c>
      <c r="P3671" s="8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1.0954545454545455</v>
      </c>
      <c r="P3672" s="8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1.0085714285714287</v>
      </c>
      <c r="P3673" s="8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1.0153333333333334</v>
      </c>
      <c r="P3674" s="8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1.13625</v>
      </c>
      <c r="P3675" s="8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</v>
      </c>
      <c r="P3676" s="8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1.4</v>
      </c>
      <c r="P3677" s="8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1.2875000000000001</v>
      </c>
      <c r="P3678" s="8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1.0290416666666666</v>
      </c>
      <c r="P3679" s="8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1.0249999999999999</v>
      </c>
      <c r="P3680" s="8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1.101</v>
      </c>
      <c r="P3681" s="8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1.1276666666666666</v>
      </c>
      <c r="P3682" s="8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1.119</v>
      </c>
      <c r="P3683" s="8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1.3919999999999999</v>
      </c>
      <c r="P3684" s="8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1.1085714285714285</v>
      </c>
      <c r="P3685" s="8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1.3906666666666667</v>
      </c>
      <c r="P3686" s="8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1.0569999999999999</v>
      </c>
      <c r="P3687" s="8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1.0142857142857142</v>
      </c>
      <c r="P3688" s="8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1.0024500000000001</v>
      </c>
      <c r="P3689" s="8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1.0916666666666666</v>
      </c>
      <c r="P3690" s="8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1.1833333333333333</v>
      </c>
      <c r="P3691" s="8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1.2</v>
      </c>
      <c r="P3692" s="8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1.2796000000000001</v>
      </c>
      <c r="P3693" s="8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1.26</v>
      </c>
      <c r="P3694" s="8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1.2912912912912913</v>
      </c>
      <c r="P3695" s="8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1.0742857142857143</v>
      </c>
      <c r="P3696" s="8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1.00125</v>
      </c>
      <c r="P3697" s="8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1.55</v>
      </c>
      <c r="P3698" s="8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1.08</v>
      </c>
      <c r="P3699" s="8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1.1052</v>
      </c>
      <c r="P3700" s="8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1.008</v>
      </c>
      <c r="P3701" s="8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1.212</v>
      </c>
      <c r="P3702" s="8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1.0033333333333334</v>
      </c>
      <c r="P3703" s="8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1.0916666666666666</v>
      </c>
      <c r="P3704" s="8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1.2342857142857142</v>
      </c>
      <c r="P3705" s="8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1.3633666666666666</v>
      </c>
      <c r="P3706" s="8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1.0346657233816767</v>
      </c>
      <c r="P3707" s="8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1.2133333333333334</v>
      </c>
      <c r="P3708" s="8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1.86</v>
      </c>
      <c r="P3709" s="8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</v>
      </c>
      <c r="P3710" s="8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1.0825</v>
      </c>
      <c r="P3711" s="8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1.4115384615384616</v>
      </c>
      <c r="P3712" s="8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1.1399999999999999</v>
      </c>
      <c r="P3713" s="8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342"/>
        <v>1.5373333333333334</v>
      </c>
      <c r="P3714" s="8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348">E3715/D3715</f>
        <v>1.0149999999999999</v>
      </c>
      <c r="P3715" s="8">
        <f t="shared" ref="P3715:P3778" si="349">IFERROR(E3715/L3715,0)</f>
        <v>106.84210526315789</v>
      </c>
      <c r="Q3715" s="8" t="str">
        <f t="shared" ref="Q3715:Q3778" si="350">LEFT(N3715,FIND("/",N3715,1)-1)</f>
        <v>theater</v>
      </c>
      <c r="R3715" s="8" t="str">
        <f t="shared" ref="R3715:R3778" si="351">RIGHT(N3715,LEN(N3715)-FIND("/",N3715,1))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1.0235000000000001</v>
      </c>
      <c r="P3716" s="8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1.0257142857142858</v>
      </c>
      <c r="P3717" s="8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1.5575000000000001</v>
      </c>
      <c r="P3718" s="8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1.0075000000000001</v>
      </c>
      <c r="P3719" s="8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2.3940000000000001</v>
      </c>
      <c r="P3720" s="8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2.1</v>
      </c>
      <c r="P3721" s="8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1.0451515151515152</v>
      </c>
      <c r="P3722" s="8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1.008</v>
      </c>
      <c r="P3723" s="8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1.1120000000000001</v>
      </c>
      <c r="P3724" s="8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1.0204444444444445</v>
      </c>
      <c r="P3725" s="8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1.0254767441860466</v>
      </c>
      <c r="P3726" s="8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1.27</v>
      </c>
      <c r="P3727" s="8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3.3870588235294119</v>
      </c>
      <c r="P3728" s="8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1.0075000000000001</v>
      </c>
      <c r="P3729" s="8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9.3100000000000002E-2</v>
      </c>
      <c r="P3730" s="8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7.2400000000000006E-2</v>
      </c>
      <c r="P3731" s="8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0.1</v>
      </c>
      <c r="P3732" s="8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0.11272727272727273</v>
      </c>
      <c r="P3733" s="8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0.15411764705882353</v>
      </c>
      <c r="P3734" s="8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8">
        <f t="shared" si="349"/>
        <v>0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0.28466666666666668</v>
      </c>
      <c r="P3736" s="8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0.13333333333333333</v>
      </c>
      <c r="P3737" s="8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6.6666666666666671E-3</v>
      </c>
      <c r="P3738" s="8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0.21428571428571427</v>
      </c>
      <c r="P3739" s="8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0.18</v>
      </c>
      <c r="P3740" s="8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0.20125000000000001</v>
      </c>
      <c r="P3741" s="8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0.17899999999999999</v>
      </c>
      <c r="P3742" s="8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8">
        <f t="shared" si="349"/>
        <v>0</v>
      </c>
      <c r="Q3743" s="8" t="str">
        <f t="shared" si="350"/>
        <v>theater</v>
      </c>
      <c r="R3743" s="8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0.02</v>
      </c>
      <c r="P3744" s="8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8">
        <f t="shared" si="349"/>
        <v>0</v>
      </c>
      <c r="Q3745" s="8" t="str">
        <f t="shared" si="350"/>
        <v>theater</v>
      </c>
      <c r="R3745" s="8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8">
        <f t="shared" si="349"/>
        <v>0</v>
      </c>
      <c r="Q3746" s="8" t="str">
        <f t="shared" si="350"/>
        <v>theater</v>
      </c>
      <c r="R3746" s="8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0.1</v>
      </c>
      <c r="P3747" s="8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2.3764705882352941E-2</v>
      </c>
      <c r="P3748" s="8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0.01</v>
      </c>
      <c r="P3749" s="8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1.0351999999999999</v>
      </c>
      <c r="P3750" s="8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1.05</v>
      </c>
      <c r="P3751" s="8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1.0044999999999999</v>
      </c>
      <c r="P3752" s="8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1.3260000000000001</v>
      </c>
      <c r="P3753" s="8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1.1299999999999999</v>
      </c>
      <c r="P3754" s="8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1.0334000000000001</v>
      </c>
      <c r="P3755" s="8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1.2</v>
      </c>
      <c r="P3756" s="8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1.2963636363636364</v>
      </c>
      <c r="P3757" s="8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1.0111111111111111</v>
      </c>
      <c r="P3758" s="8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1.0851428571428572</v>
      </c>
      <c r="P3759" s="8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1.0233333333333334</v>
      </c>
      <c r="P3760" s="8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1.1024425000000002</v>
      </c>
      <c r="P3761" s="8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1.010154</v>
      </c>
      <c r="P3762" s="8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</v>
      </c>
      <c r="P3763" s="8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1.0624</v>
      </c>
      <c r="P3764" s="8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</v>
      </c>
      <c r="P3765" s="8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</v>
      </c>
      <c r="P3766" s="8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1.1345714285714286</v>
      </c>
      <c r="P3767" s="8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1.0265010000000001</v>
      </c>
      <c r="P3768" s="8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1.1675</v>
      </c>
      <c r="P3769" s="8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1.0765274999999999</v>
      </c>
      <c r="P3770" s="8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</v>
      </c>
      <c r="P3771" s="8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</v>
      </c>
      <c r="P3772" s="8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1.46</v>
      </c>
      <c r="P3773" s="8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1.1020000000000001</v>
      </c>
      <c r="P3774" s="8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1.0820000000000001</v>
      </c>
      <c r="P3775" s="8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</v>
      </c>
      <c r="P3776" s="8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1.0024999999999999</v>
      </c>
      <c r="P3777" s="8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348"/>
        <v>1.0671250000000001</v>
      </c>
      <c r="P3778" s="8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354">E3779/D3779</f>
        <v>1.4319999999999999</v>
      </c>
      <c r="P3779" s="8">
        <f t="shared" ref="P3779:P3842" si="355">IFERROR(E3779/L3779,0)</f>
        <v>48.542372881355931</v>
      </c>
      <c r="Q3779" s="8" t="str">
        <f t="shared" ref="Q3779:Q3842" si="356">LEFT(N3779,FIND("/",N3779,1)-1)</f>
        <v>theater</v>
      </c>
      <c r="R3779" s="8" t="str">
        <f t="shared" ref="R3779:R3842" si="357">RIGHT(N3779,LEN(N3779)-FIND("/",N3779,1))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1.0504166666666668</v>
      </c>
      <c r="P3780" s="8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1.0398000000000001</v>
      </c>
      <c r="P3781" s="8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1.2</v>
      </c>
      <c r="P3782" s="8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1.0966666666666667</v>
      </c>
      <c r="P3783" s="8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1.0175000000000001</v>
      </c>
      <c r="P3784" s="8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1.2891666666666666</v>
      </c>
      <c r="P3785" s="8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1.1499999999999999</v>
      </c>
      <c r="P3786" s="8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1.5075000000000001</v>
      </c>
      <c r="P3787" s="8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1.1096666666666666</v>
      </c>
      <c r="P3788" s="8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1.0028571428571429</v>
      </c>
      <c r="P3789" s="8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6.6666666666666671E-3</v>
      </c>
      <c r="P3790" s="8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3.267605633802817E-2</v>
      </c>
      <c r="P3791" s="8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8">
        <f t="shared" si="355"/>
        <v>0</v>
      </c>
      <c r="Q3792" s="8" t="str">
        <f t="shared" si="356"/>
        <v>theater</v>
      </c>
      <c r="R3792" s="8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8">
        <f t="shared" si="355"/>
        <v>0</v>
      </c>
      <c r="Q3793" s="8" t="str">
        <f t="shared" si="356"/>
        <v>theater</v>
      </c>
      <c r="R3793" s="8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2.8E-3</v>
      </c>
      <c r="P3794" s="8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0.59657142857142853</v>
      </c>
      <c r="P3795" s="8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0.01</v>
      </c>
      <c r="P3796" s="8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1.6666666666666666E-2</v>
      </c>
      <c r="P3797" s="8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4.4444444444444447E-5</v>
      </c>
      <c r="P3798" s="8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0.89666666666666661</v>
      </c>
      <c r="P3799" s="8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1.4642857142857143E-2</v>
      </c>
      <c r="P3800" s="8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4.02E-2</v>
      </c>
      <c r="P3801" s="8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4.0045454545454544E-2</v>
      </c>
      <c r="P3802" s="8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8.5199999999999998E-2</v>
      </c>
      <c r="P3803" s="8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8">
        <f t="shared" si="355"/>
        <v>0</v>
      </c>
      <c r="Q3804" s="8" t="str">
        <f t="shared" si="356"/>
        <v>theater</v>
      </c>
      <c r="R3804" s="8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0.19650000000000001</v>
      </c>
      <c r="P3805" s="8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8">
        <f t="shared" si="355"/>
        <v>0</v>
      </c>
      <c r="Q3806" s="8" t="str">
        <f t="shared" si="356"/>
        <v>theater</v>
      </c>
      <c r="R3806" s="8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2.0000000000000002E-5</v>
      </c>
      <c r="P3807" s="8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6.6666666666666664E-4</v>
      </c>
      <c r="P3808" s="8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0.30333333333333334</v>
      </c>
      <c r="P3809" s="8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</v>
      </c>
      <c r="P3810" s="8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1.0125</v>
      </c>
      <c r="P3811" s="8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1.2173333333333334</v>
      </c>
      <c r="P3812" s="8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3.3</v>
      </c>
      <c r="P3813" s="8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1.0954999999999999</v>
      </c>
      <c r="P3814" s="8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1.0095190476190474</v>
      </c>
      <c r="P3815" s="8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1.4013333333333333</v>
      </c>
      <c r="P3816" s="8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1.0000100000000001</v>
      </c>
      <c r="P3817" s="8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1.19238</v>
      </c>
      <c r="P3818" s="8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1.0725</v>
      </c>
      <c r="P3819" s="8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2.2799999999999998</v>
      </c>
      <c r="P3820" s="8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1.0640000000000001</v>
      </c>
      <c r="P3821" s="8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1.4333333333333333</v>
      </c>
      <c r="P3822" s="8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1.0454285714285714</v>
      </c>
      <c r="P3823" s="8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1.1002000000000001</v>
      </c>
      <c r="P3824" s="8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1.06</v>
      </c>
      <c r="P3825" s="8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1.08</v>
      </c>
      <c r="P3826" s="8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1.0542</v>
      </c>
      <c r="P3827" s="8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1.1916666666666667</v>
      </c>
      <c r="P3828" s="8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1.5266666666666666</v>
      </c>
      <c r="P3829" s="8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</v>
      </c>
      <c r="P3830" s="8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1.002</v>
      </c>
      <c r="P3831" s="8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2.25</v>
      </c>
      <c r="P3832" s="8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1.0602199999999999</v>
      </c>
      <c r="P3833" s="8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1.0466666666666666</v>
      </c>
      <c r="P3834" s="8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1.1666666666666667</v>
      </c>
      <c r="P3835" s="8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1.0903333333333334</v>
      </c>
      <c r="P3836" s="8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1.6</v>
      </c>
      <c r="P3837" s="8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1.125</v>
      </c>
      <c r="P3838" s="8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1.0209999999999999</v>
      </c>
      <c r="P3839" s="8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1.00824</v>
      </c>
      <c r="P3840" s="8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1.0125</v>
      </c>
      <c r="P3841" s="8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354"/>
        <v>65</v>
      </c>
      <c r="P3842" s="8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360">E3843/D3843</f>
        <v>8.72E-2</v>
      </c>
      <c r="P3843" s="8">
        <f t="shared" ref="P3843:P3906" si="361">IFERROR(E3843/L3843,0)</f>
        <v>25.647058823529413</v>
      </c>
      <c r="Q3843" s="8" t="str">
        <f t="shared" ref="Q3843:Q3906" si="362">LEFT(N3843,FIND("/",N3843,1)-1)</f>
        <v>theater</v>
      </c>
      <c r="R3843" s="8" t="str">
        <f t="shared" ref="R3843:R3906" si="363">RIGHT(N3843,LEN(N3843)-FIND("/",N3843,1))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0.21940000000000001</v>
      </c>
      <c r="P3844" s="8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0.21299999999999999</v>
      </c>
      <c r="P3845" s="8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0.41489795918367345</v>
      </c>
      <c r="P3846" s="8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2.1049999999999999E-2</v>
      </c>
      <c r="P3847" s="8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2.7E-2</v>
      </c>
      <c r="P3848" s="8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0.16161904761904761</v>
      </c>
      <c r="P3849" s="8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0.16376923076923078</v>
      </c>
      <c r="P3850" s="8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7.0433333333333334E-2</v>
      </c>
      <c r="P3851" s="8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3.7999999999999999E-2</v>
      </c>
      <c r="P3852" s="8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0.34079999999999999</v>
      </c>
      <c r="P3853" s="8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2E-3</v>
      </c>
      <c r="P3854" s="8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2.5999999999999998E-4</v>
      </c>
      <c r="P3855" s="8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0.16254545454545455</v>
      </c>
      <c r="P3856" s="8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2.5000000000000001E-2</v>
      </c>
      <c r="P3857" s="8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2.0000000000000001E-4</v>
      </c>
      <c r="P3858" s="8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5.1999999999999998E-2</v>
      </c>
      <c r="P3859" s="8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0.02</v>
      </c>
      <c r="P3860" s="8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4.0000000000000002E-4</v>
      </c>
      <c r="P3861" s="8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0.17666666666666667</v>
      </c>
      <c r="P3862" s="8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0.05</v>
      </c>
      <c r="P3863" s="8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1.3333333333333334E-4</v>
      </c>
      <c r="P3864" s="8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8">
        <f t="shared" si="361"/>
        <v>0</v>
      </c>
      <c r="Q3865" s="8" t="str">
        <f t="shared" si="362"/>
        <v>theater</v>
      </c>
      <c r="R3865" s="8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1.2E-2</v>
      </c>
      <c r="P3866" s="8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0.26937422295897223</v>
      </c>
      <c r="P3867" s="8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5.4999999999999997E-3</v>
      </c>
      <c r="P3868" s="8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0.1255</v>
      </c>
      <c r="P3869" s="8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2E-3</v>
      </c>
      <c r="P3870" s="8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3.44748684310884E-2</v>
      </c>
      <c r="P3871" s="8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0.15</v>
      </c>
      <c r="P3872" s="8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2.6666666666666668E-2</v>
      </c>
      <c r="P3873" s="8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8">
        <f t="shared" si="361"/>
        <v>0</v>
      </c>
      <c r="Q3874" s="8" t="str">
        <f t="shared" si="362"/>
        <v>theater</v>
      </c>
      <c r="R3874" s="8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8">
        <f t="shared" si="361"/>
        <v>0</v>
      </c>
      <c r="Q3875" s="8" t="str">
        <f t="shared" si="362"/>
        <v>theater</v>
      </c>
      <c r="R3875" s="8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8">
        <f t="shared" si="361"/>
        <v>0</v>
      </c>
      <c r="Q3876" s="8" t="str">
        <f t="shared" si="362"/>
        <v>theater</v>
      </c>
      <c r="R3876" s="8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8">
        <f t="shared" si="361"/>
        <v>0</v>
      </c>
      <c r="Q3877" s="8" t="str">
        <f t="shared" si="362"/>
        <v>theater</v>
      </c>
      <c r="R3877" s="8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0.52794871794871789</v>
      </c>
      <c r="P3878" s="8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4.9639999999999997E-2</v>
      </c>
      <c r="P3879" s="8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5.5555555555555556E-4</v>
      </c>
      <c r="P3880" s="8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8">
        <f t="shared" si="361"/>
        <v>0</v>
      </c>
      <c r="Q3881" s="8" t="str">
        <f t="shared" si="362"/>
        <v>theater</v>
      </c>
      <c r="R3881" s="8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0.13066666666666665</v>
      </c>
      <c r="P3882" s="8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0.05</v>
      </c>
      <c r="P3883" s="8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8">
        <f t="shared" si="361"/>
        <v>0</v>
      </c>
      <c r="Q3884" s="8" t="str">
        <f t="shared" si="362"/>
        <v>theater</v>
      </c>
      <c r="R3884" s="8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8">
        <f t="shared" si="361"/>
        <v>0</v>
      </c>
      <c r="Q3885" s="8" t="str">
        <f t="shared" si="362"/>
        <v>theater</v>
      </c>
      <c r="R3885" s="8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8">
        <f t="shared" si="361"/>
        <v>0</v>
      </c>
      <c r="Q3886" s="8" t="str">
        <f t="shared" si="362"/>
        <v>theater</v>
      </c>
      <c r="R3886" s="8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8">
        <f t="shared" si="361"/>
        <v>0</v>
      </c>
      <c r="Q3887" s="8" t="str">
        <f t="shared" si="362"/>
        <v>theater</v>
      </c>
      <c r="R3887" s="8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8">
        <f t="shared" si="361"/>
        <v>0</v>
      </c>
      <c r="Q3888" s="8" t="str">
        <f t="shared" si="362"/>
        <v>theater</v>
      </c>
      <c r="R3888" s="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1.7500000000000002E-2</v>
      </c>
      <c r="P3889" s="8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0.27100000000000002</v>
      </c>
      <c r="P3890" s="8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1.4749999999999999E-2</v>
      </c>
      <c r="P3891" s="8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0.16826666666666668</v>
      </c>
      <c r="P3892" s="8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0.32500000000000001</v>
      </c>
      <c r="P3893" s="8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8">
        <f t="shared" si="361"/>
        <v>0</v>
      </c>
      <c r="Q3894" s="8" t="str">
        <f t="shared" si="362"/>
        <v>theater</v>
      </c>
      <c r="R3894" s="8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0.2155</v>
      </c>
      <c r="P3895" s="8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3.4666666666666665E-2</v>
      </c>
      <c r="P3896" s="8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0.05</v>
      </c>
      <c r="P3897" s="8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0.10625</v>
      </c>
      <c r="P3898" s="8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0.17599999999999999</v>
      </c>
      <c r="P3899" s="8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0.3256</v>
      </c>
      <c r="P3900" s="8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1.2500000000000001E-2</v>
      </c>
      <c r="P3901" s="8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5.3999999999999999E-2</v>
      </c>
      <c r="P3902" s="8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8.3333333333333332E-3</v>
      </c>
      <c r="P3903" s="8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0.48833333333333334</v>
      </c>
      <c r="P3904" s="8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8">
        <f t="shared" si="361"/>
        <v>0</v>
      </c>
      <c r="Q3905" s="8" t="str">
        <f t="shared" si="362"/>
        <v>theater</v>
      </c>
      <c r="R3905" s="8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360"/>
        <v>2.9999999999999997E-4</v>
      </c>
      <c r="P3906" s="8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366">E3907/D3907</f>
        <v>0.11533333333333333</v>
      </c>
      <c r="P3907" s="8">
        <f t="shared" ref="P3907:P3970" si="367">IFERROR(E3907/L3907,0)</f>
        <v>24.714285714285715</v>
      </c>
      <c r="Q3907" s="8" t="str">
        <f t="shared" ref="Q3907:Q3970" si="368">LEFT(N3907,FIND("/",N3907,1)-1)</f>
        <v>theater</v>
      </c>
      <c r="R3907" s="8" t="str">
        <f t="shared" ref="R3907:R3970" si="369">RIGHT(N3907,LEN(N3907)-FIND("/",N3907,1))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0.67333333333333334</v>
      </c>
      <c r="P3908" s="8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0.153</v>
      </c>
      <c r="P3909" s="8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8.666666666666667E-2</v>
      </c>
      <c r="P3910" s="8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2.2499999999999998E-3</v>
      </c>
      <c r="P3911" s="8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3.0833333333333334E-2</v>
      </c>
      <c r="P3912" s="8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0.37412499999999999</v>
      </c>
      <c r="P3913" s="8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6.666666666666667E-5</v>
      </c>
      <c r="P3914" s="8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0.1</v>
      </c>
      <c r="P3915" s="8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0.36359999999999998</v>
      </c>
      <c r="P3916" s="8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3.3333333333333335E-3</v>
      </c>
      <c r="P3917" s="8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8">
        <f t="shared" si="367"/>
        <v>0</v>
      </c>
      <c r="Q3918" s="8" t="str">
        <f t="shared" si="368"/>
        <v>theater</v>
      </c>
      <c r="R3918" s="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2.8571428571428571E-3</v>
      </c>
      <c r="P3919" s="8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2E-3</v>
      </c>
      <c r="P3920" s="8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1.7999999999999999E-2</v>
      </c>
      <c r="P3921" s="8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5.3999999999999999E-2</v>
      </c>
      <c r="P3922" s="8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8">
        <f t="shared" si="367"/>
        <v>0</v>
      </c>
      <c r="Q3923" s="8" t="str">
        <f t="shared" si="368"/>
        <v>theater</v>
      </c>
      <c r="R3923" s="8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8.1333333333333327E-2</v>
      </c>
      <c r="P3924" s="8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0.12034782608695652</v>
      </c>
      <c r="P3925" s="8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0.15266666666666667</v>
      </c>
      <c r="P3926" s="8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0.1</v>
      </c>
      <c r="P3927" s="8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3.0000000000000001E-3</v>
      </c>
      <c r="P3928" s="8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0.01</v>
      </c>
      <c r="P3929" s="8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0.13020000000000001</v>
      </c>
      <c r="P3930" s="8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2.265E-2</v>
      </c>
      <c r="P3931" s="8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8">
        <f t="shared" si="367"/>
        <v>0</v>
      </c>
      <c r="Q3932" s="8" t="str">
        <f t="shared" si="368"/>
        <v>theater</v>
      </c>
      <c r="R3932" s="8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8">
        <f t="shared" si="367"/>
        <v>0</v>
      </c>
      <c r="Q3933" s="8" t="str">
        <f t="shared" si="368"/>
        <v>theater</v>
      </c>
      <c r="R3933" s="8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8.3333333333333331E-5</v>
      </c>
      <c r="P3934" s="8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0.15742857142857142</v>
      </c>
      <c r="P3935" s="8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0.11</v>
      </c>
      <c r="P3936" s="8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0.43833333333333335</v>
      </c>
      <c r="P3937" s="8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8">
        <f t="shared" si="367"/>
        <v>0</v>
      </c>
      <c r="Q3938" s="8" t="str">
        <f t="shared" si="368"/>
        <v>theater</v>
      </c>
      <c r="R3938" s="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0.86135181975736563</v>
      </c>
      <c r="P3939" s="8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0.12196620583717357</v>
      </c>
      <c r="P3940" s="8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1E-3</v>
      </c>
      <c r="P3941" s="8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2.2000000000000001E-3</v>
      </c>
      <c r="P3942" s="8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9.0909090909090905E-3</v>
      </c>
      <c r="P3943" s="8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8">
        <f t="shared" si="367"/>
        <v>0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0.35639999999999999</v>
      </c>
      <c r="P3945" s="8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8">
        <f t="shared" si="367"/>
        <v>0</v>
      </c>
      <c r="Q3946" s="8" t="str">
        <f t="shared" si="368"/>
        <v>theater</v>
      </c>
      <c r="R3946" s="8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2.5000000000000001E-3</v>
      </c>
      <c r="P3947" s="8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3.2500000000000001E-2</v>
      </c>
      <c r="P3948" s="8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3.3666666666666664E-2</v>
      </c>
      <c r="P3949" s="8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8">
        <f t="shared" si="367"/>
        <v>0</v>
      </c>
      <c r="Q3950" s="8" t="str">
        <f t="shared" si="368"/>
        <v>theater</v>
      </c>
      <c r="R3950" s="8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0.15770000000000001</v>
      </c>
      <c r="P3951" s="8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6.2500000000000003E-3</v>
      </c>
      <c r="P3952" s="8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5.0000000000000004E-6</v>
      </c>
      <c r="P3953" s="8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9.6153846153846159E-4</v>
      </c>
      <c r="P3954" s="8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8">
        <f t="shared" si="367"/>
        <v>0</v>
      </c>
      <c r="Q3955" s="8" t="str">
        <f t="shared" si="368"/>
        <v>theater</v>
      </c>
      <c r="R3955" s="8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8">
        <f t="shared" si="367"/>
        <v>0</v>
      </c>
      <c r="Q3956" s="8" t="str">
        <f t="shared" si="368"/>
        <v>theater</v>
      </c>
      <c r="R3956" s="8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0.24285714285714285</v>
      </c>
      <c r="P3957" s="8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8">
        <f t="shared" si="367"/>
        <v>0</v>
      </c>
      <c r="Q3958" s="8" t="str">
        <f t="shared" si="368"/>
        <v>theater</v>
      </c>
      <c r="R3958" s="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2.5000000000000001E-4</v>
      </c>
      <c r="P3959" s="8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0.32050000000000001</v>
      </c>
      <c r="P3960" s="8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0.24333333333333335</v>
      </c>
      <c r="P3961" s="8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1.4999999999999999E-2</v>
      </c>
      <c r="P3962" s="8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4.1999999999999997E-3</v>
      </c>
      <c r="P3963" s="8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3.214285714285714E-2</v>
      </c>
      <c r="P3964" s="8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8">
        <f t="shared" si="367"/>
        <v>0</v>
      </c>
      <c r="Q3965" s="8" t="str">
        <f t="shared" si="368"/>
        <v>theater</v>
      </c>
      <c r="R3965" s="8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6.3E-2</v>
      </c>
      <c r="P3966" s="8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0.14249999999999999</v>
      </c>
      <c r="P3967" s="8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6.0000000000000001E-3</v>
      </c>
      <c r="P3968" s="8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0.2411764705882353</v>
      </c>
      <c r="P3969" s="8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366"/>
        <v>0.10539999999999999</v>
      </c>
      <c r="P3970" s="8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372">E3971/D3971</f>
        <v>7.4690265486725665E-2</v>
      </c>
      <c r="P3971" s="8">
        <f t="shared" ref="P3971:P4034" si="373">IFERROR(E3971/L3971,0)</f>
        <v>35.166666666666664</v>
      </c>
      <c r="Q3971" s="8" t="str">
        <f t="shared" ref="Q3971:Q4034" si="374">LEFT(N3971,FIND("/",N3971,1)-1)</f>
        <v>theater</v>
      </c>
      <c r="R3971" s="8" t="str">
        <f t="shared" ref="R3971:R4034" si="375">RIGHT(N3971,LEN(N3971)-FIND("/",N3971,1))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7.3333333333333334E-4</v>
      </c>
      <c r="P3972" s="8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9.7142857142857135E-3</v>
      </c>
      <c r="P3973" s="8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0.21099999999999999</v>
      </c>
      <c r="P3974" s="8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0.78100000000000003</v>
      </c>
      <c r="P3975" s="8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0.32</v>
      </c>
      <c r="P3976" s="8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8">
        <f t="shared" si="373"/>
        <v>0</v>
      </c>
      <c r="Q3977" s="8" t="str">
        <f t="shared" si="374"/>
        <v>theater</v>
      </c>
      <c r="R3977" s="8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0.47692307692307695</v>
      </c>
      <c r="P3978" s="8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1.4500000000000001E-2</v>
      </c>
      <c r="P3979" s="8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0.107</v>
      </c>
      <c r="P3980" s="8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1.8333333333333333E-2</v>
      </c>
      <c r="P3981" s="8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0.18</v>
      </c>
      <c r="P3982" s="8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4.0833333333333333E-2</v>
      </c>
      <c r="P3983" s="8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0.2</v>
      </c>
      <c r="P3984" s="8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0.34802513464991025</v>
      </c>
      <c r="P3985" s="8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6.3333333333333339E-2</v>
      </c>
      <c r="P3986" s="8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0.32050000000000001</v>
      </c>
      <c r="P3987" s="8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9.7600000000000006E-2</v>
      </c>
      <c r="P3988" s="8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0.3775</v>
      </c>
      <c r="P3989" s="8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2.1333333333333333E-2</v>
      </c>
      <c r="P3990" s="8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8">
        <f t="shared" si="373"/>
        <v>0</v>
      </c>
      <c r="Q3991" s="8" t="str">
        <f t="shared" si="374"/>
        <v>theater</v>
      </c>
      <c r="R3991" s="8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4.1818181818181817E-2</v>
      </c>
      <c r="P3992" s="8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0.2</v>
      </c>
      <c r="P3993" s="8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5.4100000000000002E-2</v>
      </c>
      <c r="P3994" s="8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6.0000000000000002E-5</v>
      </c>
      <c r="P3995" s="8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2.5000000000000001E-3</v>
      </c>
      <c r="P3996" s="8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0.35</v>
      </c>
      <c r="P3997" s="8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0.16566666666666666</v>
      </c>
      <c r="P3998" s="8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8">
        <f t="shared" si="373"/>
        <v>0</v>
      </c>
      <c r="Q3999" s="8" t="str">
        <f t="shared" si="374"/>
        <v>theater</v>
      </c>
      <c r="R3999" s="8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0.57199999999999995</v>
      </c>
      <c r="P4000" s="8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0.16514285714285715</v>
      </c>
      <c r="P4001" s="8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1.25E-3</v>
      </c>
      <c r="P4002" s="8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0.3775</v>
      </c>
      <c r="P4003" s="8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1.84E-2</v>
      </c>
      <c r="P4004" s="8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0.10050000000000001</v>
      </c>
      <c r="P4005" s="8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2E-3</v>
      </c>
      <c r="P4006" s="8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1.3333333333333334E-2</v>
      </c>
      <c r="P4007" s="8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6.666666666666667E-5</v>
      </c>
      <c r="P4008" s="8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2.5000000000000001E-3</v>
      </c>
      <c r="P4009" s="8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0.06</v>
      </c>
      <c r="P4010" s="8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3.8860103626943004E-2</v>
      </c>
      <c r="P4011" s="8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0.24194444444444443</v>
      </c>
      <c r="P4012" s="8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7.5999999999999998E-2</v>
      </c>
      <c r="P4013" s="8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8">
        <f t="shared" si="373"/>
        <v>0</v>
      </c>
      <c r="Q4014" s="8" t="str">
        <f t="shared" si="374"/>
        <v>theater</v>
      </c>
      <c r="R4014" s="8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1.2999999999999999E-2</v>
      </c>
      <c r="P4015" s="8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8">
        <f t="shared" si="373"/>
        <v>0</v>
      </c>
      <c r="Q4016" s="8" t="str">
        <f t="shared" si="374"/>
        <v>theater</v>
      </c>
      <c r="R4016" s="8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1.4285714285714287E-4</v>
      </c>
      <c r="P4017" s="8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0.14000000000000001</v>
      </c>
      <c r="P4018" s="8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1.0500000000000001E-2</v>
      </c>
      <c r="P4019" s="8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8.666666666666667E-2</v>
      </c>
      <c r="P4020" s="8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8.2857142857142851E-3</v>
      </c>
      <c r="P4021" s="8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0.16666666666666666</v>
      </c>
      <c r="P4022" s="8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8.3333333333333332E-3</v>
      </c>
      <c r="P4023" s="8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0.69561111111111107</v>
      </c>
      <c r="P4024" s="8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8">
        <f t="shared" si="373"/>
        <v>0</v>
      </c>
      <c r="Q4025" s="8" t="str">
        <f t="shared" si="374"/>
        <v>theater</v>
      </c>
      <c r="R4025" s="8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1.2500000000000001E-2</v>
      </c>
      <c r="P4026" s="8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0.05</v>
      </c>
      <c r="P4027" s="8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8">
        <f t="shared" si="373"/>
        <v>0</v>
      </c>
      <c r="Q4028" s="8" t="str">
        <f t="shared" si="374"/>
        <v>theater</v>
      </c>
      <c r="R4028" s="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7.166666666666667E-2</v>
      </c>
      <c r="P4029" s="8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0.28050000000000003</v>
      </c>
      <c r="P4030" s="8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8">
        <f t="shared" si="373"/>
        <v>0</v>
      </c>
      <c r="Q4031" s="8" t="str">
        <f t="shared" si="374"/>
        <v>theater</v>
      </c>
      <c r="R4031" s="8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0.16</v>
      </c>
      <c r="P4032" s="8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8">
        <f t="shared" si="373"/>
        <v>0</v>
      </c>
      <c r="Q4033" s="8" t="str">
        <f t="shared" si="374"/>
        <v>theater</v>
      </c>
      <c r="R4033" s="8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372"/>
        <v>6.8287037037037035E-2</v>
      </c>
      <c r="P4034" s="8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378">E4035/D4035</f>
        <v>0.25698702928870293</v>
      </c>
      <c r="P4035" s="8">
        <f t="shared" ref="P4035:P4098" si="379">IFERROR(E4035/L4035,0)</f>
        <v>65.340319148936175</v>
      </c>
      <c r="Q4035" s="8" t="str">
        <f t="shared" ref="Q4035:Q4098" si="380">LEFT(N4035,FIND("/",N4035,1)-1)</f>
        <v>theater</v>
      </c>
      <c r="R4035" s="8" t="str">
        <f t="shared" ref="R4035:R4098" si="381">RIGHT(N4035,LEN(N4035)-FIND("/",N4035,1))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1.4814814814814815E-2</v>
      </c>
      <c r="P4036" s="8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0.36849999999999999</v>
      </c>
      <c r="P4037" s="8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0.47049999999999997</v>
      </c>
      <c r="P4038" s="8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0.11428571428571428</v>
      </c>
      <c r="P4039" s="8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0.12039999999999999</v>
      </c>
      <c r="P4040" s="8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0.6</v>
      </c>
      <c r="P4041" s="8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0.3125</v>
      </c>
      <c r="P4042" s="8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4.1999999999999997E-3</v>
      </c>
      <c r="P4043" s="8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2.0999999999999999E-3</v>
      </c>
      <c r="P4044" s="8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8">
        <f t="shared" si="379"/>
        <v>0</v>
      </c>
      <c r="Q4045" s="8" t="str">
        <f t="shared" si="380"/>
        <v>theater</v>
      </c>
      <c r="R4045" s="8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0.375</v>
      </c>
      <c r="P4046" s="8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2.0000000000000001E-4</v>
      </c>
      <c r="P4047" s="8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8.2142857142857142E-2</v>
      </c>
      <c r="P4048" s="8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2.1999999999999999E-2</v>
      </c>
      <c r="P4049" s="8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0.17652941176470588</v>
      </c>
      <c r="P4050" s="8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8.0000000000000004E-4</v>
      </c>
      <c r="P4051" s="8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6.6666666666666664E-4</v>
      </c>
      <c r="P4052" s="8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8">
        <f t="shared" si="379"/>
        <v>0</v>
      </c>
      <c r="Q4053" s="8" t="str">
        <f t="shared" si="380"/>
        <v>theater</v>
      </c>
      <c r="R4053" s="8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0.37533333333333335</v>
      </c>
      <c r="P4054" s="8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0.22</v>
      </c>
      <c r="P4055" s="8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8">
        <f t="shared" si="379"/>
        <v>0</v>
      </c>
      <c r="Q4056" s="8" t="str">
        <f t="shared" si="380"/>
        <v>theater</v>
      </c>
      <c r="R4056" s="8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0.1762</v>
      </c>
      <c r="P4057" s="8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0.53</v>
      </c>
      <c r="P4058" s="8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0.22142857142857142</v>
      </c>
      <c r="P4059" s="8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2.5333333333333333E-2</v>
      </c>
      <c r="P4060" s="8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2.5000000000000001E-2</v>
      </c>
      <c r="P4061" s="8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2.8500000000000001E-2</v>
      </c>
      <c r="P4062" s="8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8">
        <f t="shared" si="379"/>
        <v>0</v>
      </c>
      <c r="Q4063" s="8" t="str">
        <f t="shared" si="380"/>
        <v>theater</v>
      </c>
      <c r="R4063" s="8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2.4500000000000001E-2</v>
      </c>
      <c r="P4064" s="8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1.4210526315789474E-2</v>
      </c>
      <c r="P4065" s="8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0.1925</v>
      </c>
      <c r="P4066" s="8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6.7499999999999999E-3</v>
      </c>
      <c r="P4067" s="8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1.6666666666666668E-3</v>
      </c>
      <c r="P4068" s="8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0.60899999999999999</v>
      </c>
      <c r="P4069" s="8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0.01</v>
      </c>
      <c r="P4070" s="8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0.34399999999999997</v>
      </c>
      <c r="P4071" s="8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0.16500000000000001</v>
      </c>
      <c r="P4072" s="8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8">
        <f t="shared" si="379"/>
        <v>0</v>
      </c>
      <c r="Q4073" s="8" t="str">
        <f t="shared" si="380"/>
        <v>theater</v>
      </c>
      <c r="R4073" s="8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4.0000000000000001E-3</v>
      </c>
      <c r="P4074" s="8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1.0571428571428572E-2</v>
      </c>
      <c r="P4075" s="8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0.26727272727272727</v>
      </c>
      <c r="P4076" s="8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0.28799999999999998</v>
      </c>
      <c r="P4077" s="8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8">
        <f t="shared" si="379"/>
        <v>0</v>
      </c>
      <c r="Q4078" s="8" t="str">
        <f t="shared" si="380"/>
        <v>theater</v>
      </c>
      <c r="R4078" s="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8.8999999999999996E-2</v>
      </c>
      <c r="P4079" s="8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8">
        <f t="shared" si="379"/>
        <v>0</v>
      </c>
      <c r="Q4080" s="8" t="str">
        <f t="shared" si="380"/>
        <v>theater</v>
      </c>
      <c r="R4080" s="8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1.6666666666666668E-3</v>
      </c>
      <c r="P4081" s="8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8">
        <f t="shared" si="379"/>
        <v>0</v>
      </c>
      <c r="Q4082" s="8" t="str">
        <f t="shared" si="380"/>
        <v>theater</v>
      </c>
      <c r="R4082" s="8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0.15737410071942445</v>
      </c>
      <c r="P4083" s="8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0.02</v>
      </c>
      <c r="P4084" s="8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0.21685714285714286</v>
      </c>
      <c r="P4085" s="8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3.3333333333333335E-3</v>
      </c>
      <c r="P4086" s="8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2.8571428571428571E-3</v>
      </c>
      <c r="P4087" s="8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4.7E-2</v>
      </c>
      <c r="P4088" s="8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8">
        <f t="shared" si="379"/>
        <v>0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0.108</v>
      </c>
      <c r="P4090" s="8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4.8000000000000001E-2</v>
      </c>
      <c r="P4091" s="8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3.2000000000000001E-2</v>
      </c>
      <c r="P4092" s="8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0.1275</v>
      </c>
      <c r="P4093" s="8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1.8181818181818181E-4</v>
      </c>
      <c r="P4094" s="8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2.4E-2</v>
      </c>
      <c r="P4095" s="8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0.36499999999999999</v>
      </c>
      <c r="P4096" s="8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2.6666666666666668E-2</v>
      </c>
      <c r="P4097" s="8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378"/>
        <v>0.11428571428571428</v>
      </c>
      <c r="P4098" s="8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384">E4099/D4099</f>
        <v>0</v>
      </c>
      <c r="P4099" s="8">
        <f t="shared" ref="P4099:P4115" si="385">IFERROR(E4099/L4099,0)</f>
        <v>0</v>
      </c>
      <c r="Q4099" s="8" t="str">
        <f t="shared" ref="Q4099:Q4115" si="386">LEFT(N4099,FIND("/",N4099,1)-1)</f>
        <v>theater</v>
      </c>
      <c r="R4099" s="8" t="str">
        <f t="shared" ref="R4099:R4115" si="387">RIGHT(N4099,LEN(N4099)-FIND("/",N4099,1))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8">
        <f t="shared" si="385"/>
        <v>0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1.1111111111111112E-2</v>
      </c>
      <c r="P4101" s="8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8">
        <f t="shared" si="385"/>
        <v>0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8">
        <f t="shared" si="385"/>
        <v>0</v>
      </c>
      <c r="Q4103" s="8" t="str">
        <f t="shared" si="386"/>
        <v>theater</v>
      </c>
      <c r="R4103" s="8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0.27400000000000002</v>
      </c>
      <c r="P4104" s="8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0.1</v>
      </c>
      <c r="P4105" s="8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0.21366666666666667</v>
      </c>
      <c r="P4106" s="8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6.9696969696969702E-2</v>
      </c>
      <c r="P4107" s="8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0.70599999999999996</v>
      </c>
      <c r="P4108" s="8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2.0500000000000001E-2</v>
      </c>
      <c r="P4109" s="8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1.9666666666666666E-2</v>
      </c>
      <c r="P4110" s="8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8">
        <f t="shared" si="385"/>
        <v>0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0.28666666666666668</v>
      </c>
      <c r="P4112" s="8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3.1333333333333331E-2</v>
      </c>
      <c r="P4113" s="8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4.0000000000000002E-4</v>
      </c>
      <c r="P4114" s="8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2E-3</v>
      </c>
      <c r="P4115" s="8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4" priority="1" stopIfTrue="1" operator="equal">
      <formula>"successful"</formula>
    </cfRule>
    <cfRule type="cellIs" dxfId="3" priority="2" stopIfTrue="1" operator="equal">
      <formula>"failed"</formula>
    </cfRule>
    <cfRule type="cellIs" dxfId="2" priority="3" stopIfTrue="1" operator="equal">
      <formula>"canceled"</formula>
    </cfRule>
    <cfRule type="cellIs" dxfId="1" priority="4" stopIfTrue="1" operator="equal">
      <formula>"live"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3356-317F-9A40-95D5-7328149A94DD}">
  <dimension ref="A1:F14"/>
  <sheetViews>
    <sheetView showGridLines="0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1" spans="1:6" x14ac:dyDescent="0.2">
      <c r="A1" s="9" t="s">
        <v>8223</v>
      </c>
      <c r="B1" t="s">
        <v>8322</v>
      </c>
    </row>
    <row r="3" spans="1:6" x14ac:dyDescent="0.2">
      <c r="A3" s="9" t="s">
        <v>8323</v>
      </c>
      <c r="B3" s="9" t="s">
        <v>8321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5436-0A60-854B-A80A-7B3646C984C3}">
  <dimension ref="A1:F47"/>
  <sheetViews>
    <sheetView showGridLines="0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2" spans="1:6" x14ac:dyDescent="0.2">
      <c r="A2" s="9" t="s">
        <v>8308</v>
      </c>
      <c r="B2" t="s">
        <v>8322</v>
      </c>
    </row>
    <row r="4" spans="1:6" x14ac:dyDescent="0.2">
      <c r="A4" s="9" t="s">
        <v>8323</v>
      </c>
      <c r="B4" s="9" t="s">
        <v>8321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4F78-9122-E04B-8111-F6CAE1E59BBA}">
  <dimension ref="A1:E18"/>
  <sheetViews>
    <sheetView showGridLines="0" workbookViewId="0"/>
  </sheetViews>
  <sheetFormatPr baseColWidth="10" defaultColWidth="10.8320312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5" x14ac:dyDescent="0.2">
      <c r="A1" s="18" t="s">
        <v>8308</v>
      </c>
      <c r="B1" t="s">
        <v>8322</v>
      </c>
    </row>
    <row r="2" spans="1:5" x14ac:dyDescent="0.2">
      <c r="A2" s="9" t="s">
        <v>8379</v>
      </c>
      <c r="B2" t="s">
        <v>8322</v>
      </c>
    </row>
    <row r="4" spans="1:5" x14ac:dyDescent="0.2">
      <c r="A4" s="9" t="s">
        <v>8323</v>
      </c>
      <c r="B4" s="9" t="s">
        <v>8321</v>
      </c>
    </row>
    <row r="5" spans="1:5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3" t="s">
        <v>8371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8372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8374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8375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8376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C699-465D-C546-BCB5-57641C7494DC}">
  <dimension ref="A1:H13"/>
  <sheetViews>
    <sheetView showGridLines="0" workbookViewId="0"/>
  </sheetViews>
  <sheetFormatPr baseColWidth="10" defaultRowHeight="15" x14ac:dyDescent="0.2"/>
  <cols>
    <col min="1" max="1" width="24.83203125" bestFit="1" customWidth="1"/>
    <col min="2" max="8" width="10.83203125" customWidth="1"/>
  </cols>
  <sheetData>
    <row r="1" spans="1:8" ht="32" x14ac:dyDescent="0.2">
      <c r="A1" s="15" t="s">
        <v>8380</v>
      </c>
      <c r="B1" s="14" t="s">
        <v>8381</v>
      </c>
      <c r="C1" s="14" t="s">
        <v>8382</v>
      </c>
      <c r="D1" s="14" t="s">
        <v>8398</v>
      </c>
      <c r="E1" s="14" t="s">
        <v>8395</v>
      </c>
      <c r="F1" s="14" t="s">
        <v>8396</v>
      </c>
      <c r="G1" s="14" t="s">
        <v>8397</v>
      </c>
      <c r="H1" s="14" t="s">
        <v>8399</v>
      </c>
    </row>
    <row r="2" spans="1:8" x14ac:dyDescent="0.2">
      <c r="A2" s="16" t="s">
        <v>8383</v>
      </c>
      <c r="B2" s="5">
        <f>COUNTIFS(Sheet1!$F:$F,"successful",Sheet1!$D:$D,"&lt;1000")</f>
        <v>322</v>
      </c>
      <c r="C2" s="5">
        <f>COUNTIFS(Sheet1!$F:$F,"failed",Sheet1!$D:$D,"&lt;1000")</f>
        <v>113</v>
      </c>
      <c r="D2" s="5">
        <f>COUNTIFS(Sheet1!$F:$F,"canceled",Sheet1!$D:$D,"&lt;1000")</f>
        <v>18</v>
      </c>
      <c r="E2" s="5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2">
      <c r="A3" s="16" t="s">
        <v>8384</v>
      </c>
      <c r="B3" s="5">
        <f>COUNTIFS(Sheet1!$F:$F,"successful",Sheet1!$D:$D,"&gt;=1000")-COUNTIFS(Sheet1!$F:$F,"successful",Sheet1!$D:$D,"&gt;4999")</f>
        <v>932</v>
      </c>
      <c r="C3" s="5">
        <f>COUNTIFS(Sheet1!$F:$F,"failed",Sheet1!$D:$D,"&gt;=1000")-COUNTIFS(Sheet1!$F:$F,"failed",Sheet1!$D:$D,"&gt;4999")</f>
        <v>420</v>
      </c>
      <c r="D3" s="5">
        <f>COUNTIFS(Sheet1!$F:$F,"canceled",Sheet1!$D:$D,"&gt;=1000")-COUNTIFS(Sheet1!$F:$F,"canceled",Sheet1!$D:$D,"&gt;4999")</f>
        <v>60</v>
      </c>
      <c r="E3" s="5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 x14ac:dyDescent="0.2">
      <c r="A4" s="16" t="s">
        <v>8385</v>
      </c>
      <c r="B4" s="5">
        <f>COUNTIFS(Sheet1!$F:$F,"successful",Sheet1!$D:$D,"&gt;=5000")-COUNTIFS(Sheet1!$F:$F,"successful",Sheet1!$D:$D,"&gt;9999")</f>
        <v>381</v>
      </c>
      <c r="C4" s="5">
        <f>COUNTIFS(Sheet1!$F:$F,"failed",Sheet1!$D:$D,"&gt;=5000")-COUNTIFS(Sheet1!$F:$F,"failed",Sheet1!$D:$D,"&gt;9999")</f>
        <v>283</v>
      </c>
      <c r="D4" s="5">
        <f>COUNTIFS(Sheet1!$F:$F,"canceled",Sheet1!$D:$D,"&gt;=5000")-COUNTIFS(Sheet1!$F:$F,"canceled",Sheet1!$D:$D,"&gt;9999")</f>
        <v>52</v>
      </c>
      <c r="E4" s="5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 x14ac:dyDescent="0.2">
      <c r="A5" s="16" t="s">
        <v>8386</v>
      </c>
      <c r="B5" s="5">
        <f>COUNTIFS(Sheet1!$F:$F,"successful",Sheet1!$D:$D,"&gt;=10000")-COUNTIFS(Sheet1!$F:$F,"successful",Sheet1!$D:$D,"&gt;14999")</f>
        <v>168</v>
      </c>
      <c r="C5" s="5">
        <f>COUNTIFS(Sheet1!$F:$F,"failed",Sheet1!$D:$D,"&gt;=10000")-COUNTIFS(Sheet1!$F:$F,"failed",Sheet1!$D:$D,"&gt;14999")</f>
        <v>144</v>
      </c>
      <c r="D5" s="5">
        <f>COUNTIFS(Sheet1!$F:$F,"canceled",Sheet1!$D:$D,"&gt;=10000")-COUNTIFS(Sheet1!$F:$F,"canceled",Sheet1!$D:$D,"&gt;14999")</f>
        <v>40</v>
      </c>
      <c r="E5" s="5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 x14ac:dyDescent="0.2">
      <c r="A6" s="16" t="s">
        <v>8387</v>
      </c>
      <c r="B6" s="5">
        <f>COUNTIFS(Sheet1!$F:$F,"successful",Sheet1!$D:$D,"&gt;=15000")-COUNTIFS(Sheet1!$F:$F,"successful",Sheet1!$D:$D,"&gt;19999")</f>
        <v>94</v>
      </c>
      <c r="C6" s="5">
        <f>COUNTIFS(Sheet1!$F:$F,"failed",Sheet1!$D:$D,"&gt;=15000")-COUNTIFS(Sheet1!$F:$F,"failed",Sheet1!$D:$D,"&gt;19999")</f>
        <v>90</v>
      </c>
      <c r="D6" s="5">
        <f>COUNTIFS(Sheet1!$F:$F,"canceled",Sheet1!$D:$D,"&gt;=15000")-COUNTIFS(Sheet1!$F:$F,"canceled",Sheet1!$D:$D,"&gt;19999")</f>
        <v>17</v>
      </c>
      <c r="E6" s="5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2">
      <c r="A7" s="16" t="s">
        <v>8388</v>
      </c>
      <c r="B7" s="5">
        <f>COUNTIFS(Sheet1!$F:$F,"successful",Sheet1!$D:$D,"&gt;=20000")-COUNTIFS(Sheet1!$F:$F,"successful",Sheet1!$D:$D,"&gt;24999")</f>
        <v>62</v>
      </c>
      <c r="C7" s="5">
        <f>COUNTIFS(Sheet1!$F:$F,"failed",Sheet1!$D:$D,"&gt;=20000")-COUNTIFS(Sheet1!$F:$F,"failed",Sheet1!$D:$D,"&gt;24999")</f>
        <v>72</v>
      </c>
      <c r="D7" s="5">
        <f>COUNTIFS(Sheet1!$F:$F,"canceled",Sheet1!$D:$D,"&gt;=20000")-COUNTIFS(Sheet1!$F:$F,"canceled",Sheet1!$D:$D,"&gt;24999")</f>
        <v>14</v>
      </c>
      <c r="E7" s="5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2">
      <c r="A8" s="16" t="s">
        <v>8389</v>
      </c>
      <c r="B8" s="5">
        <f>COUNTIFS(Sheet1!$F:$F,"successful",Sheet1!$D:$D,"&gt;=25000")-COUNTIFS(Sheet1!$F:$F,"successful",Sheet1!$D:$D,"&gt;29999")</f>
        <v>55</v>
      </c>
      <c r="C8" s="5">
        <f>COUNTIFS(Sheet1!$F:$F,"failed",Sheet1!$D:$D,"&gt;=25000")-COUNTIFS(Sheet1!$F:$F,"failed",Sheet1!$D:$D,"&gt;29999")</f>
        <v>64</v>
      </c>
      <c r="D8" s="5">
        <f>COUNTIFS(Sheet1!$F:$F,"canceled",Sheet1!$D:$D,"&gt;=25000")-COUNTIFS(Sheet1!$F:$F,"canceled",Sheet1!$D:$D,"&gt;29999")</f>
        <v>18</v>
      </c>
      <c r="E8" s="5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2">
      <c r="A9" s="16" t="s">
        <v>8390</v>
      </c>
      <c r="B9" s="5">
        <f>COUNTIFS(Sheet1!$F:$F,"successful",Sheet1!$D:$D,"&gt;=30000")-COUNTIFS(Sheet1!$F:$F,"successful",Sheet1!$D:$D,"&gt;34999")</f>
        <v>32</v>
      </c>
      <c r="C9" s="5">
        <f>COUNTIFS(Sheet1!$F:$F,"failed",Sheet1!$D:$D,"&gt;=30000")-COUNTIFS(Sheet1!$F:$F,"failed",Sheet1!$D:$D,"&gt;34999")</f>
        <v>37</v>
      </c>
      <c r="D9" s="5">
        <f>COUNTIFS(Sheet1!$F:$F,"canceled",Sheet1!$D:$D,"&gt;=30000")-COUNTIFS(Sheet1!$F:$F,"canceled",Sheet1!$D:$D,"&gt;34999")</f>
        <v>13</v>
      </c>
      <c r="E9" s="5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2">
      <c r="A10" s="16" t="s">
        <v>8391</v>
      </c>
      <c r="B10" s="5">
        <f>COUNTIFS(Sheet1!$F:$F,"successful",Sheet1!$D:$D,"&gt;=35000")-COUNTIFS(Sheet1!$F:$F,"successful",Sheet1!$D:$D,"&gt;39999")</f>
        <v>26</v>
      </c>
      <c r="C10" s="5">
        <f>COUNTIFS(Sheet1!$F:$F,"failed",Sheet1!$D:$D,"&gt;=35000")-COUNTIFS(Sheet1!$F:$F,"failed",Sheet1!$D:$D,"&gt;39999")</f>
        <v>22</v>
      </c>
      <c r="D10" s="5">
        <f>COUNTIFS(Sheet1!$F:$F,"canceled",Sheet1!$D:$D,"&gt;=35000")-COUNTIFS(Sheet1!$F:$F,"canceled",Sheet1!$D:$D,"&gt;39999")</f>
        <v>7</v>
      </c>
      <c r="E10" s="5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2">
      <c r="A11" s="16" t="s">
        <v>8392</v>
      </c>
      <c r="B11" s="5">
        <f>COUNTIFS(Sheet1!$F:$F,"successful",Sheet1!$D:$D,"&gt;=40000")-COUNTIFS(Sheet1!$F:$F,"successful",Sheet1!$D:$D,"&gt;44999")</f>
        <v>21</v>
      </c>
      <c r="C11" s="5">
        <f>COUNTIFS(Sheet1!$F:$F,"failed",Sheet1!$D:$D,"&gt;=40000")-COUNTIFS(Sheet1!$F:$F,"failed",Sheet1!$D:$D,"&gt;44999")</f>
        <v>16</v>
      </c>
      <c r="D11" s="5">
        <f>COUNTIFS(Sheet1!$F:$F,"canceled",Sheet1!$D:$D,"&gt;=40000")-COUNTIFS(Sheet1!$F:$F,"canceled",Sheet1!$D:$D,"&gt;44999")</f>
        <v>6</v>
      </c>
      <c r="E11" s="5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2">
      <c r="A12" s="16" t="s">
        <v>8393</v>
      </c>
      <c r="B12" s="5">
        <f>COUNTIFS(Sheet1!$F:$F,"successful",Sheet1!$D:$D,"&gt;=45000")-COUNTIFS(Sheet1!$F:$F,"successful",Sheet1!$D:$D,"&gt;49999")</f>
        <v>6</v>
      </c>
      <c r="C12" s="5">
        <f>COUNTIFS(Sheet1!$F:$F,"failed",Sheet1!$D:$D,"&gt;=45000")-COUNTIFS(Sheet1!$F:$F,"failed",Sheet1!$D:$D,"&gt;49999")</f>
        <v>11</v>
      </c>
      <c r="D12" s="5">
        <f>COUNTIFS(Sheet1!$F:$F,"canceled",Sheet1!$D:$D,"&gt;=45000")-COUNTIFS(Sheet1!$F:$F,"canceled",Sheet1!$D:$D,"&gt;49999")</f>
        <v>4</v>
      </c>
      <c r="E12" s="5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x14ac:dyDescent="0.2">
      <c r="A13" s="16" t="s">
        <v>8394</v>
      </c>
      <c r="B13" s="5">
        <f>COUNTIFS(Sheet1!$F:$F,"successful",Sheet1!$D:$D,"&gt;=50000")</f>
        <v>86</v>
      </c>
      <c r="C13" s="5">
        <f>COUNTIFS(Sheet1!$F:$F,"failed",Sheet1!$D:$D,"&gt;=50000")</f>
        <v>258</v>
      </c>
      <c r="D13" s="5">
        <f>COUNTIFS(Sheet1!$F:$F,"canceled",Sheet1!$D:$D,"&gt;=50000")</f>
        <v>100</v>
      </c>
      <c r="E13" s="5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2019-05-19T00:33:31Z</dcterms:modified>
</cp:coreProperties>
</file>