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é\workspace\pdg\result-archives\"/>
    </mc:Choice>
  </mc:AlternateContent>
  <bookViews>
    <workbookView xWindow="0" yWindow="0" windowWidth="21570" windowHeight="7995" activeTab="3"/>
  </bookViews>
  <sheets>
    <sheet name="PMD" sheetId="1" r:id="rId1"/>
    <sheet name="PDFBox" sheetId="2" r:id="rId2"/>
    <sheet name="JUnit" sheetId="3" r:id="rId3"/>
    <sheet name="HSQLDB" sheetId="4" r:id="rId4"/>
    <sheet name="Performanc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F5" i="4"/>
  <c r="F4" i="3"/>
  <c r="F4" i="2"/>
  <c r="F3" i="2"/>
  <c r="F5" i="2"/>
  <c r="F6" i="2"/>
  <c r="D7" i="4" l="1"/>
  <c r="C7" i="4"/>
  <c r="B7" i="4"/>
  <c r="E5" i="4"/>
  <c r="F7" i="4"/>
  <c r="D7" i="3"/>
  <c r="C7" i="3"/>
  <c r="B7" i="3"/>
  <c r="E6" i="3"/>
  <c r="F5" i="3"/>
  <c r="E5" i="3"/>
  <c r="F2" i="3"/>
  <c r="E2" i="3"/>
  <c r="D7" i="2"/>
  <c r="C7" i="2"/>
  <c r="B7" i="2"/>
  <c r="E6" i="2"/>
  <c r="E5" i="2"/>
  <c r="E3" i="2"/>
  <c r="F7" i="2"/>
  <c r="E2" i="2"/>
  <c r="E7" i="2" s="1"/>
  <c r="D7" i="1"/>
  <c r="B7" i="1"/>
  <c r="C7" i="1"/>
  <c r="F2" i="1"/>
  <c r="F3" i="1"/>
  <c r="F4" i="1"/>
  <c r="F5" i="1"/>
  <c r="F6" i="1"/>
  <c r="E2" i="1"/>
  <c r="E3" i="1"/>
  <c r="E4" i="1"/>
  <c r="E5" i="1"/>
  <c r="E6" i="1"/>
  <c r="E7" i="1" l="1"/>
  <c r="F7" i="1"/>
  <c r="E7" i="4"/>
  <c r="E7" i="3"/>
  <c r="F7" i="3"/>
</calcChain>
</file>

<file path=xl/sharedStrings.xml><?xml version="1.0" encoding="utf-8"?>
<sst xmlns="http://schemas.openxmlformats.org/spreadsheetml/2006/main" count="62" uniqueCount="26">
  <si>
    <t>Category</t>
  </si>
  <si>
    <t>Interprocedural</t>
  </si>
  <si>
    <t>Non-Interprocedural</t>
  </si>
  <si>
    <t>Not</t>
  </si>
  <si>
    <t>Refactored</t>
  </si>
  <si>
    <t>Small</t>
  </si>
  <si>
    <t>Manual</t>
  </si>
  <si>
    <t>Detected</t>
  </si>
  <si>
    <t>Both</t>
  </si>
  <si>
    <t>Recall</t>
  </si>
  <si>
    <t>Precision</t>
  </si>
  <si>
    <t>Total</t>
  </si>
  <si>
    <t>Project</t>
  </si>
  <si>
    <t>Seeds</t>
  </si>
  <si>
    <t>Runtime</t>
  </si>
  <si>
    <t>PMD</t>
  </si>
  <si>
    <t>PDFBox</t>
  </si>
  <si>
    <t>Junit</t>
  </si>
  <si>
    <t>HSQLDB</t>
  </si>
  <si>
    <t>3 seconds</t>
  </si>
  <si>
    <t>Initial runtime</t>
  </si>
  <si>
    <t>3 minutes 24 seconds</t>
  </si>
  <si>
    <t>5 minutes 23 seconds</t>
  </si>
  <si>
    <t>1 minute 37 seconds</t>
  </si>
  <si>
    <t>2 minutes 50 seconds</t>
  </si>
  <si>
    <t>26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</si>
</sst>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ard" xfId="0" builtinId="0"/>
  </cellStyles>
  <dxfs count="57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F7" totalsRowCount="1" headerRowDxfId="56" dataDxfId="55">
  <autoFilter ref="A1:F6"/>
  <tableColumns count="6">
    <tableColumn id="1" name="Category" totalsRowLabel="Total" dataDxfId="54" totalsRowDxfId="24"/>
    <tableColumn id="2" name="Manual" totalsRowFunction="sum" dataDxfId="53" totalsRowDxfId="23"/>
    <tableColumn id="3" name="Detected" totalsRowFunction="sum" dataDxfId="52" totalsRowDxfId="22"/>
    <tableColumn id="4" name="Both" totalsRowFunction="sum" dataDxfId="51" totalsRowDxfId="21"/>
    <tableColumn id="5" name="Recall" totalsRowFunction="average" dataDxfId="50" totalsRowDxfId="20">
      <calculatedColumnFormula>(Tabel1[[#This Row],[Both]]/Tabel1[[#This Row],[Manual]]*100)</calculatedColumnFormula>
    </tableColumn>
    <tableColumn id="6" name="Precision" totalsRowFunction="average" dataDxfId="49" totalsRowDxfId="19">
      <calculatedColumnFormula>(Tabel1[[#This Row],[Both]]/Tabel1[[#This Row],[Detected]]*100)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F7" totalsRowCount="1" headerRowDxfId="48" dataDxfId="47">
  <autoFilter ref="A1:F6"/>
  <tableColumns count="6">
    <tableColumn id="1" name="Category" totalsRowLabel="Total" dataDxfId="46" totalsRowDxfId="17"/>
    <tableColumn id="2" name="Manual" totalsRowFunction="sum" dataDxfId="45" totalsRowDxfId="16"/>
    <tableColumn id="3" name="Detected" totalsRowFunction="sum" dataDxfId="44" totalsRowDxfId="15"/>
    <tableColumn id="4" name="Both" totalsRowFunction="sum" dataDxfId="43" totalsRowDxfId="14"/>
    <tableColumn id="5" name="Recall" totalsRowFunction="average" dataDxfId="42" totalsRowDxfId="13">
      <calculatedColumnFormula>(Tabel13[[#This Row],[Both]]/Tabel13[[#This Row],[Manual]]*100)</calculatedColumnFormula>
    </tableColumn>
    <tableColumn id="6" name="Precision" totalsRowFunction="average" dataDxfId="18" totalsRowDxfId="12">
      <calculatedColumnFormula>(Tabel13[[#This Row],[Both]]/Tabel13[[#This Row],[Detected]]*100)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el134" displayName="Tabel134" ref="A1:F7" totalsRowCount="1" headerRowDxfId="41" dataDxfId="40">
  <autoFilter ref="A1:F6"/>
  <tableColumns count="6">
    <tableColumn id="1" name="Category" totalsRowLabel="Total" dataDxfId="39" totalsRowDxfId="11"/>
    <tableColumn id="2" name="Manual" totalsRowFunction="sum" dataDxfId="38" totalsRowDxfId="10"/>
    <tableColumn id="3" name="Detected" totalsRowFunction="sum" dataDxfId="37" totalsRowDxfId="9"/>
    <tableColumn id="4" name="Both" totalsRowFunction="sum" dataDxfId="36" totalsRowDxfId="8"/>
    <tableColumn id="5" name="Recall" totalsRowFunction="average" dataDxfId="35" totalsRowDxfId="7">
      <calculatedColumnFormula>(Tabel134[[#This Row],[Both]]/Tabel134[[#This Row],[Manual]]*100)</calculatedColumnFormula>
    </tableColumn>
    <tableColumn id="6" name="Precision" totalsRowFunction="average" dataDxfId="34" totalsRowDxfId="6">
      <calculatedColumnFormula>(Tabel134[[#This Row],[Both]]/Tabel134[[#This Row],[Detected]]*100)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4" name="Tabel15" displayName="Tabel15" ref="A1:F7" totalsRowCount="1" headerRowDxfId="33" dataDxfId="32">
  <autoFilter ref="A1:F6"/>
  <tableColumns count="6">
    <tableColumn id="1" name="Category" totalsRowLabel="Total" dataDxfId="31" totalsRowDxfId="5"/>
    <tableColumn id="2" name="Manual" totalsRowFunction="sum" dataDxfId="30" totalsRowDxfId="4"/>
    <tableColumn id="3" name="Detected" totalsRowFunction="sum" dataDxfId="29" totalsRowDxfId="3"/>
    <tableColumn id="4" name="Both" totalsRowFunction="sum" dataDxfId="28" totalsRowDxfId="2"/>
    <tableColumn id="5" name="Recall" totalsRowFunction="average" dataDxfId="27" totalsRowDxfId="1">
      <calculatedColumnFormula>(Tabel15[[#This Row],[Both]]/Tabel15[[#This Row],[Manual]]*100)</calculatedColumnFormula>
    </tableColumn>
    <tableColumn id="6" name="Precision" totalsRowFunction="average" dataDxfId="26" totalsRowDxfId="0">
      <calculatedColumnFormula>(Tabel15[[#This Row],[Both]]/Tabel15[[#This Row],[Detected]]*100)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5" name="Tabel5" displayName="Tabel5" ref="A1:D5" totalsRowShown="0">
  <autoFilter ref="A1:D5"/>
  <tableColumns count="4">
    <tableColumn id="1" name="Project"/>
    <tableColumn id="2" name="Seeds" dataDxfId="25"/>
    <tableColumn id="3" name="Runtime"/>
    <tableColumn id="4" name="Initial runtim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0" sqref="B10"/>
    </sheetView>
  </sheetViews>
  <sheetFormatPr defaultRowHeight="15" x14ac:dyDescent="0.25"/>
  <cols>
    <col min="1" max="1" width="19.5703125" bestFit="1" customWidth="1"/>
    <col min="2" max="2" width="9.7109375" customWidth="1"/>
    <col min="3" max="3" width="11.28515625" customWidth="1"/>
    <col min="6" max="6" width="11.28515625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1</v>
      </c>
      <c r="B2" s="2">
        <v>6</v>
      </c>
      <c r="C2" s="2">
        <v>3</v>
      </c>
      <c r="D2" s="2">
        <v>0</v>
      </c>
      <c r="E2" s="2">
        <f>(Tabel1[[#This Row],[Both]]/Tabel1[[#This Row],[Manual]]*100)</f>
        <v>0</v>
      </c>
      <c r="F2" s="2">
        <f>(Tabel1[[#This Row],[Both]]/Tabel1[[#This Row],[Detected]]*100)</f>
        <v>0</v>
      </c>
    </row>
    <row r="3" spans="1:6" x14ac:dyDescent="0.25">
      <c r="A3" s="1" t="s">
        <v>2</v>
      </c>
      <c r="B3" s="2">
        <v>4</v>
      </c>
      <c r="C3" s="2">
        <v>2</v>
      </c>
      <c r="D3" s="2">
        <v>2</v>
      </c>
      <c r="E3" s="2">
        <f>(Tabel1[[#This Row],[Both]]/Tabel1[[#This Row],[Manual]]*100)</f>
        <v>50</v>
      </c>
      <c r="F3" s="2">
        <f>(Tabel1[[#This Row],[Both]]/Tabel1[[#This Row],[Detected]]*100)</f>
        <v>100</v>
      </c>
    </row>
    <row r="4" spans="1:6" x14ac:dyDescent="0.25">
      <c r="A4" s="1" t="s">
        <v>3</v>
      </c>
      <c r="B4" s="2">
        <v>6</v>
      </c>
      <c r="C4" s="2">
        <v>11</v>
      </c>
      <c r="D4" s="2">
        <v>6</v>
      </c>
      <c r="E4" s="2">
        <f>(Tabel1[[#This Row],[Both]]/Tabel1[[#This Row],[Manual]]*100)</f>
        <v>100</v>
      </c>
      <c r="F4" s="3">
        <f>(Tabel1[[#This Row],[Both]]/Tabel1[[#This Row],[Detected]]*100)</f>
        <v>54.54545454545454</v>
      </c>
    </row>
    <row r="5" spans="1:6" x14ac:dyDescent="0.25">
      <c r="A5" s="1" t="s">
        <v>4</v>
      </c>
      <c r="B5" s="2">
        <v>8</v>
      </c>
      <c r="C5" s="2">
        <v>12</v>
      </c>
      <c r="D5" s="2">
        <v>5</v>
      </c>
      <c r="E5" s="3">
        <f>(Tabel1[[#This Row],[Both]]/Tabel1[[#This Row],[Manual]]*100)</f>
        <v>62.5</v>
      </c>
      <c r="F5" s="3">
        <f>(Tabel1[[#This Row],[Both]]/Tabel1[[#This Row],[Detected]]*100)</f>
        <v>41.666666666666671</v>
      </c>
    </row>
    <row r="6" spans="1:6" x14ac:dyDescent="0.25">
      <c r="A6" s="1" t="s">
        <v>5</v>
      </c>
      <c r="B6" s="2">
        <v>5</v>
      </c>
      <c r="C6" s="2">
        <v>1</v>
      </c>
      <c r="D6" s="2">
        <v>1</v>
      </c>
      <c r="E6" s="2">
        <f>(Tabel1[[#This Row],[Both]]/Tabel1[[#This Row],[Manual]]*100)</f>
        <v>20</v>
      </c>
      <c r="F6" s="2">
        <f>(Tabel1[[#This Row],[Both]]/Tabel1[[#This Row],[Detected]]*100)</f>
        <v>100</v>
      </c>
    </row>
    <row r="7" spans="1:6" x14ac:dyDescent="0.25">
      <c r="A7" s="1" t="s">
        <v>11</v>
      </c>
      <c r="B7" s="2">
        <f>SUBTOTAL(109,Tabel1[Manual])</f>
        <v>29</v>
      </c>
      <c r="C7" s="2">
        <f>SUBTOTAL(109,Tabel1[Detected])</f>
        <v>29</v>
      </c>
      <c r="D7" s="2">
        <f>SUBTOTAL(109,Tabel1[Both])</f>
        <v>14</v>
      </c>
      <c r="E7" s="3">
        <f>SUBTOTAL(101,Tabel1[Recall])</f>
        <v>46.5</v>
      </c>
      <c r="F7" s="3">
        <f>SUBTOTAL(101,Tabel1[Precision])</f>
        <v>59.242424242424235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4" sqref="D14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10.5703125" bestFit="1" customWidth="1"/>
    <col min="6" max="6" width="12" bestFit="1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1</v>
      </c>
      <c r="B2" s="2">
        <v>7</v>
      </c>
      <c r="C2" s="2">
        <v>0</v>
      </c>
      <c r="D2" s="2">
        <v>0</v>
      </c>
      <c r="E2" s="3">
        <f>(Tabel13[[#This Row],[Both]]/Tabel13[[#This Row],[Manual]]*100)</f>
        <v>0</v>
      </c>
      <c r="F2" s="2">
        <v>100</v>
      </c>
    </row>
    <row r="3" spans="1:6" x14ac:dyDescent="0.25">
      <c r="A3" s="1" t="s">
        <v>2</v>
      </c>
      <c r="B3" s="2">
        <v>2</v>
      </c>
      <c r="C3" s="2">
        <v>2</v>
      </c>
      <c r="D3" s="2">
        <v>1</v>
      </c>
      <c r="E3" s="2">
        <f>(Tabel13[[#This Row],[Both]]/Tabel13[[#This Row],[Manual]]*100)</f>
        <v>50</v>
      </c>
      <c r="F3" s="2">
        <f>(Tabel13[[#This Row],[Both]]/Tabel13[[#This Row],[Detected]]*100)</f>
        <v>50</v>
      </c>
    </row>
    <row r="4" spans="1:6" x14ac:dyDescent="0.25">
      <c r="A4" s="1" t="s">
        <v>3</v>
      </c>
      <c r="B4" s="2">
        <v>0</v>
      </c>
      <c r="C4" s="2">
        <v>1</v>
      </c>
      <c r="D4" s="2">
        <v>0</v>
      </c>
      <c r="E4" s="2">
        <v>100</v>
      </c>
      <c r="F4" s="2">
        <f>(Tabel13[[#This Row],[Both]]/Tabel13[[#This Row],[Detected]]*100)</f>
        <v>0</v>
      </c>
    </row>
    <row r="5" spans="1:6" x14ac:dyDescent="0.25">
      <c r="A5" s="1" t="s">
        <v>4</v>
      </c>
      <c r="B5" s="2">
        <v>13</v>
      </c>
      <c r="C5" s="2">
        <v>17</v>
      </c>
      <c r="D5" s="2">
        <v>9</v>
      </c>
      <c r="E5" s="3">
        <f>(Tabel13[[#This Row],[Both]]/Tabel13[[#This Row],[Manual]]*100)</f>
        <v>69.230769230769226</v>
      </c>
      <c r="F5" s="3">
        <f>(Tabel13[[#This Row],[Both]]/Tabel13[[#This Row],[Detected]]*100)</f>
        <v>52.941176470588239</v>
      </c>
    </row>
    <row r="6" spans="1:6" x14ac:dyDescent="0.25">
      <c r="A6" s="1" t="s">
        <v>5</v>
      </c>
      <c r="B6" s="2">
        <v>2</v>
      </c>
      <c r="C6" s="2">
        <v>4</v>
      </c>
      <c r="D6" s="2">
        <v>2</v>
      </c>
      <c r="E6" s="2">
        <f>(Tabel13[[#This Row],[Both]]/Tabel13[[#This Row],[Manual]]*100)</f>
        <v>100</v>
      </c>
      <c r="F6" s="2">
        <f>(Tabel13[[#This Row],[Both]]/Tabel13[[#This Row],[Detected]]*100)</f>
        <v>50</v>
      </c>
    </row>
    <row r="7" spans="1:6" x14ac:dyDescent="0.25">
      <c r="A7" s="1" t="s">
        <v>11</v>
      </c>
      <c r="B7" s="2">
        <f>SUBTOTAL(109,Tabel13[Manual])</f>
        <v>24</v>
      </c>
      <c r="C7" s="2">
        <f>SUBTOTAL(109,Tabel13[Detected])</f>
        <v>24</v>
      </c>
      <c r="D7" s="2">
        <f>SUBTOTAL(109,Tabel13[Both])</f>
        <v>12</v>
      </c>
      <c r="E7" s="3">
        <f>SUBTOTAL(101,Tabel13[Recall])</f>
        <v>63.846153846153847</v>
      </c>
      <c r="F7" s="3">
        <f>SUBTOTAL(101,Tabel13[Precision])</f>
        <v>50.588235294117645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5" sqref="F15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8.5703125" bestFit="1" customWidth="1"/>
    <col min="6" max="6" width="11.42578125" bestFit="1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1</v>
      </c>
      <c r="B2" s="2">
        <v>2</v>
      </c>
      <c r="C2" s="2">
        <v>1</v>
      </c>
      <c r="D2" s="2">
        <v>1</v>
      </c>
      <c r="E2" s="4">
        <f>(Tabel134[[#This Row],[Both]]/Tabel134[[#This Row],[Manual]]*100)</f>
        <v>50</v>
      </c>
      <c r="F2" s="2">
        <f>(Tabel134[[#This Row],[Both]]/Tabel134[[#This Row],[Detected]]*100)</f>
        <v>100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100</v>
      </c>
      <c r="F3" s="2">
        <v>100</v>
      </c>
    </row>
    <row r="4" spans="1:6" x14ac:dyDescent="0.25">
      <c r="A4" s="1" t="s">
        <v>3</v>
      </c>
      <c r="B4" s="2">
        <v>0</v>
      </c>
      <c r="C4" s="2">
        <v>3</v>
      </c>
      <c r="D4" s="2">
        <v>0</v>
      </c>
      <c r="E4" s="2">
        <v>100</v>
      </c>
      <c r="F4" s="2">
        <f>(Tabel134[[#This Row],[Both]]/Tabel134[[#This Row],[Detected]]*100)</f>
        <v>0</v>
      </c>
    </row>
    <row r="5" spans="1:6" x14ac:dyDescent="0.25">
      <c r="A5" s="1" t="s">
        <v>4</v>
      </c>
      <c r="B5" s="2">
        <v>4</v>
      </c>
      <c r="C5" s="2">
        <v>4</v>
      </c>
      <c r="D5" s="2">
        <v>3</v>
      </c>
      <c r="E5" s="2">
        <f>(Tabel134[[#This Row],[Both]]/Tabel134[[#This Row],[Manual]]*100)</f>
        <v>75</v>
      </c>
      <c r="F5" s="2">
        <f>(Tabel134[[#This Row],[Both]]/Tabel134[[#This Row],[Detected]]*100)</f>
        <v>75</v>
      </c>
    </row>
    <row r="6" spans="1:6" x14ac:dyDescent="0.25">
      <c r="A6" s="1" t="s">
        <v>5</v>
      </c>
      <c r="B6" s="2">
        <v>2</v>
      </c>
      <c r="C6" s="2">
        <v>0</v>
      </c>
      <c r="D6" s="2">
        <v>0</v>
      </c>
      <c r="E6" s="2">
        <f>(Tabel134[[#This Row],[Both]]/Tabel134[[#This Row],[Manual]]*100)</f>
        <v>0</v>
      </c>
      <c r="F6" s="2">
        <v>100</v>
      </c>
    </row>
    <row r="7" spans="1:6" x14ac:dyDescent="0.25">
      <c r="A7" s="1" t="s">
        <v>11</v>
      </c>
      <c r="B7" s="2">
        <f>SUBTOTAL(109,Tabel134[Manual])</f>
        <v>8</v>
      </c>
      <c r="C7" s="2">
        <f>SUBTOTAL(109,Tabel134[Detected])</f>
        <v>8</v>
      </c>
      <c r="D7" s="2">
        <f>SUBTOTAL(109,Tabel134[Both])</f>
        <v>4</v>
      </c>
      <c r="E7" s="3">
        <f>SUBTOTAL(101,Tabel134[Recall])</f>
        <v>65</v>
      </c>
      <c r="F7" s="3">
        <f>SUBTOTAL(101,Tabel134[Precision])</f>
        <v>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9" sqref="E9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8.5703125" bestFit="1" customWidth="1"/>
    <col min="6" max="6" width="11.42578125" bestFit="1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1</v>
      </c>
      <c r="B2" s="2">
        <v>1</v>
      </c>
      <c r="C2" s="2">
        <v>0</v>
      </c>
      <c r="D2" s="2">
        <v>0</v>
      </c>
      <c r="E2" s="2">
        <f>(Tabel15[[#This Row],[Both]]/Tabel15[[#This Row],[Manual]]*100)</f>
        <v>0</v>
      </c>
      <c r="F2" s="2">
        <v>100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100</v>
      </c>
      <c r="F3" s="2">
        <v>100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100</v>
      </c>
      <c r="F4" s="2">
        <v>100</v>
      </c>
    </row>
    <row r="5" spans="1:6" x14ac:dyDescent="0.25">
      <c r="A5" s="1" t="s">
        <v>4</v>
      </c>
      <c r="B5" s="2">
        <v>3</v>
      </c>
      <c r="C5" s="2">
        <v>4</v>
      </c>
      <c r="D5" s="2">
        <v>3</v>
      </c>
      <c r="E5" s="2">
        <f>(Tabel15[[#This Row],[Both]]/Tabel15[[#This Row],[Manual]]*100)</f>
        <v>100</v>
      </c>
      <c r="F5" s="2">
        <f>(Tabel15[[#This Row],[Both]]/Tabel15[[#This Row],[Detected]]*100)</f>
        <v>75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100</v>
      </c>
      <c r="F6" s="2">
        <v>100</v>
      </c>
    </row>
    <row r="7" spans="1:6" x14ac:dyDescent="0.25">
      <c r="A7" s="1" t="s">
        <v>11</v>
      </c>
      <c r="B7" s="2">
        <f>SUBTOTAL(109,Tabel15[Manual])</f>
        <v>4</v>
      </c>
      <c r="C7" s="2">
        <f>SUBTOTAL(109,Tabel15[Detected])</f>
        <v>4</v>
      </c>
      <c r="D7" s="2">
        <f>SUBTOTAL(109,Tabel15[Both])</f>
        <v>3</v>
      </c>
      <c r="E7" s="4">
        <f>SUBTOTAL(101,Tabel15[Recall])</f>
        <v>80</v>
      </c>
      <c r="F7" s="4">
        <f>SUBTOTAL(101,Tabel15[Precision])</f>
        <v>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3" sqref="C13"/>
    </sheetView>
  </sheetViews>
  <sheetFormatPr defaultRowHeight="15" x14ac:dyDescent="0.25"/>
  <cols>
    <col min="1" max="1" width="9.42578125" customWidth="1"/>
    <col min="2" max="2" width="8.42578125" customWidth="1"/>
    <col min="3" max="3" width="19.140625" bestFit="1" customWidth="1"/>
    <col min="4" max="4" width="20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20</v>
      </c>
    </row>
    <row r="2" spans="1:4" x14ac:dyDescent="0.25">
      <c r="A2" t="s">
        <v>15</v>
      </c>
      <c r="B2" s="2">
        <v>29</v>
      </c>
      <c r="C2" t="s">
        <v>21</v>
      </c>
      <c r="D2" t="s">
        <v>22</v>
      </c>
    </row>
    <row r="3" spans="1:4" x14ac:dyDescent="0.25">
      <c r="A3" t="s">
        <v>16</v>
      </c>
      <c r="B3" s="2">
        <v>24</v>
      </c>
      <c r="C3" t="s">
        <v>23</v>
      </c>
      <c r="D3" t="s">
        <v>24</v>
      </c>
    </row>
    <row r="4" spans="1:4" x14ac:dyDescent="0.25">
      <c r="A4" t="s">
        <v>17</v>
      </c>
      <c r="B4" s="2">
        <v>8</v>
      </c>
      <c r="C4" t="s">
        <v>19</v>
      </c>
    </row>
    <row r="5" spans="1:4" x14ac:dyDescent="0.25">
      <c r="A5" t="s">
        <v>18</v>
      </c>
      <c r="B5" s="2">
        <v>4</v>
      </c>
      <c r="C5" t="s">
        <v>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PMD</vt:lpstr>
      <vt:lpstr>PDFBox</vt:lpstr>
      <vt:lpstr>JUnit</vt:lpstr>
      <vt:lpstr>HSQLDB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Bulsing</dc:creator>
  <cp:lastModifiedBy>René Bulsing</cp:lastModifiedBy>
  <dcterms:created xsi:type="dcterms:W3CDTF">2015-07-16T09:22:04Z</dcterms:created>
  <dcterms:modified xsi:type="dcterms:W3CDTF">2015-07-16T10:14:51Z</dcterms:modified>
</cp:coreProperties>
</file>