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bookViews>
  <sheets>
    <sheet name="Overview" sheetId="6" r:id="rId1"/>
    <sheet name="Vector risk assessment" sheetId="5" r:id="rId2"/>
    <sheet name="Risk assessment formula" sheetId="2" r:id="rId3"/>
    <sheet name="Vector Risk assessment OWASP" sheetId="11" r:id="rId4"/>
    <sheet name="Measure TempDump" sheetId="8" r:id="rId5"/>
    <sheet name="Security Measures" sheetId="7" r:id="rId6"/>
    <sheet name="OWASP Rating" sheetId="10" r:id="rId7"/>
    <sheet name="OWASP risk value deriving" sheetId="13" r:id="rId8"/>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6" hidden="1">"d4c75f49-f1ee-485c-aa75-2c54e2ab5223"</definedName>
    <definedName name="ISFOXPreviousClassificationId" hidden="1">"7d788e96-5802-48f7-b87f-ef0226e41b7c"</definedName>
    <definedName name="ISFOXSaveAsProcess" hidden="1">TRUE</definedName>
    <definedName name="ISFOXShowClassificationRequestWindow" localSheetId="6"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2" i="11" l="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<sst xmlns="http://schemas.openxmlformats.org/spreadsheetml/2006/main" count="1177" uniqueCount="457">
  <si>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</si>
  <si>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</si>
  <si>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</si>
  <si>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</si>
  <si>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</si>
  <si>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</si>
  <si>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</si>
  <si>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</si>
  <si>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</si>
  <si>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</si>
  <si>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</si>
  <si>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</si>
  <si>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</si>
  <si>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</si>
  <si>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</si>
  <si>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</si>
  <si>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</si>
  <si>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</si>
  <si>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</si>
  <si>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</si>
  <si>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</si>
  <si>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</si>
  <si>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</si>
  <si>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</si>
  <si>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</si>
  <si>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</si>
  <si>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</si>
  <si>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</si>
  <si>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</si>
  <si>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</si>
  <si>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</si>
  <si>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</si>
  <si>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</si>
  <si>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</si>
  <si>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Unpublished 0-Days = Theoretical</t>
  </si>
  <si>
    <t>Intermediate Step = Low</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</si>
  <si>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</si>
  <si>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</si>
  <si>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</si>
  <si>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</si>
  <si>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</si>
  <si>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</si>
  <si>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</si>
  <si>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</si>
  <si>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</si>
  <si>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</si>
  <si>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</si>
  <si>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</si>
  <si>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</si>
  <si>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</si>
  <si>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</si>
  <si>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</si>
  <si>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</si>
  <si>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</si>
  <si>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</si>
  <si>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</si>
  <si>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</si>
  <si>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</si>
  <si>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</si>
  <si>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</si>
  <si>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</si>
  <si>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</si>
  <si>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</si>
  <si>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</si>
  <si>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</si>
  <si>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</si>
  <si>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</si>
  <si>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</si>
  <si>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</si>
  <si>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</si>
  <si>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</si>
  <si>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</si>
  <si>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</si>
  <si>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</si>
  <si>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</si>
  <si>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</si>
  <si>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</si>
  <si>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</si>
  <si>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</si>
  <si>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</si>
  <si>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</si>
  <si>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</si>
  <si>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</si>
  <si>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</si>
  <si>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</si>
  <si>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</si>
  <si>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</si>
  <si>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</si>
  <si>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</si>
  <si>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</si>
  <si>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</si>
  <si>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</si>
  <si>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</si>
  <si>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</si>
  <si>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</si>
  <si>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</si>
  <si>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</si>
  <si>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</si>
  <si>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</si>
  <si>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</si>
  <si>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</si>
  <si>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</si>
  <si>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</si>
  <si>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</si>
  <si>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</si>
  <si>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</si>
  <si>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</si>
  <si>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</si>
  <si>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</si>
  <si>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</si>
  <si>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</si>
  <si>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</si>
  <si>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</si>
  <si>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</si>
  <si>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</si>
  <si>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</si>
  <si>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</si>
  <si>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</si>
  <si>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</si>
  <si>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</si>
  <si>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</si>
  <si>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</si>
  <si>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</si>
  <si>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</si>
  <si>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</si>
  <si>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</si>
  <si>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</si>
  <si>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</si>
  <si>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</si>
  <si>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</si>
  <si>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</si>
  <si>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</si>
  <si>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</si>
  <si>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</si>
  <si>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</si>
  <si>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</si>
  <si>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</si>
  <si>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</si>
  <si>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</si>
  <si>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</si>
  <si>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</si>
  <si>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</si>
  <si>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</si>
  <si>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</si>
  <si>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Severe security principle violation / high monetary damage = Severe</t>
  </si>
  <si>
    <t>Non-severe security principle violation / moderate monetary damage = Moderate</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</si>
  <si>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</si>
  <si>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</si>
  <si>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</si>
  <si>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</si>
  <si>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</si>
  <si>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</si>
  <si>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</si>
  <si>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</si>
  <si>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</si>
  <si>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</si>
  <si>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</si>
  <si>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</si>
  <si>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</si>
  <si>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</si>
  <si>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</si>
  <si>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</si>
  <si>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</si>
  <si>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</si>
  <si>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</si>
  <si>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</si>
  <si>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</si>
  <si>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</si>
  <si>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</si>
  <si>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</si>
  <si>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</si>
  <si>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</si>
  <si>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</si>
  <si>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</si>
  <si>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</si>
  <si>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</si>
  <si>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</si>
  <si>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</si>
  <si>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</si>
  <si>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</si>
  <si>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</si>
  <si>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</si>
  <si>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</si>
  <si>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</si>
  <si>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</si>
  <si>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</si>
  <si>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</si>
  <si>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</si>
  <si>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</si>
  <si>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</si>
  <si>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</si>
  <si>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</si>
  <si>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</si>
  <si>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</si>
  <si>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</si>
  <si>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</si>
  <si>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</si>
  <si>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</si>
  <si>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</si>
  <si>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</si>
  <si>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</si>
  <si>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</si>
  <si>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</si>
  <si>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</si>
  <si>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</si>
  <si>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</si>
  <si>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</si>
  <si>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</si>
  <si>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</si>
  <si>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</si>
  <si>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</si>
  <si>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</si>
  <si>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</si>
  <si>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</si>
  <si>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</si>
  <si>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</si>
  <si>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</si>
  <si>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</si>
  <si>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</si>
  <si>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</si>
  <si>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</si>
  <si>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</si>
  <si>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</si>
  <si>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</si>
  <si>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</si>
  <si>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</si>
  <si>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</si>
  <si>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</si>
  <si>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</si>
  <si>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</si>
  <si>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</si>
  <si>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</si>
  <si>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</si>
  <si>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</si>
  <si>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</si>
  <si>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</si>
  <si>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</si>
  <si>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</si>
  <si>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</si>
  <si>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</si>
  <si>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</si>
  <si>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</si>
  <si>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</si>
  <si>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</si>
  <si>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</si>
  <si>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</si>
  <si>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</si>
  <si>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</si>
  <si>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</si>
  <si>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</si>
  <si>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</si>
  <si>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</si>
  <si>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</si>
  <si>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</si>
  <si>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</si>
  <si>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</si>
  <si>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</si>
  <si>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</si>
  <si>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</si>
  <si>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</si>
  <si>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</si>
  <si>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</si>
  <si>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</si>
  <si>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</si>
  <si>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</si>
  <si>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</si>
  <si>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</si>
  <si>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</si>
  <si>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</si>
  <si>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</si>
  <si>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</si>
  <si>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</si>
  <si>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</si>
  <si>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</si>
  <si>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</si>
  <si>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</si>
  <si>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</si>
  <si>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</si>
  <si>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</si>
  <si>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</si>
  <si>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</si>
  <si>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</si>
  <si>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</si>
  <si>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</si>
  <si>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</si>
  <si>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</si>
  <si>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</si>
  <si>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</si>
  <si>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</si>
  <si>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</si>
  <si>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</si>
  <si>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</si>
  <si>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</si>
  <si>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</si>
  <si>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</si>
  <si>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</si>
  <si>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</si>
  <si>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</si>
  <si>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</si>
  <si>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</si>
  <si>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</si>
  <si>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</si>
  <si>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</si>
  <si>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</si>
  <si>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</si>
  <si>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</si>
  <si>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</si>
  <si>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</si>
  <si>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</si>
  <si>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</si>
  <si>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</si>
  <si>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</si>
  <si>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</si>
  <si>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</si>
  <si>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</si>
  <si>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</si>
  <si>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</si>
  <si>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</si>
  <si>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</si>
  <si>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</si>
  <si>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</si>
  <si>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</si>
  <si>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</si>
  <si>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</si>
  <si>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</si>
  <si>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</si>
  <si>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</si>
  <si>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</si>
  <si>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</si>
  <si>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</si>
  <si>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</si>
  <si>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</si>
  <si>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</si>
  <si>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</si>
  <si>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</si>
  <si>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</si>
  <si>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</si>
  <si>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</si>
  <si>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</si>
  <si>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</si>
  <si>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</si>
  <si>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</si>
  <si>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</si>
  <si>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</si>
  <si>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</si>
  <si>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</si>
  <si>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</si>
  <si>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</si>
  <si>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</si>
  <si>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</si>
  <si>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</si>
  <si>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</si>
  <si>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</si>
  <si>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</si>
  <si>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</si>
  <si>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</si>
  <si>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</si>
  <si>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</si>
  <si>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</si>
  <si>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</si>
  <si>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</si>
  <si>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</si>
  <si>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</si>
  <si>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</si>
  <si>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</si>
  <si>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</si>
  <si>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</si>
  <si>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</si>
  <si>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</si>
  <si>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</si>
  <si>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</si>
  <si>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</si>
  <si>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</si>
  <si>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</si>
  <si>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</si>
  <si>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</si>
  <si>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</si>
  <si>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</si>
  <si>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</si>
  <si>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</si>
  <si>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</si>
  <si>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</si>
  <si>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</si>
  <si>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</si>
  <si>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</si>
  <si>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</si>
  <si>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</si>
  <si>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</si>
  <si>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</si>
  <si>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</si>
  <si>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</si>
  <si>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</si>
  <si>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</si>
  <si>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</si>
  <si>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</si>
  <si>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</si>
  <si>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</si>
  <si>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</si>
  <si>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</si>
  <si>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</si>
  <si>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</si>
  <si>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</si>
  <si>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</si>
  <si>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</si>
  <si>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</si>
  <si>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</si>
  <si>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</si>
  <si>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</si>
  <si>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</si>
  <si>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</si>
  <si>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</si>
  <si>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</si>
  <si>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</si>
  <si>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</si>
  <si>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</si>
  <si>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</si>
  <si>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</si>
  <si>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</si>
  <si>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</si>
  <si>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</si>
  <si>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</si>
  <si>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</si>
  <si>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</si>
  <si>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</si>
  <si>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</si>
  <si>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</si>
  <si>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</si>
  <si>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</si>
  <si>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</si>
  <si>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</si>
  <si>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</si>
  <si>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Gather confidential information through the Kubernetes dashboard &amp; apiserver (platform interfaces are evaluated separately)</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</si>
  <si>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</si>
  <si>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</si>
  <si>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</si>
  <si>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</si>
  <si>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</si>
  <si>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</si>
  <si>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</si>
  <si>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</si>
  <si>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</si>
  <si>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</si>
  <si>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</si>
  <si>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</si>
  <si>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</si>
  <si>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</si>
  <si>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</si>
  <si>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</si>
  <si>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Change the existing configuration through the Kubernetes dashboard &amp; apiserver (platform interfaces are evaluated separately)</t>
  </si>
  <si>
    <t>Gather confidential information through platform webinterfaces &amp; apiserver(s) (Kubernetes interfaces are evaluated separately)</t>
  </si>
  <si>
    <t>Change the existing configuration through platform webinterfaces &amp; apiserver(s) (Kubernetes interfaces are evaluated separately)</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</si>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</sst>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29">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1.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wasp.org/images/0/0b/Threat_Modeling_Using_STRIDE_v1.1.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vTgQLzeBf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C22" sqref="C22"/>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60</v>
      </c>
    </row>
    <row r="2" spans="1:4" x14ac:dyDescent="0.25">
      <c r="C2" s="4" t="s">
        <v>114</v>
      </c>
    </row>
    <row r="3" spans="1:4" x14ac:dyDescent="0.25">
      <c r="A3" s="33" t="s">
        <v>109</v>
      </c>
      <c r="B3" s="33" t="s">
        <v>9</v>
      </c>
      <c r="C3" s="33" t="s">
        <v>108</v>
      </c>
      <c r="D3" s="33" t="s">
        <v>61</v>
      </c>
    </row>
    <row r="4" spans="1:4" x14ac:dyDescent="0.25">
      <c r="A4" s="56" t="s">
        <v>73</v>
      </c>
      <c r="B4" s="34" t="s">
        <v>452</v>
      </c>
      <c r="C4" s="34" t="s">
        <v>113</v>
      </c>
      <c r="D4" s="34" t="s">
        <v>430</v>
      </c>
    </row>
    <row r="5" spans="1:4" x14ac:dyDescent="0.25">
      <c r="A5" s="56" t="s">
        <v>74</v>
      </c>
      <c r="B5" s="3" t="s">
        <v>429</v>
      </c>
      <c r="C5" s="3"/>
      <c r="D5" s="3" t="s">
        <v>431</v>
      </c>
    </row>
    <row r="6" spans="1:4" x14ac:dyDescent="0.25">
      <c r="A6" s="56" t="s">
        <v>75</v>
      </c>
      <c r="B6" s="3" t="s">
        <v>433</v>
      </c>
      <c r="C6" s="3"/>
      <c r="D6" s="3" t="s">
        <v>448</v>
      </c>
    </row>
    <row r="7" spans="1:4" x14ac:dyDescent="0.25">
      <c r="A7" s="56" t="s">
        <v>76</v>
      </c>
      <c r="B7" s="3" t="s">
        <v>432</v>
      </c>
      <c r="C7" s="3"/>
      <c r="D7" s="3" t="s">
        <v>449</v>
      </c>
    </row>
    <row r="8" spans="1:4" x14ac:dyDescent="0.25">
      <c r="A8" s="56" t="s">
        <v>77</v>
      </c>
      <c r="B8" s="3" t="s">
        <v>447</v>
      </c>
      <c r="C8" s="3"/>
      <c r="D8" s="3" t="s">
        <v>450</v>
      </c>
    </row>
    <row r="9" spans="1:4" x14ac:dyDescent="0.25">
      <c r="A9" s="56" t="s">
        <v>78</v>
      </c>
      <c r="B9" s="3" t="s">
        <v>434</v>
      </c>
      <c r="C9" s="3"/>
      <c r="D9" s="3" t="s">
        <v>435</v>
      </c>
    </row>
    <row r="10" spans="1:4" x14ac:dyDescent="0.25">
      <c r="A10" s="56" t="s">
        <v>79</v>
      </c>
      <c r="B10" s="3" t="s">
        <v>436</v>
      </c>
      <c r="C10" s="3"/>
      <c r="D10" s="3" t="s">
        <v>230</v>
      </c>
    </row>
    <row r="11" spans="1:4" x14ac:dyDescent="0.25">
      <c r="A11" s="56" t="s">
        <v>80</v>
      </c>
      <c r="B11" s="3" t="s">
        <v>437</v>
      </c>
      <c r="C11" s="3"/>
      <c r="D11" s="3" t="s">
        <v>63</v>
      </c>
    </row>
    <row r="12" spans="1:4" x14ac:dyDescent="0.25">
      <c r="A12" s="56" t="s">
        <v>81</v>
      </c>
      <c r="B12" t="s">
        <v>453</v>
      </c>
      <c r="C12" s="3"/>
      <c r="D12" s="3" t="s">
        <v>247</v>
      </c>
    </row>
    <row r="13" spans="1:4" x14ac:dyDescent="0.25">
      <c r="A13" s="56" t="s">
        <v>82</v>
      </c>
      <c r="B13" s="51" t="s">
        <v>438</v>
      </c>
      <c r="C13" s="3"/>
      <c r="D13" s="3" t="s">
        <v>64</v>
      </c>
    </row>
    <row r="14" spans="1:4" x14ac:dyDescent="0.25">
      <c r="A14" s="56" t="s">
        <v>83</v>
      </c>
      <c r="B14" s="51" t="s">
        <v>439</v>
      </c>
      <c r="C14" s="3"/>
      <c r="D14" s="3" t="s">
        <v>451</v>
      </c>
    </row>
    <row r="15" spans="1:4" x14ac:dyDescent="0.25">
      <c r="A15" s="56" t="s">
        <v>84</v>
      </c>
      <c r="B15" s="52" t="s">
        <v>440</v>
      </c>
      <c r="C15" s="3"/>
      <c r="D15" s="3" t="s">
        <v>65</v>
      </c>
    </row>
    <row r="16" spans="1:4" x14ac:dyDescent="0.25">
      <c r="A16" s="56" t="s">
        <v>85</v>
      </c>
      <c r="B16" s="51" t="s">
        <v>441</v>
      </c>
      <c r="C16" s="3"/>
      <c r="D16" s="3" t="s">
        <v>67</v>
      </c>
    </row>
    <row r="17" spans="1:4" x14ac:dyDescent="0.25">
      <c r="A17" s="56" t="s">
        <v>86</v>
      </c>
      <c r="B17" s="51" t="s">
        <v>442</v>
      </c>
      <c r="C17" s="3"/>
      <c r="D17" s="3" t="s">
        <v>66</v>
      </c>
    </row>
    <row r="18" spans="1:4" x14ac:dyDescent="0.25">
      <c r="A18" s="56" t="s">
        <v>87</v>
      </c>
      <c r="B18" s="51" t="s">
        <v>443</v>
      </c>
      <c r="C18" s="3"/>
      <c r="D18" s="3" t="s">
        <v>68</v>
      </c>
    </row>
    <row r="19" spans="1:4" x14ac:dyDescent="0.25">
      <c r="A19" s="56" t="s">
        <v>88</v>
      </c>
      <c r="B19" s="51" t="s">
        <v>444</v>
      </c>
      <c r="C19" s="3"/>
      <c r="D19" s="3" t="s">
        <v>262</v>
      </c>
    </row>
    <row r="20" spans="1:4" x14ac:dyDescent="0.25">
      <c r="A20" s="56" t="s">
        <v>89</v>
      </c>
      <c r="B20" s="51" t="s">
        <v>445</v>
      </c>
      <c r="C20" s="3"/>
      <c r="D20" s="3" t="s">
        <v>69</v>
      </c>
    </row>
    <row r="21" spans="1:4" x14ac:dyDescent="0.25">
      <c r="A21" s="56" t="s">
        <v>90</v>
      </c>
      <c r="B21" s="51" t="s">
        <v>53</v>
      </c>
      <c r="C21" s="3"/>
      <c r="D21" s="3" t="s">
        <v>70</v>
      </c>
    </row>
    <row r="22" spans="1:4" x14ac:dyDescent="0.25">
      <c r="A22" s="56" t="s">
        <v>91</v>
      </c>
      <c r="B22" s="51" t="s">
        <v>52</v>
      </c>
      <c r="C22" s="3"/>
      <c r="D22" s="3" t="s">
        <v>456</v>
      </c>
    </row>
    <row r="23" spans="1:4" x14ac:dyDescent="0.25">
      <c r="A23" s="57" t="s">
        <v>92</v>
      </c>
      <c r="B23" s="53" t="s">
        <v>446</v>
      </c>
      <c r="C23" s="35"/>
      <c r="D23" s="35"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85" zoomScaleNormal="85" workbookViewId="0">
      <selection activeCell="L15" sqref="L15"/>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59</v>
      </c>
    </row>
    <row r="2" spans="1:18" x14ac:dyDescent="0.25">
      <c r="A2" s="4" t="s">
        <v>62</v>
      </c>
      <c r="D2" s="4"/>
      <c r="E2" s="32" t="s">
        <v>40</v>
      </c>
      <c r="L2" s="32" t="s">
        <v>41</v>
      </c>
    </row>
    <row r="3" spans="1:18" x14ac:dyDescent="0.25">
      <c r="A3" s="33" t="s">
        <v>110</v>
      </c>
      <c r="B3" s="33" t="s">
        <v>9</v>
      </c>
      <c r="C3" s="33" t="s">
        <v>27</v>
      </c>
      <c r="D3" s="33" t="s">
        <v>45</v>
      </c>
      <c r="E3" s="33" t="s">
        <v>10</v>
      </c>
      <c r="F3" s="36" t="s">
        <v>11</v>
      </c>
      <c r="G3" s="46" t="s">
        <v>38</v>
      </c>
      <c r="H3" s="33" t="s">
        <v>4</v>
      </c>
      <c r="I3" s="47" t="s">
        <v>39</v>
      </c>
      <c r="J3" s="36" t="s">
        <v>27</v>
      </c>
      <c r="K3" s="55" t="s">
        <v>45</v>
      </c>
      <c r="L3" s="33" t="s">
        <v>10</v>
      </c>
      <c r="M3" s="36" t="s">
        <v>11</v>
      </c>
      <c r="N3" s="46" t="s">
        <v>38</v>
      </c>
      <c r="O3" s="33" t="s">
        <v>4</v>
      </c>
      <c r="P3" s="47" t="s">
        <v>39</v>
      </c>
      <c r="Q3" s="45" t="s">
        <v>47</v>
      </c>
    </row>
    <row r="4" spans="1:18" x14ac:dyDescent="0.25">
      <c r="A4" s="56" t="s">
        <v>73</v>
      </c>
      <c r="B4" s="34" t="s">
        <v>452</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56</v>
      </c>
    </row>
    <row r="5" spans="1:18" x14ac:dyDescent="0.25">
      <c r="A5" s="56" t="s">
        <v>74</v>
      </c>
      <c r="B5" s="3" t="s">
        <v>429</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56</v>
      </c>
    </row>
    <row r="6" spans="1:18" x14ac:dyDescent="0.25">
      <c r="A6" s="56" t="s">
        <v>75</v>
      </c>
      <c r="B6" s="3" t="s">
        <v>433</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56</v>
      </c>
    </row>
    <row r="7" spans="1:18" x14ac:dyDescent="0.25">
      <c r="A7" s="56" t="s">
        <v>76</v>
      </c>
      <c r="B7" s="3" t="s">
        <v>432</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56</v>
      </c>
    </row>
    <row r="8" spans="1:18" x14ac:dyDescent="0.25">
      <c r="A8" s="56" t="s">
        <v>77</v>
      </c>
      <c r="B8" s="3" t="s">
        <v>447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56</v>
      </c>
    </row>
    <row r="9" spans="1:18" x14ac:dyDescent="0.25">
      <c r="A9" s="56" t="s">
        <v>78</v>
      </c>
      <c r="B9" s="3" t="s">
        <v>434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56</v>
      </c>
    </row>
    <row r="10" spans="1:18" x14ac:dyDescent="0.25">
      <c r="A10" s="56" t="s">
        <v>79</v>
      </c>
      <c r="B10" s="3" t="s">
        <v>436</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80</v>
      </c>
      <c r="B11" s="3" t="s">
        <v>437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56</v>
      </c>
    </row>
    <row r="12" spans="1:18" x14ac:dyDescent="0.25">
      <c r="A12" s="56" t="s">
        <v>81</v>
      </c>
      <c r="B12" t="s">
        <v>453</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82</v>
      </c>
      <c r="B13" s="51" t="s">
        <v>438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56</v>
      </c>
    </row>
    <row r="14" spans="1:18" x14ac:dyDescent="0.25">
      <c r="A14" s="56" t="s">
        <v>83</v>
      </c>
      <c r="B14" s="51" t="s">
        <v>439</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84</v>
      </c>
      <c r="B15" s="52" t="s">
        <v>440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85</v>
      </c>
      <c r="B16" s="51" t="s">
        <v>441</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86</v>
      </c>
      <c r="B17" s="51" t="s">
        <v>442</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57</v>
      </c>
    </row>
    <row r="18" spans="1:21" x14ac:dyDescent="0.25">
      <c r="A18" s="56" t="s">
        <v>87</v>
      </c>
      <c r="B18" s="51" t="s">
        <v>443</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88</v>
      </c>
      <c r="B19" s="51" t="s">
        <v>444</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89</v>
      </c>
      <c r="B20" s="51" t="s">
        <v>445</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56</v>
      </c>
    </row>
    <row r="21" spans="1:21" x14ac:dyDescent="0.25">
      <c r="A21" s="56" t="s">
        <v>90</v>
      </c>
      <c r="B21" s="51" t="s">
        <v>53</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56</v>
      </c>
    </row>
    <row r="22" spans="1:21" x14ac:dyDescent="0.25">
      <c r="A22" s="56" t="s">
        <v>91</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92</v>
      </c>
      <c r="B23" s="53" t="s">
        <v>446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56</v>
      </c>
    </row>
    <row r="25" spans="1:21" x14ac:dyDescent="0.25">
      <c r="B25" s="43" t="s">
        <v>44</v>
      </c>
      <c r="J25" s="37"/>
      <c r="K25" s="37"/>
      <c r="L25" s="37"/>
      <c r="M25" s="37"/>
    </row>
    <row r="26" spans="1:21" x14ac:dyDescent="0.25">
      <c r="B26" s="43" t="s">
        <v>43</v>
      </c>
      <c r="J26" s="37"/>
      <c r="K26" s="37"/>
      <c r="L26" s="37"/>
      <c r="M26" s="37"/>
    </row>
    <row r="27" spans="1:21" x14ac:dyDescent="0.25">
      <c r="B27" s="43" t="s">
        <v>46</v>
      </c>
    </row>
    <row r="28" spans="1:21" x14ac:dyDescent="0.25">
      <c r="B28" s="44" t="s">
        <v>48</v>
      </c>
      <c r="G28" s="41"/>
      <c r="N28" s="41"/>
    </row>
    <row r="30" spans="1:21" x14ac:dyDescent="0.25">
      <c r="B30" s="44"/>
      <c r="R30" t="s">
        <v>187</v>
      </c>
    </row>
    <row r="31" spans="1:21" x14ac:dyDescent="0.25">
      <c r="R31" t="s">
        <v>188</v>
      </c>
      <c r="T31" t="s">
        <v>189</v>
      </c>
    </row>
    <row r="32" spans="1:21" x14ac:dyDescent="0.25">
      <c r="A32" s="56" t="s">
        <v>80</v>
      </c>
      <c r="B32" s="3" t="s">
        <v>42</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192</v>
      </c>
      <c r="T32" s="38">
        <v>9.6</v>
      </c>
      <c r="U32" s="5" t="s">
        <v>192</v>
      </c>
    </row>
    <row r="33" spans="1:21" x14ac:dyDescent="0.25">
      <c r="A33" s="57" t="s">
        <v>92</v>
      </c>
      <c r="B33" s="53" t="s">
        <v>49</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193</v>
      </c>
      <c r="T33" s="4">
        <v>10</v>
      </c>
      <c r="U33" s="5" t="s">
        <v>193</v>
      </c>
    </row>
    <row r="34" spans="1:21" x14ac:dyDescent="0.25">
      <c r="A34" s="56" t="s">
        <v>76</v>
      </c>
      <c r="B34" s="3" t="s">
        <v>184</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191</v>
      </c>
      <c r="T34" s="4">
        <v>7.4</v>
      </c>
      <c r="U34" s="5" t="s">
        <v>190</v>
      </c>
    </row>
    <row r="35" spans="1:21" x14ac:dyDescent="0.25">
      <c r="A35" s="56" t="s">
        <v>91</v>
      </c>
      <c r="B35" s="51" t="s">
        <v>52</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75</v>
      </c>
      <c r="B36" s="3" t="s">
        <v>182</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77</v>
      </c>
      <c r="B37" s="3" t="s">
        <v>185</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82</v>
      </c>
      <c r="B38" s="51" t="s">
        <v>180</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90</v>
      </c>
      <c r="B39" s="51" t="s">
        <v>53</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74</v>
      </c>
      <c r="B40" s="3" t="s">
        <v>183</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79</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86</v>
      </c>
      <c r="B42" s="51" t="s">
        <v>178</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87</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146</v>
      </c>
      <c r="C5" s="11" t="s">
        <v>18</v>
      </c>
      <c r="D5" s="7" t="s">
        <v>18</v>
      </c>
      <c r="E5" s="11" t="s">
        <v>14</v>
      </c>
      <c r="F5" s="11"/>
      <c r="H5" s="18"/>
    </row>
    <row r="6" spans="1:8" x14ac:dyDescent="0.25">
      <c r="A6" s="11" t="s">
        <v>29</v>
      </c>
      <c r="B6" s="11" t="s">
        <v>55</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186</v>
      </c>
      <c r="C9" s="24"/>
      <c r="D9" s="7"/>
      <c r="E9" s="31" t="s">
        <v>37</v>
      </c>
      <c r="F9" s="29" t="s">
        <v>177</v>
      </c>
    </row>
    <row r="10" spans="1:8" x14ac:dyDescent="0.25">
      <c r="A10" s="8"/>
      <c r="B10" s="28" t="s">
        <v>36</v>
      </c>
      <c r="C10" s="25"/>
      <c r="D10" s="9"/>
      <c r="E10" s="9"/>
      <c r="F10" s="13" t="s">
        <v>58</v>
      </c>
    </row>
    <row r="11" spans="1:8" x14ac:dyDescent="0.25">
      <c r="E11" t="s">
        <v>144</v>
      </c>
    </row>
    <row r="12" spans="1:8" x14ac:dyDescent="0.25">
      <c r="E12" t="s">
        <v>145</v>
      </c>
    </row>
    <row r="13" spans="1:8" x14ac:dyDescent="0.25">
      <c r="E13" t="s">
        <v>35</v>
      </c>
    </row>
    <row r="14" spans="1:8" x14ac:dyDescent="0.25">
      <c r="E14" t="s">
        <v>34</v>
      </c>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6" orientation="landscape" horizontalDpi="4294967295" verticalDpi="4294967295"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E9" sqref="E9"/>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59</v>
      </c>
      <c r="C1" s="1"/>
      <c r="R1" s="17"/>
    </row>
    <row r="3" spans="1:23" ht="21" x14ac:dyDescent="0.35">
      <c r="A3" s="69" t="s">
        <v>40</v>
      </c>
      <c r="E3" s="4"/>
    </row>
    <row r="4" spans="1:23" x14ac:dyDescent="0.25">
      <c r="A4" s="4" t="s">
        <v>62</v>
      </c>
      <c r="D4" s="118" t="s">
        <v>286</v>
      </c>
      <c r="E4" s="119"/>
      <c r="F4" s="119"/>
      <c r="G4" s="119"/>
      <c r="H4" s="119"/>
      <c r="I4" s="119"/>
      <c r="J4" s="119"/>
      <c r="K4" s="119"/>
      <c r="L4" s="119"/>
      <c r="M4" s="120"/>
      <c r="N4" s="118" t="s">
        <v>4</v>
      </c>
      <c r="O4" s="119"/>
      <c r="P4" s="119"/>
      <c r="Q4" s="119"/>
      <c r="R4" s="119"/>
      <c r="S4" s="119"/>
      <c r="T4" s="119"/>
      <c r="U4" s="119"/>
      <c r="V4" s="119"/>
      <c r="W4" s="120"/>
    </row>
    <row r="5" spans="1:23" x14ac:dyDescent="0.25">
      <c r="A5" s="33" t="s">
        <v>110</v>
      </c>
      <c r="B5" s="67" t="s">
        <v>9</v>
      </c>
      <c r="C5" s="94" t="s">
        <v>297</v>
      </c>
      <c r="D5" s="93" t="s">
        <v>278</v>
      </c>
      <c r="E5" s="90" t="s">
        <v>279</v>
      </c>
      <c r="F5" s="90" t="s">
        <v>280</v>
      </c>
      <c r="G5" s="91" t="s">
        <v>281</v>
      </c>
      <c r="H5" s="91" t="s">
        <v>282</v>
      </c>
      <c r="I5" s="91" t="s">
        <v>283</v>
      </c>
      <c r="J5" s="91" t="s">
        <v>284</v>
      </c>
      <c r="K5" s="91" t="s">
        <v>285</v>
      </c>
      <c r="L5" s="96" t="s">
        <v>287</v>
      </c>
      <c r="M5" s="97" t="s">
        <v>287</v>
      </c>
      <c r="N5" s="93" t="s">
        <v>289</v>
      </c>
      <c r="O5" s="90" t="s">
        <v>290</v>
      </c>
      <c r="P5" s="90" t="s">
        <v>291</v>
      </c>
      <c r="Q5" s="91" t="s">
        <v>292</v>
      </c>
      <c r="R5" s="91" t="s">
        <v>293</v>
      </c>
      <c r="S5" s="91" t="s">
        <v>294</v>
      </c>
      <c r="T5" s="91" t="s">
        <v>295</v>
      </c>
      <c r="U5" s="91" t="s">
        <v>296</v>
      </c>
      <c r="V5" s="96" t="s">
        <v>288</v>
      </c>
      <c r="W5" s="97" t="s">
        <v>288</v>
      </c>
    </row>
    <row r="6" spans="1:23" ht="23.25" x14ac:dyDescent="0.25">
      <c r="A6" s="56" t="s">
        <v>73</v>
      </c>
      <c r="B6" s="68" t="s">
        <v>452</v>
      </c>
      <c r="C6" s="95" t="str">
        <f>INDEX($E$56:$G$58, MATCH(M6,$E$55:$G$55,0),MATCH(W6,$D$56:$D$58,0))</f>
        <v>Medium</v>
      </c>
      <c r="D6" s="106" t="s">
        <v>394</v>
      </c>
      <c r="E6" s="107" t="s">
        <v>364</v>
      </c>
      <c r="F6" s="107" t="s">
        <v>397</v>
      </c>
      <c r="G6" s="107" t="s">
        <v>398</v>
      </c>
      <c r="H6" s="107" t="s">
        <v>369</v>
      </c>
      <c r="I6" s="107" t="s">
        <v>369</v>
      </c>
      <c r="J6" s="107" t="s">
        <v>371</v>
      </c>
      <c r="K6" s="108" t="s">
        <v>372</v>
      </c>
      <c r="L6" s="100">
        <f t="shared" ref="L6:L25" si="0">(VALUE(LEFT(D6,1))+VALUE(LEFT(E6,1))+VALUE(LEFT(F6,1))+VALUE(LEFT(G6,1))+VALUE(LEFT(H6,1))+VALUE(LEFT(I6,1))+VALUE(LEFT(J6,1))+VALUE(LEFT(K6,1)))/8</f>
        <v>7.25</v>
      </c>
      <c r="M6" s="109" t="str">
        <f t="shared" ref="M6:M25" si="1">IF(L6&lt;3,$J$55,IF(L6&lt;6,$J$54,$J$56))</f>
        <v>HIGH</v>
      </c>
      <c r="N6" s="106" t="s">
        <v>373</v>
      </c>
      <c r="O6" s="107" t="s">
        <v>374</v>
      </c>
      <c r="P6" s="107" t="s">
        <v>374</v>
      </c>
      <c r="Q6" s="107" t="s">
        <v>375</v>
      </c>
      <c r="R6" s="92"/>
      <c r="S6" s="92"/>
      <c r="T6" s="92"/>
      <c r="U6" s="99"/>
      <c r="V6" s="100">
        <f t="shared" ref="V6:V17" si="2">(VALUE(LEFT(N6,1))+VALUE(LEFT(O6,1))+VALUE(LEFT(P6,1))+VALUE(LEFT(Q6,1)))/4</f>
        <v>2.75</v>
      </c>
      <c r="W6" s="98" t="str">
        <f t="shared" ref="W6:W25" si="3">IF(V6&lt;3,$J$55,IF(V6&lt;6,$J$54,$J$56))</f>
        <v>LOW</v>
      </c>
    </row>
    <row r="7" spans="1:23" ht="23.25" x14ac:dyDescent="0.25">
      <c r="A7" s="56" t="s">
        <v>74</v>
      </c>
      <c r="B7" s="51" t="s">
        <v>429</v>
      </c>
      <c r="C7" s="95" t="str">
        <f t="shared" ref="C7:C25" si="4">INDEX($E$56:$G$58, MATCH(M7,$E$55:$G$55,0),MATCH(W7,$D$56:$D$58,0))</f>
        <v>High</v>
      </c>
      <c r="D7" s="106" t="s">
        <v>362</v>
      </c>
      <c r="E7" s="107" t="s">
        <v>393</v>
      </c>
      <c r="F7" s="107" t="s">
        <v>366</v>
      </c>
      <c r="G7" s="107" t="s">
        <v>398</v>
      </c>
      <c r="H7" s="107" t="s">
        <v>369</v>
      </c>
      <c r="I7" s="107" t="s">
        <v>369</v>
      </c>
      <c r="J7" s="107" t="s">
        <v>371</v>
      </c>
      <c r="K7" s="108" t="s">
        <v>372</v>
      </c>
      <c r="L7" s="100">
        <f t="shared" si="0"/>
        <v>8</v>
      </c>
      <c r="M7" s="109" t="str">
        <f t="shared" si="1"/>
        <v>HIGH</v>
      </c>
      <c r="N7" s="106" t="s">
        <v>405</v>
      </c>
      <c r="O7" s="107" t="s">
        <v>374</v>
      </c>
      <c r="P7" s="107" t="s">
        <v>374</v>
      </c>
      <c r="Q7" s="107" t="s">
        <v>392</v>
      </c>
      <c r="R7" s="92"/>
      <c r="S7" s="92"/>
      <c r="T7" s="92"/>
      <c r="U7" s="99"/>
      <c r="V7" s="100">
        <f t="shared" si="2"/>
        <v>3</v>
      </c>
      <c r="W7" s="98" t="str">
        <f t="shared" si="3"/>
        <v>MEDIUM</v>
      </c>
    </row>
    <row r="8" spans="1:23" ht="23.25" x14ac:dyDescent="0.25">
      <c r="A8" s="56" t="s">
        <v>75</v>
      </c>
      <c r="B8" s="3" t="s">
        <v>433</v>
      </c>
      <c r="C8" s="95" t="str">
        <f t="shared" si="4"/>
        <v>High</v>
      </c>
      <c r="D8" s="106" t="s">
        <v>362</v>
      </c>
      <c r="E8" s="107" t="s">
        <v>393</v>
      </c>
      <c r="F8" s="107" t="s">
        <v>366</v>
      </c>
      <c r="G8" s="107" t="s">
        <v>398</v>
      </c>
      <c r="H8" s="107" t="s">
        <v>369</v>
      </c>
      <c r="I8" s="107" t="s">
        <v>369</v>
      </c>
      <c r="J8" s="107" t="s">
        <v>371</v>
      </c>
      <c r="K8" s="108" t="s">
        <v>372</v>
      </c>
      <c r="L8" s="100">
        <f t="shared" si="0"/>
        <v>8</v>
      </c>
      <c r="M8" s="109" t="str">
        <f t="shared" si="1"/>
        <v>HIGH</v>
      </c>
      <c r="N8" s="106" t="s">
        <v>405</v>
      </c>
      <c r="O8" s="107" t="s">
        <v>413</v>
      </c>
      <c r="P8" s="107" t="s">
        <v>374</v>
      </c>
      <c r="Q8" s="107" t="s">
        <v>392</v>
      </c>
      <c r="R8" s="92"/>
      <c r="S8" s="92"/>
      <c r="T8" s="92"/>
      <c r="U8" s="99"/>
      <c r="V8" s="100">
        <f t="shared" si="2"/>
        <v>4.25</v>
      </c>
      <c r="W8" s="98" t="str">
        <f t="shared" si="3"/>
        <v>MEDIUM</v>
      </c>
    </row>
    <row r="9" spans="1:23" ht="23.25" x14ac:dyDescent="0.25">
      <c r="A9" s="56" t="s">
        <v>76</v>
      </c>
      <c r="B9" s="3" t="s">
        <v>432</v>
      </c>
      <c r="C9" s="95" t="str">
        <f t="shared" si="4"/>
        <v>High</v>
      </c>
      <c r="D9" s="106" t="s">
        <v>362</v>
      </c>
      <c r="E9" s="107" t="s">
        <v>393</v>
      </c>
      <c r="F9" s="107" t="s">
        <v>366</v>
      </c>
      <c r="G9" s="107" t="s">
        <v>398</v>
      </c>
      <c r="H9" s="107" t="s">
        <v>400</v>
      </c>
      <c r="I9" s="107" t="s">
        <v>401</v>
      </c>
      <c r="J9" s="107" t="s">
        <v>402</v>
      </c>
      <c r="K9" s="108" t="s">
        <v>372</v>
      </c>
      <c r="L9" s="100">
        <f t="shared" ref="L9" si="5">(VALUE(LEFT(D9,1))+VALUE(LEFT(E9,1))+VALUE(LEFT(F9,1))+VALUE(LEFT(G9,1))+VALUE(LEFT(H9,1))+VALUE(LEFT(I9,1))+VALUE(LEFT(J9,1))+VALUE(LEFT(K9,1)))/8</f>
        <v>6.875</v>
      </c>
      <c r="M9" s="109" t="str">
        <f t="shared" si="1"/>
        <v>HIGH</v>
      </c>
      <c r="N9" s="106" t="s">
        <v>405</v>
      </c>
      <c r="O9" s="107" t="s">
        <v>374</v>
      </c>
      <c r="P9" s="107" t="s">
        <v>374</v>
      </c>
      <c r="Q9" s="107" t="s">
        <v>392</v>
      </c>
      <c r="R9" s="92"/>
      <c r="S9" s="92"/>
      <c r="T9" s="92"/>
      <c r="U9" s="99"/>
      <c r="V9" s="100">
        <f t="shared" si="2"/>
        <v>3</v>
      </c>
      <c r="W9" s="98" t="str">
        <f t="shared" si="3"/>
        <v>MEDIUM</v>
      </c>
    </row>
    <row r="10" spans="1:23" ht="34.5" x14ac:dyDescent="0.25">
      <c r="A10" s="56" t="s">
        <v>77</v>
      </c>
      <c r="B10" s="3" t="s">
        <v>447</v>
      </c>
      <c r="C10" s="95" t="str">
        <f t="shared" si="4"/>
        <v>High</v>
      </c>
      <c r="D10" s="101" t="s">
        <v>362</v>
      </c>
      <c r="E10" s="102" t="s">
        <v>393</v>
      </c>
      <c r="F10" s="102" t="s">
        <v>365</v>
      </c>
      <c r="G10" s="102" t="s">
        <v>396</v>
      </c>
      <c r="H10" s="102" t="s">
        <v>400</v>
      </c>
      <c r="I10" s="102" t="s">
        <v>401</v>
      </c>
      <c r="J10" s="102" t="s">
        <v>402</v>
      </c>
      <c r="K10" s="103" t="s">
        <v>372</v>
      </c>
      <c r="L10" s="104">
        <f t="shared" si="0"/>
        <v>6.25</v>
      </c>
      <c r="M10" s="105" t="str">
        <f t="shared" si="1"/>
        <v>HIGH</v>
      </c>
      <c r="N10" s="101" t="s">
        <v>405</v>
      </c>
      <c r="O10" s="102" t="s">
        <v>413</v>
      </c>
      <c r="P10" s="102" t="s">
        <v>374</v>
      </c>
      <c r="Q10" s="102" t="s">
        <v>392</v>
      </c>
      <c r="R10" s="92"/>
      <c r="S10" s="92"/>
      <c r="T10" s="92"/>
      <c r="U10" s="99"/>
      <c r="V10" s="100">
        <f t="shared" si="2"/>
        <v>4.25</v>
      </c>
      <c r="W10" s="98" t="str">
        <f t="shared" si="3"/>
        <v>MEDIUM</v>
      </c>
    </row>
    <row r="11" spans="1:23" ht="34.5" x14ac:dyDescent="0.25">
      <c r="A11" s="56" t="s">
        <v>78</v>
      </c>
      <c r="B11" s="3" t="s">
        <v>434</v>
      </c>
      <c r="C11" s="95" t="str">
        <f t="shared" si="4"/>
        <v>High</v>
      </c>
      <c r="D11" s="101" t="s">
        <v>394</v>
      </c>
      <c r="E11" s="102" t="s">
        <v>393</v>
      </c>
      <c r="F11" s="102" t="s">
        <v>365</v>
      </c>
      <c r="G11" s="102" t="s">
        <v>396</v>
      </c>
      <c r="H11" s="102" t="s">
        <v>403</v>
      </c>
      <c r="I11" s="102" t="s">
        <v>404</v>
      </c>
      <c r="J11" s="102" t="s">
        <v>402</v>
      </c>
      <c r="K11" s="103" t="s">
        <v>372</v>
      </c>
      <c r="L11" s="104">
        <f t="shared" si="0"/>
        <v>4.625</v>
      </c>
      <c r="M11" s="105" t="str">
        <f t="shared" si="1"/>
        <v>MEDIUM</v>
      </c>
      <c r="N11" s="101" t="s">
        <v>409</v>
      </c>
      <c r="O11" s="102" t="s">
        <v>408</v>
      </c>
      <c r="P11" s="102" t="s">
        <v>374</v>
      </c>
      <c r="Q11" s="102" t="s">
        <v>392</v>
      </c>
      <c r="R11" s="92"/>
      <c r="S11" s="92"/>
      <c r="T11" s="92"/>
      <c r="U11" s="99"/>
      <c r="V11" s="100">
        <f t="shared" si="2"/>
        <v>6.25</v>
      </c>
      <c r="W11" s="98" t="str">
        <f t="shared" si="3"/>
        <v>HIGH</v>
      </c>
    </row>
    <row r="12" spans="1:23" ht="34.5" x14ac:dyDescent="0.25">
      <c r="A12" s="56" t="s">
        <v>79</v>
      </c>
      <c r="B12" s="3" t="s">
        <v>436</v>
      </c>
      <c r="C12" s="95" t="str">
        <f t="shared" si="4"/>
        <v>High</v>
      </c>
      <c r="D12" s="101" t="s">
        <v>362</v>
      </c>
      <c r="E12" s="102" t="s">
        <v>364</v>
      </c>
      <c r="F12" s="102" t="s">
        <v>397</v>
      </c>
      <c r="G12" s="102" t="s">
        <v>367</v>
      </c>
      <c r="H12" s="102" t="s">
        <v>400</v>
      </c>
      <c r="I12" s="102" t="s">
        <v>401</v>
      </c>
      <c r="J12" s="102" t="s">
        <v>371</v>
      </c>
      <c r="K12" s="103" t="s">
        <v>372</v>
      </c>
      <c r="L12" s="104">
        <f t="shared" si="0"/>
        <v>7.5</v>
      </c>
      <c r="M12" s="105" t="str">
        <f t="shared" si="1"/>
        <v>HIGH</v>
      </c>
      <c r="N12" s="101" t="s">
        <v>411</v>
      </c>
      <c r="O12" s="102" t="s">
        <v>406</v>
      </c>
      <c r="P12" s="102" t="s">
        <v>374</v>
      </c>
      <c r="Q12" s="102" t="s">
        <v>375</v>
      </c>
      <c r="R12" s="92"/>
      <c r="S12" s="92"/>
      <c r="T12" s="92"/>
      <c r="U12" s="99"/>
      <c r="V12" s="100">
        <f t="shared" si="2"/>
        <v>4</v>
      </c>
      <c r="W12" s="98" t="str">
        <f t="shared" si="3"/>
        <v>MEDIUM</v>
      </c>
    </row>
    <row r="13" spans="1:23" ht="23.25" x14ac:dyDescent="0.25">
      <c r="A13" s="56" t="s">
        <v>80</v>
      </c>
      <c r="B13" s="3" t="s">
        <v>437</v>
      </c>
      <c r="C13" s="95" t="str">
        <f t="shared" si="4"/>
        <v>Critical</v>
      </c>
      <c r="D13" s="101" t="s">
        <v>362</v>
      </c>
      <c r="E13" s="102" t="s">
        <v>393</v>
      </c>
      <c r="F13" s="102" t="s">
        <v>397</v>
      </c>
      <c r="G13" s="102" t="s">
        <v>367</v>
      </c>
      <c r="H13" s="102" t="s">
        <v>400</v>
      </c>
      <c r="I13" s="102" t="s">
        <v>401</v>
      </c>
      <c r="J13" s="102" t="s">
        <v>371</v>
      </c>
      <c r="K13" s="103" t="s">
        <v>372</v>
      </c>
      <c r="L13" s="104">
        <f t="shared" si="0"/>
        <v>8.125</v>
      </c>
      <c r="M13" s="105" t="str">
        <f t="shared" si="1"/>
        <v>HIGH</v>
      </c>
      <c r="N13" s="101" t="s">
        <v>409</v>
      </c>
      <c r="O13" s="102" t="s">
        <v>408</v>
      </c>
      <c r="P13" s="102" t="s">
        <v>374</v>
      </c>
      <c r="Q13" s="102" t="s">
        <v>375</v>
      </c>
      <c r="R13" s="92"/>
      <c r="S13" s="92"/>
      <c r="T13" s="92"/>
      <c r="U13" s="99"/>
      <c r="V13" s="100">
        <f t="shared" si="2"/>
        <v>6.75</v>
      </c>
      <c r="W13" s="98" t="str">
        <f t="shared" si="3"/>
        <v>HIGH</v>
      </c>
    </row>
    <row r="14" spans="1:23" ht="23.25" x14ac:dyDescent="0.25">
      <c r="A14" s="56" t="s">
        <v>81</v>
      </c>
      <c r="B14" t="s">
        <v>453</v>
      </c>
      <c r="C14" s="95" t="str">
        <f t="shared" si="4"/>
        <v>Medium</v>
      </c>
      <c r="D14" s="101" t="s">
        <v>394</v>
      </c>
      <c r="E14" s="102" t="s">
        <v>364</v>
      </c>
      <c r="F14" s="102" t="s">
        <v>366</v>
      </c>
      <c r="G14" s="102" t="s">
        <v>398</v>
      </c>
      <c r="H14" s="102" t="s">
        <v>368</v>
      </c>
      <c r="I14" s="102" t="s">
        <v>368</v>
      </c>
      <c r="J14" s="102" t="s">
        <v>370</v>
      </c>
      <c r="K14" s="103" t="s">
        <v>372</v>
      </c>
      <c r="L14" s="104">
        <f t="shared" si="0"/>
        <v>4.875</v>
      </c>
      <c r="M14" s="105" t="str">
        <f t="shared" si="1"/>
        <v>MEDIUM</v>
      </c>
      <c r="N14" s="101" t="s">
        <v>405</v>
      </c>
      <c r="O14" s="102" t="s">
        <v>407</v>
      </c>
      <c r="P14" s="102" t="s">
        <v>374</v>
      </c>
      <c r="Q14" s="102" t="s">
        <v>392</v>
      </c>
      <c r="R14" s="92"/>
      <c r="S14" s="92"/>
      <c r="T14" s="92"/>
      <c r="U14" s="99"/>
      <c r="V14" s="100">
        <f t="shared" si="2"/>
        <v>4.75</v>
      </c>
      <c r="W14" s="98" t="str">
        <f t="shared" si="3"/>
        <v>MEDIUM</v>
      </c>
    </row>
    <row r="15" spans="1:23" ht="34.5" x14ac:dyDescent="0.25">
      <c r="A15" s="56" t="s">
        <v>82</v>
      </c>
      <c r="B15" s="51" t="s">
        <v>438</v>
      </c>
      <c r="C15" s="95" t="str">
        <f t="shared" si="4"/>
        <v>High</v>
      </c>
      <c r="D15" s="101" t="s">
        <v>394</v>
      </c>
      <c r="E15" s="102" t="s">
        <v>393</v>
      </c>
      <c r="F15" s="102" t="s">
        <v>365</v>
      </c>
      <c r="G15" s="102" t="s">
        <v>396</v>
      </c>
      <c r="H15" s="102" t="s">
        <v>368</v>
      </c>
      <c r="I15" s="102" t="s">
        <v>368</v>
      </c>
      <c r="J15" s="102" t="s">
        <v>402</v>
      </c>
      <c r="K15" s="103" t="s">
        <v>372</v>
      </c>
      <c r="L15" s="104">
        <f t="shared" si="0"/>
        <v>5.125</v>
      </c>
      <c r="M15" s="105" t="str">
        <f t="shared" si="1"/>
        <v>MEDIUM</v>
      </c>
      <c r="N15" s="101" t="s">
        <v>409</v>
      </c>
      <c r="O15" s="102" t="s">
        <v>408</v>
      </c>
      <c r="P15" s="102" t="s">
        <v>374</v>
      </c>
      <c r="Q15" s="102" t="s">
        <v>392</v>
      </c>
      <c r="R15" s="92"/>
      <c r="S15" s="92"/>
      <c r="T15" s="92"/>
      <c r="U15" s="99"/>
      <c r="V15" s="100">
        <f t="shared" si="2"/>
        <v>6.25</v>
      </c>
      <c r="W15" s="98" t="str">
        <f t="shared" si="3"/>
        <v>HIGH</v>
      </c>
    </row>
    <row r="16" spans="1:23" ht="34.5" x14ac:dyDescent="0.25">
      <c r="A16" s="56" t="s">
        <v>83</v>
      </c>
      <c r="B16" s="51" t="s">
        <v>439</v>
      </c>
      <c r="C16" s="95" t="str">
        <f t="shared" si="4"/>
        <v>Medium</v>
      </c>
      <c r="D16" s="101" t="s">
        <v>394</v>
      </c>
      <c r="E16" s="102" t="s">
        <v>364</v>
      </c>
      <c r="F16" s="102" t="s">
        <v>365</v>
      </c>
      <c r="G16" s="102" t="s">
        <v>396</v>
      </c>
      <c r="H16" s="102" t="s">
        <v>400</v>
      </c>
      <c r="I16" s="102" t="s">
        <v>404</v>
      </c>
      <c r="J16" s="102" t="s">
        <v>370</v>
      </c>
      <c r="K16" s="103" t="s">
        <v>372</v>
      </c>
      <c r="L16" s="104">
        <f t="shared" si="0"/>
        <v>4.5</v>
      </c>
      <c r="M16" s="105" t="str">
        <f t="shared" si="1"/>
        <v>MEDIUM</v>
      </c>
      <c r="N16" s="101" t="s">
        <v>411</v>
      </c>
      <c r="O16" s="102" t="s">
        <v>406</v>
      </c>
      <c r="P16" s="102" t="s">
        <v>374</v>
      </c>
      <c r="Q16" s="102" t="s">
        <v>392</v>
      </c>
      <c r="R16" s="92"/>
      <c r="S16" s="92"/>
      <c r="T16" s="92"/>
      <c r="U16" s="99"/>
      <c r="V16" s="100">
        <f t="shared" si="2"/>
        <v>3.5</v>
      </c>
      <c r="W16" s="98" t="str">
        <f t="shared" si="3"/>
        <v>MEDIUM</v>
      </c>
    </row>
    <row r="17" spans="1:23" ht="34.5" x14ac:dyDescent="0.25">
      <c r="A17" s="56" t="s">
        <v>84</v>
      </c>
      <c r="B17" s="52" t="s">
        <v>440</v>
      </c>
      <c r="C17" s="95" t="str">
        <f t="shared" si="4"/>
        <v>High</v>
      </c>
      <c r="D17" s="101" t="s">
        <v>394</v>
      </c>
      <c r="E17" s="102" t="s">
        <v>364</v>
      </c>
      <c r="F17" s="102" t="s">
        <v>366</v>
      </c>
      <c r="G17" s="102" t="s">
        <v>398</v>
      </c>
      <c r="H17" s="102" t="s">
        <v>369</v>
      </c>
      <c r="I17" s="102" t="s">
        <v>401</v>
      </c>
      <c r="J17" s="102" t="s">
        <v>371</v>
      </c>
      <c r="K17" s="103" t="s">
        <v>372</v>
      </c>
      <c r="L17" s="104">
        <f t="shared" si="0"/>
        <v>6.5</v>
      </c>
      <c r="M17" s="105" t="str">
        <f t="shared" si="1"/>
        <v>HIGH</v>
      </c>
      <c r="N17" s="101" t="s">
        <v>411</v>
      </c>
      <c r="O17" s="102" t="s">
        <v>406</v>
      </c>
      <c r="P17" s="102" t="s">
        <v>374</v>
      </c>
      <c r="Q17" s="102" t="s">
        <v>392</v>
      </c>
      <c r="R17" s="92"/>
      <c r="S17" s="92"/>
      <c r="T17" s="92"/>
      <c r="U17" s="99"/>
      <c r="V17" s="100">
        <f t="shared" si="2"/>
        <v>3.5</v>
      </c>
      <c r="W17" s="98" t="str">
        <f t="shared" si="3"/>
        <v>MEDIUM</v>
      </c>
    </row>
    <row r="18" spans="1:23" ht="23.25" x14ac:dyDescent="0.25">
      <c r="A18" s="56" t="s">
        <v>85</v>
      </c>
      <c r="B18" s="51" t="s">
        <v>441</v>
      </c>
      <c r="C18" s="95" t="str">
        <f t="shared" si="4"/>
        <v>Medium</v>
      </c>
      <c r="D18" s="101" t="s">
        <v>394</v>
      </c>
      <c r="E18" s="102" t="s">
        <v>363</v>
      </c>
      <c r="F18" s="102" t="s">
        <v>366</v>
      </c>
      <c r="G18" s="102" t="s">
        <v>398</v>
      </c>
      <c r="H18" s="102" t="s">
        <v>369</v>
      </c>
      <c r="I18" s="102" t="s">
        <v>369</v>
      </c>
      <c r="J18" s="102" t="s">
        <v>402</v>
      </c>
      <c r="K18" s="103" t="s">
        <v>372</v>
      </c>
      <c r="L18" s="104">
        <f t="shared" si="0"/>
        <v>6.25</v>
      </c>
      <c r="M18" s="105" t="str">
        <f t="shared" si="1"/>
        <v>HIGH</v>
      </c>
      <c r="N18" s="101" t="s">
        <v>374</v>
      </c>
      <c r="O18" s="102" t="s">
        <v>374</v>
      </c>
      <c r="P18" s="102" t="s">
        <v>412</v>
      </c>
      <c r="Q18" s="102" t="s">
        <v>392</v>
      </c>
      <c r="R18" s="102" t="s">
        <v>376</v>
      </c>
      <c r="S18" s="92"/>
      <c r="T18" s="92"/>
      <c r="U18" s="99"/>
      <c r="V18" s="100">
        <f>(VALUE(LEFT(N18,1))+VALUE(LEFT(O18,1))+VALUE(LEFT(P18,1))+VALUE(LEFT(Q18,1))+VALUE(LEFT(R18,1)))/5</f>
        <v>1.8</v>
      </c>
      <c r="W18" s="98" t="str">
        <f t="shared" si="3"/>
        <v>LOW</v>
      </c>
    </row>
    <row r="19" spans="1:23" ht="23.25" x14ac:dyDescent="0.25">
      <c r="A19" s="56" t="s">
        <v>86</v>
      </c>
      <c r="B19" s="51" t="s">
        <v>442</v>
      </c>
      <c r="C19" s="95" t="str">
        <f t="shared" si="4"/>
        <v>High</v>
      </c>
      <c r="D19" s="101" t="s">
        <v>394</v>
      </c>
      <c r="E19" s="102" t="s">
        <v>393</v>
      </c>
      <c r="F19" s="102" t="s">
        <v>366</v>
      </c>
      <c r="G19" s="102" t="s">
        <v>398</v>
      </c>
      <c r="H19" s="102" t="s">
        <v>368</v>
      </c>
      <c r="I19" s="102" t="s">
        <v>368</v>
      </c>
      <c r="J19" s="102" t="s">
        <v>370</v>
      </c>
      <c r="K19" s="103" t="s">
        <v>372</v>
      </c>
      <c r="L19" s="104">
        <f t="shared" si="0"/>
        <v>5.5</v>
      </c>
      <c r="M19" s="105" t="str">
        <f t="shared" si="1"/>
        <v>MEDIUM</v>
      </c>
      <c r="N19" s="101" t="s">
        <v>409</v>
      </c>
      <c r="O19" s="102" t="s">
        <v>408</v>
      </c>
      <c r="P19" s="102" t="s">
        <v>410</v>
      </c>
      <c r="Q19" s="102" t="s">
        <v>392</v>
      </c>
      <c r="R19" s="92"/>
      <c r="S19" s="92"/>
      <c r="T19" s="92"/>
      <c r="U19" s="99"/>
      <c r="V19" s="100">
        <f>(VALUE(LEFT(N19,1))+VALUE(LEFT(O19,1))+VALUE(LEFT(P19,1))+VALUE(LEFT(Q19,1)))/4</f>
        <v>8.5</v>
      </c>
      <c r="W19" s="98" t="str">
        <f t="shared" si="3"/>
        <v>HIGH</v>
      </c>
    </row>
    <row r="20" spans="1:23" ht="23.25" x14ac:dyDescent="0.25">
      <c r="A20" s="56" t="s">
        <v>87</v>
      </c>
      <c r="B20" s="51" t="s">
        <v>443</v>
      </c>
      <c r="C20" s="95" t="str">
        <f t="shared" si="4"/>
        <v>Medium</v>
      </c>
      <c r="D20" s="101" t="s">
        <v>394</v>
      </c>
      <c r="E20" s="102" t="s">
        <v>393</v>
      </c>
      <c r="F20" s="102" t="s">
        <v>366</v>
      </c>
      <c r="G20" s="102" t="s">
        <v>398</v>
      </c>
      <c r="H20" s="102" t="s">
        <v>400</v>
      </c>
      <c r="I20" s="102" t="s">
        <v>401</v>
      </c>
      <c r="J20" s="102" t="s">
        <v>371</v>
      </c>
      <c r="K20" s="103" t="s">
        <v>372</v>
      </c>
      <c r="L20" s="104">
        <f t="shared" si="0"/>
        <v>6.875</v>
      </c>
      <c r="M20" s="105" t="str">
        <f t="shared" si="1"/>
        <v>HIGH</v>
      </c>
      <c r="N20" s="101" t="s">
        <v>374</v>
      </c>
      <c r="O20" s="102" t="s">
        <v>374</v>
      </c>
      <c r="P20" s="102" t="s">
        <v>412</v>
      </c>
      <c r="Q20" s="102" t="s">
        <v>392</v>
      </c>
      <c r="R20" s="102" t="s">
        <v>377</v>
      </c>
      <c r="S20" s="92"/>
      <c r="T20" s="92"/>
      <c r="U20" s="99"/>
      <c r="V20" s="100">
        <f>(VALUE(LEFT(N20,1))+VALUE(LEFT(O20,1))+VALUE(LEFT(P20,1))+VALUE(LEFT(Q20,1))+VALUE(LEFT(R20,1)))/5</f>
        <v>2.2000000000000002</v>
      </c>
      <c r="W20" s="98" t="str">
        <f t="shared" si="3"/>
        <v>LOW</v>
      </c>
    </row>
    <row r="21" spans="1:23" ht="34.5" x14ac:dyDescent="0.25">
      <c r="A21" s="56" t="s">
        <v>88</v>
      </c>
      <c r="B21" s="51" t="s">
        <v>444</v>
      </c>
      <c r="C21" s="95" t="str">
        <f t="shared" si="4"/>
        <v>High</v>
      </c>
      <c r="D21" s="101" t="s">
        <v>394</v>
      </c>
      <c r="E21" s="102" t="s">
        <v>364</v>
      </c>
      <c r="F21" s="102" t="s">
        <v>366</v>
      </c>
      <c r="G21" s="102" t="s">
        <v>395</v>
      </c>
      <c r="H21" s="102" t="s">
        <v>400</v>
      </c>
      <c r="I21" s="102" t="s">
        <v>401</v>
      </c>
      <c r="J21" s="102" t="s">
        <v>402</v>
      </c>
      <c r="K21" s="103" t="s">
        <v>372</v>
      </c>
      <c r="L21" s="104">
        <f t="shared" si="0"/>
        <v>6.125</v>
      </c>
      <c r="M21" s="105" t="str">
        <f t="shared" si="1"/>
        <v>HIGH</v>
      </c>
      <c r="N21" s="101" t="s">
        <v>411</v>
      </c>
      <c r="O21" s="102" t="s">
        <v>406</v>
      </c>
      <c r="P21" s="102" t="s">
        <v>374</v>
      </c>
      <c r="Q21" s="102" t="s">
        <v>392</v>
      </c>
      <c r="R21" s="92"/>
      <c r="S21" s="92"/>
      <c r="T21" s="92"/>
      <c r="U21" s="99"/>
      <c r="V21" s="100">
        <f>(VALUE(LEFT(N21,1))+VALUE(LEFT(O21,1))+VALUE(LEFT(P21,1))+VALUE(LEFT(Q21,1)))/4</f>
        <v>3.5</v>
      </c>
      <c r="W21" s="98" t="str">
        <f t="shared" si="3"/>
        <v>MEDIUM</v>
      </c>
    </row>
    <row r="22" spans="1:23" ht="34.5" x14ac:dyDescent="0.25">
      <c r="A22" s="56" t="s">
        <v>89</v>
      </c>
      <c r="B22" s="51" t="s">
        <v>445</v>
      </c>
      <c r="C22" s="95" t="str">
        <f t="shared" si="4"/>
        <v>High</v>
      </c>
      <c r="D22" s="101" t="s">
        <v>394</v>
      </c>
      <c r="E22" s="102" t="s">
        <v>393</v>
      </c>
      <c r="F22" s="102" t="s">
        <v>365</v>
      </c>
      <c r="G22" s="102" t="s">
        <v>396</v>
      </c>
      <c r="H22" s="102" t="s">
        <v>368</v>
      </c>
      <c r="I22" s="102" t="s">
        <v>368</v>
      </c>
      <c r="J22" s="102" t="s">
        <v>370</v>
      </c>
      <c r="K22" s="103" t="s">
        <v>372</v>
      </c>
      <c r="L22" s="104">
        <f t="shared" si="0"/>
        <v>4.875</v>
      </c>
      <c r="M22" s="105" t="str">
        <f t="shared" si="1"/>
        <v>MEDIUM</v>
      </c>
      <c r="N22" s="101" t="s">
        <v>409</v>
      </c>
      <c r="O22" s="102" t="s">
        <v>408</v>
      </c>
      <c r="P22" s="102" t="s">
        <v>374</v>
      </c>
      <c r="Q22" s="102" t="s">
        <v>392</v>
      </c>
      <c r="R22" s="92"/>
      <c r="S22" s="92"/>
      <c r="T22" s="92"/>
      <c r="U22" s="99"/>
      <c r="V22" s="100">
        <f>(VALUE(LEFT(N22,1))+VALUE(LEFT(O22,1))+VALUE(LEFT(P22,1))+VALUE(LEFT(Q22,1)))/4</f>
        <v>6.25</v>
      </c>
      <c r="W22" s="98" t="str">
        <f t="shared" si="3"/>
        <v>HIGH</v>
      </c>
    </row>
    <row r="23" spans="1:23" ht="23.25" x14ac:dyDescent="0.25">
      <c r="A23" s="56" t="s">
        <v>90</v>
      </c>
      <c r="B23" s="51" t="s">
        <v>53</v>
      </c>
      <c r="C23" s="95" t="str">
        <f t="shared" si="4"/>
        <v>High</v>
      </c>
      <c r="D23" s="101" t="s">
        <v>362</v>
      </c>
      <c r="E23" s="102" t="s">
        <v>364</v>
      </c>
      <c r="F23" s="102" t="s">
        <v>397</v>
      </c>
      <c r="G23" s="102" t="s">
        <v>367</v>
      </c>
      <c r="H23" s="102" t="s">
        <v>369</v>
      </c>
      <c r="I23" s="102" t="s">
        <v>369</v>
      </c>
      <c r="J23" s="102" t="s">
        <v>371</v>
      </c>
      <c r="K23" s="103" t="s">
        <v>399</v>
      </c>
      <c r="L23" s="104">
        <f t="shared" si="0"/>
        <v>8.375</v>
      </c>
      <c r="M23" s="105" t="str">
        <f t="shared" si="1"/>
        <v>HIGH</v>
      </c>
      <c r="N23" s="101" t="s">
        <v>405</v>
      </c>
      <c r="O23" s="102" t="s">
        <v>406</v>
      </c>
      <c r="P23" s="102" t="s">
        <v>374</v>
      </c>
      <c r="Q23" s="102" t="s">
        <v>375</v>
      </c>
      <c r="R23" s="92"/>
      <c r="S23" s="92"/>
      <c r="T23" s="92"/>
      <c r="U23" s="99"/>
      <c r="V23" s="100">
        <f>(VALUE(LEFT(N23,1))+VALUE(LEFT(O23,1))+VALUE(LEFT(P23,1))+VALUE(LEFT(Q23,1)))/4</f>
        <v>4.25</v>
      </c>
      <c r="W23" s="98" t="str">
        <f t="shared" si="3"/>
        <v>MEDIUM</v>
      </c>
    </row>
    <row r="24" spans="1:23" ht="23.25" x14ac:dyDescent="0.25">
      <c r="A24" s="56" t="s">
        <v>91</v>
      </c>
      <c r="B24" s="51" t="s">
        <v>52</v>
      </c>
      <c r="C24" s="95" t="str">
        <f t="shared" si="4"/>
        <v>Critical</v>
      </c>
      <c r="D24" s="101" t="s">
        <v>362</v>
      </c>
      <c r="E24" s="102" t="s">
        <v>393</v>
      </c>
      <c r="F24" s="102" t="s">
        <v>397</v>
      </c>
      <c r="G24" s="102" t="s">
        <v>367</v>
      </c>
      <c r="H24" s="102" t="s">
        <v>369</v>
      </c>
      <c r="I24" s="102" t="s">
        <v>369</v>
      </c>
      <c r="J24" s="102" t="s">
        <v>371</v>
      </c>
      <c r="K24" s="103" t="s">
        <v>399</v>
      </c>
      <c r="L24" s="104">
        <f t="shared" si="0"/>
        <v>9</v>
      </c>
      <c r="M24" s="105" t="str">
        <f t="shared" si="1"/>
        <v>HIGH</v>
      </c>
      <c r="N24" s="101" t="s">
        <v>409</v>
      </c>
      <c r="O24" s="102" t="s">
        <v>408</v>
      </c>
      <c r="P24" s="102" t="s">
        <v>374</v>
      </c>
      <c r="Q24" s="102" t="s">
        <v>375</v>
      </c>
      <c r="R24" s="92"/>
      <c r="S24" s="92"/>
      <c r="T24" s="92"/>
      <c r="U24" s="99"/>
      <c r="V24" s="100">
        <f>(VALUE(LEFT(N24,1))+VALUE(LEFT(O24,1))+VALUE(LEFT(P24,1))+VALUE(LEFT(Q24,1)))/4</f>
        <v>6.75</v>
      </c>
      <c r="W24" s="98" t="str">
        <f t="shared" si="3"/>
        <v>HIGH</v>
      </c>
    </row>
    <row r="25" spans="1:23" ht="23.25" x14ac:dyDescent="0.25">
      <c r="A25" s="57" t="s">
        <v>92</v>
      </c>
      <c r="B25" s="53" t="s">
        <v>446</v>
      </c>
      <c r="C25" s="95" t="str">
        <f t="shared" si="4"/>
        <v>Critical</v>
      </c>
      <c r="D25" s="101" t="s">
        <v>362</v>
      </c>
      <c r="E25" s="102" t="s">
        <v>393</v>
      </c>
      <c r="F25" s="102" t="s">
        <v>397</v>
      </c>
      <c r="G25" s="102" t="s">
        <v>367</v>
      </c>
      <c r="H25" s="102" t="s">
        <v>369</v>
      </c>
      <c r="I25" s="102" t="s">
        <v>369</v>
      </c>
      <c r="J25" s="102" t="s">
        <v>371</v>
      </c>
      <c r="K25" s="103" t="s">
        <v>399</v>
      </c>
      <c r="L25" s="104">
        <f t="shared" si="0"/>
        <v>9</v>
      </c>
      <c r="M25" s="105" t="str">
        <f t="shared" si="1"/>
        <v>HIGH</v>
      </c>
      <c r="N25" s="101" t="s">
        <v>409</v>
      </c>
      <c r="O25" s="102" t="s">
        <v>408</v>
      </c>
      <c r="P25" s="102" t="s">
        <v>374</v>
      </c>
      <c r="Q25" s="102" t="s">
        <v>375</v>
      </c>
      <c r="R25" s="92"/>
      <c r="S25" s="92"/>
      <c r="T25" s="92"/>
      <c r="U25" s="99"/>
      <c r="V25" s="100">
        <f>(VALUE(LEFT(N25,1))+VALUE(LEFT(O25,1))+VALUE(LEFT(P25,1))+VALUE(LEFT(Q25,1)))/4</f>
        <v>6.75</v>
      </c>
      <c r="W25" s="98" t="str">
        <f t="shared" si="3"/>
        <v>HIGH</v>
      </c>
    </row>
    <row r="26" spans="1:23" x14ac:dyDescent="0.25">
      <c r="C26" s="64"/>
    </row>
    <row r="27" spans="1:23" ht="21" x14ac:dyDescent="0.35">
      <c r="A27" s="69" t="s">
        <v>41</v>
      </c>
      <c r="C27" s="64"/>
    </row>
    <row r="28" spans="1:23" x14ac:dyDescent="0.25">
      <c r="A28" s="4" t="s">
        <v>62</v>
      </c>
      <c r="D28" s="118" t="s">
        <v>286</v>
      </c>
      <c r="E28" s="119"/>
      <c r="F28" s="119"/>
      <c r="G28" s="119"/>
      <c r="H28" s="119"/>
      <c r="I28" s="119"/>
      <c r="J28" s="119"/>
      <c r="K28" s="119"/>
      <c r="L28" s="119"/>
      <c r="M28" s="120"/>
      <c r="N28" s="118" t="s">
        <v>4</v>
      </c>
      <c r="O28" s="119"/>
      <c r="P28" s="119"/>
      <c r="Q28" s="119"/>
      <c r="R28" s="119"/>
      <c r="S28" s="119"/>
      <c r="T28" s="119"/>
      <c r="U28" s="119"/>
      <c r="V28" s="119"/>
      <c r="W28" s="120"/>
    </row>
    <row r="29" spans="1:23" x14ac:dyDescent="0.25">
      <c r="A29" s="33" t="s">
        <v>110</v>
      </c>
      <c r="B29" s="67" t="s">
        <v>9</v>
      </c>
      <c r="C29" s="94" t="s">
        <v>297</v>
      </c>
      <c r="D29" s="93" t="s">
        <v>278</v>
      </c>
      <c r="E29" s="90" t="s">
        <v>279</v>
      </c>
      <c r="F29" s="90" t="s">
        <v>280</v>
      </c>
      <c r="G29" s="91" t="s">
        <v>281</v>
      </c>
      <c r="H29" s="91" t="s">
        <v>282</v>
      </c>
      <c r="I29" s="91" t="s">
        <v>283</v>
      </c>
      <c r="J29" s="91" t="s">
        <v>284</v>
      </c>
      <c r="K29" s="91" t="s">
        <v>285</v>
      </c>
      <c r="L29" s="96" t="s">
        <v>287</v>
      </c>
      <c r="M29" s="97" t="s">
        <v>287</v>
      </c>
      <c r="N29" s="93" t="s">
        <v>289</v>
      </c>
      <c r="O29" s="90" t="s">
        <v>290</v>
      </c>
      <c r="P29" s="90" t="s">
        <v>291</v>
      </c>
      <c r="Q29" s="91" t="s">
        <v>292</v>
      </c>
      <c r="R29" s="91" t="s">
        <v>293</v>
      </c>
      <c r="S29" s="91" t="s">
        <v>294</v>
      </c>
      <c r="T29" s="91" t="s">
        <v>295</v>
      </c>
      <c r="U29" s="91" t="s">
        <v>296</v>
      </c>
      <c r="V29" s="96" t="s">
        <v>288</v>
      </c>
      <c r="W29" s="97" t="s">
        <v>288</v>
      </c>
    </row>
    <row r="30" spans="1:23" ht="23.25" x14ac:dyDescent="0.25">
      <c r="A30" s="56" t="s">
        <v>73</v>
      </c>
      <c r="B30" s="68" t="s">
        <v>298</v>
      </c>
      <c r="C30" s="95" t="str">
        <f>INDEX($E$56:$G$58, MATCH(M30,$E$55:$G$55,0),MATCH(W30,$D$56:$D$58,0))</f>
        <v>Medium</v>
      </c>
      <c r="D30" s="106" t="s">
        <v>362</v>
      </c>
      <c r="E30" s="107" t="s">
        <v>364</v>
      </c>
      <c r="F30" s="107" t="s">
        <v>366</v>
      </c>
      <c r="G30" s="107" t="s">
        <v>367</v>
      </c>
      <c r="H30" s="107" t="s">
        <v>369</v>
      </c>
      <c r="I30" s="107" t="s">
        <v>369</v>
      </c>
      <c r="J30" s="107" t="s">
        <v>371</v>
      </c>
      <c r="K30" s="108" t="s">
        <v>372</v>
      </c>
      <c r="L30" s="100">
        <f t="shared" ref="L30:L32" si="6">(VALUE(LEFT(D30,1))+VALUE(LEFT(E30,1))+VALUE(LEFT(F30,1))+VALUE(LEFT(G30,1))+VALUE(LEFT(H30,1))+VALUE(LEFT(I30,1))+VALUE(LEFT(J30,1))+VALUE(LEFT(K30,1)))/8</f>
        <v>8</v>
      </c>
      <c r="M30" s="109" t="str">
        <f t="shared" ref="M30:M32" si="7">IF(L30&lt;3,$J$55,IF(L30&lt;6,$J$54,$J$56))</f>
        <v>HIGH</v>
      </c>
      <c r="N30" s="106" t="s">
        <v>373</v>
      </c>
      <c r="O30" s="107" t="s">
        <v>374</v>
      </c>
      <c r="P30" s="107" t="s">
        <v>374</v>
      </c>
      <c r="Q30" s="107" t="s">
        <v>375</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74</v>
      </c>
      <c r="B31" s="51" t="s">
        <v>183</v>
      </c>
      <c r="C31" s="95" t="str">
        <f t="shared" ref="C31:C49" si="10">INDEX($E$56:$G$58, MATCH(M31,$E$55:$G$55,0),MATCH(W31,$D$56:$D$58,0))</f>
        <v>High</v>
      </c>
      <c r="D31" s="106" t="s">
        <v>362</v>
      </c>
      <c r="E31" s="107" t="s">
        <v>393</v>
      </c>
      <c r="F31" s="107" t="s">
        <v>366</v>
      </c>
      <c r="G31" s="107" t="s">
        <v>398</v>
      </c>
      <c r="H31" s="107" t="s">
        <v>369</v>
      </c>
      <c r="I31" s="107" t="s">
        <v>369</v>
      </c>
      <c r="J31" s="107" t="s">
        <v>371</v>
      </c>
      <c r="K31" s="108" t="s">
        <v>372</v>
      </c>
      <c r="L31" s="100">
        <f t="shared" si="6"/>
        <v>8</v>
      </c>
      <c r="M31" s="109" t="str">
        <f t="shared" si="7"/>
        <v>HIGH</v>
      </c>
      <c r="N31" s="106" t="s">
        <v>405</v>
      </c>
      <c r="O31" s="107" t="s">
        <v>374</v>
      </c>
      <c r="P31" s="107" t="s">
        <v>374</v>
      </c>
      <c r="Q31" s="107" t="s">
        <v>392</v>
      </c>
      <c r="R31" s="92"/>
      <c r="S31" s="92"/>
      <c r="T31" s="92"/>
      <c r="U31" s="99"/>
      <c r="V31" s="100">
        <f t="shared" si="8"/>
        <v>3</v>
      </c>
      <c r="W31" s="98" t="str">
        <f t="shared" si="9"/>
        <v>MEDIUM</v>
      </c>
    </row>
    <row r="32" spans="1:23" ht="23.25" x14ac:dyDescent="0.25">
      <c r="A32" s="56" t="s">
        <v>75</v>
      </c>
      <c r="B32" s="51" t="s">
        <v>182</v>
      </c>
      <c r="C32" s="95" t="str">
        <f t="shared" si="10"/>
        <v>High</v>
      </c>
      <c r="D32" s="106" t="s">
        <v>362</v>
      </c>
      <c r="E32" s="107" t="s">
        <v>393</v>
      </c>
      <c r="F32" s="107" t="s">
        <v>366</v>
      </c>
      <c r="G32" s="107" t="s">
        <v>398</v>
      </c>
      <c r="H32" s="107" t="s">
        <v>369</v>
      </c>
      <c r="I32" s="107" t="s">
        <v>369</v>
      </c>
      <c r="J32" s="107" t="s">
        <v>371</v>
      </c>
      <c r="K32" s="108" t="s">
        <v>372</v>
      </c>
      <c r="L32" s="100">
        <f t="shared" si="6"/>
        <v>8</v>
      </c>
      <c r="M32" s="109" t="str">
        <f t="shared" si="7"/>
        <v>HIGH</v>
      </c>
      <c r="N32" s="106" t="s">
        <v>405</v>
      </c>
      <c r="O32" s="107" t="s">
        <v>407</v>
      </c>
      <c r="P32" s="107" t="s">
        <v>374</v>
      </c>
      <c r="Q32" s="107" t="s">
        <v>392</v>
      </c>
      <c r="R32" s="92"/>
      <c r="S32" s="92"/>
      <c r="T32" s="92"/>
      <c r="U32" s="99"/>
      <c r="V32" s="100">
        <f t="shared" si="8"/>
        <v>4.75</v>
      </c>
      <c r="W32" s="98" t="str">
        <f t="shared" si="9"/>
        <v>MEDIUM</v>
      </c>
    </row>
    <row r="33" spans="1:23" ht="23.25" x14ac:dyDescent="0.25">
      <c r="A33" s="56" t="s">
        <v>76</v>
      </c>
      <c r="B33" s="51" t="s">
        <v>184</v>
      </c>
      <c r="C33" s="95" t="str">
        <f t="shared" si="10"/>
        <v>High</v>
      </c>
      <c r="D33" s="106" t="s">
        <v>362</v>
      </c>
      <c r="E33" s="107" t="s">
        <v>393</v>
      </c>
      <c r="F33" s="107" t="s">
        <v>366</v>
      </c>
      <c r="G33" s="107" t="s">
        <v>398</v>
      </c>
      <c r="H33" s="107" t="s">
        <v>400</v>
      </c>
      <c r="I33" s="107" t="s">
        <v>401</v>
      </c>
      <c r="J33" s="107" t="s">
        <v>402</v>
      </c>
      <c r="K33" s="108" t="s">
        <v>372</v>
      </c>
      <c r="L33" s="100">
        <f t="shared" ref="L33:L49" si="11">(VALUE(LEFT(D33,1))+VALUE(LEFT(E33,1))+VALUE(LEFT(F33,1))+VALUE(LEFT(G33,1))+VALUE(LEFT(H33,1))+VALUE(LEFT(I33,1))+VALUE(LEFT(J33,1))+VALUE(LEFT(K33,1)))/8</f>
        <v>6.875</v>
      </c>
      <c r="M33" s="109" t="str">
        <f t="shared" ref="M33:M49" si="12">IF(L33&lt;3,$J$55,IF(L33&lt;6,$J$54,$J$56))</f>
        <v>HIGH</v>
      </c>
      <c r="N33" s="106" t="s">
        <v>405</v>
      </c>
      <c r="O33" s="107" t="s">
        <v>374</v>
      </c>
      <c r="P33" s="107" t="s">
        <v>374</v>
      </c>
      <c r="Q33" s="107" t="s">
        <v>392</v>
      </c>
      <c r="R33" s="92"/>
      <c r="S33" s="92"/>
      <c r="T33" s="92"/>
      <c r="U33" s="99"/>
      <c r="V33" s="100">
        <f t="shared" si="8"/>
        <v>3</v>
      </c>
      <c r="W33" s="98" t="str">
        <f t="shared" si="9"/>
        <v>MEDIUM</v>
      </c>
    </row>
    <row r="34" spans="1:23" ht="23.25" x14ac:dyDescent="0.25">
      <c r="A34" s="56" t="s">
        <v>77</v>
      </c>
      <c r="B34" s="51" t="s">
        <v>185</v>
      </c>
      <c r="C34" s="95" t="str">
        <f t="shared" si="10"/>
        <v>High</v>
      </c>
      <c r="D34" s="101" t="s">
        <v>394</v>
      </c>
      <c r="E34" s="102" t="s">
        <v>393</v>
      </c>
      <c r="F34" s="102" t="s">
        <v>366</v>
      </c>
      <c r="G34" s="102" t="s">
        <v>395</v>
      </c>
      <c r="H34" s="102" t="s">
        <v>400</v>
      </c>
      <c r="I34" s="102" t="s">
        <v>401</v>
      </c>
      <c r="J34" s="102" t="s">
        <v>402</v>
      </c>
      <c r="K34" s="103" t="s">
        <v>372</v>
      </c>
      <c r="L34" s="104">
        <f t="shared" si="11"/>
        <v>6.75</v>
      </c>
      <c r="M34" s="105" t="str">
        <f t="shared" si="12"/>
        <v>HIGH</v>
      </c>
      <c r="N34" s="101" t="s">
        <v>374</v>
      </c>
      <c r="O34" s="102" t="s">
        <v>407</v>
      </c>
      <c r="P34" s="102" t="s">
        <v>374</v>
      </c>
      <c r="Q34" s="102" t="s">
        <v>392</v>
      </c>
      <c r="R34" s="92"/>
      <c r="S34" s="92"/>
      <c r="T34" s="92"/>
      <c r="U34" s="99"/>
      <c r="V34" s="100">
        <f t="shared" si="8"/>
        <v>3.5</v>
      </c>
      <c r="W34" s="98" t="str">
        <f t="shared" si="9"/>
        <v>MEDIUM</v>
      </c>
    </row>
    <row r="35" spans="1:23" ht="34.5" x14ac:dyDescent="0.25">
      <c r="A35" s="56" t="s">
        <v>78</v>
      </c>
      <c r="B35" s="51" t="s">
        <v>181</v>
      </c>
      <c r="C35" s="95" t="str">
        <f t="shared" si="10"/>
        <v>Medium</v>
      </c>
      <c r="D35" s="101" t="s">
        <v>394</v>
      </c>
      <c r="E35" s="102" t="s">
        <v>393</v>
      </c>
      <c r="F35" s="102" t="s">
        <v>365</v>
      </c>
      <c r="G35" s="102" t="s">
        <v>396</v>
      </c>
      <c r="H35" s="102" t="s">
        <v>403</v>
      </c>
      <c r="I35" s="102" t="s">
        <v>369</v>
      </c>
      <c r="J35" s="102" t="s">
        <v>402</v>
      </c>
      <c r="K35" s="103" t="s">
        <v>372</v>
      </c>
      <c r="L35" s="104">
        <f t="shared" si="11"/>
        <v>5.625</v>
      </c>
      <c r="M35" s="105" t="str">
        <f t="shared" si="12"/>
        <v>MEDIUM</v>
      </c>
      <c r="N35" s="101" t="s">
        <v>405</v>
      </c>
      <c r="O35" s="102" t="s">
        <v>407</v>
      </c>
      <c r="P35" s="102" t="s">
        <v>374</v>
      </c>
      <c r="Q35" s="102" t="s">
        <v>392</v>
      </c>
      <c r="R35" s="92"/>
      <c r="S35" s="92"/>
      <c r="T35" s="92"/>
      <c r="U35" s="99"/>
      <c r="V35" s="100">
        <f t="shared" si="8"/>
        <v>4.75</v>
      </c>
      <c r="W35" s="98" t="str">
        <f t="shared" si="9"/>
        <v>MEDIUM</v>
      </c>
    </row>
    <row r="36" spans="1:23" ht="34.5" x14ac:dyDescent="0.25">
      <c r="A36" s="56" t="s">
        <v>79</v>
      </c>
      <c r="B36" s="51" t="s">
        <v>0</v>
      </c>
      <c r="C36" s="95" t="str">
        <f t="shared" si="10"/>
        <v>High</v>
      </c>
      <c r="D36" s="101" t="s">
        <v>362</v>
      </c>
      <c r="E36" s="102" t="s">
        <v>364</v>
      </c>
      <c r="F36" s="102" t="s">
        <v>397</v>
      </c>
      <c r="G36" s="102" t="s">
        <v>367</v>
      </c>
      <c r="H36" s="102" t="s">
        <v>400</v>
      </c>
      <c r="I36" s="102" t="s">
        <v>401</v>
      </c>
      <c r="J36" s="102" t="s">
        <v>371</v>
      </c>
      <c r="K36" s="103" t="s">
        <v>372</v>
      </c>
      <c r="L36" s="104">
        <f t="shared" si="11"/>
        <v>7.5</v>
      </c>
      <c r="M36" s="105" t="str">
        <f t="shared" si="12"/>
        <v>HIGH</v>
      </c>
      <c r="N36" s="101" t="s">
        <v>411</v>
      </c>
      <c r="O36" s="102" t="s">
        <v>406</v>
      </c>
      <c r="P36" s="102" t="s">
        <v>374</v>
      </c>
      <c r="Q36" s="102" t="s">
        <v>375</v>
      </c>
      <c r="R36" s="92"/>
      <c r="S36" s="92"/>
      <c r="T36" s="92"/>
      <c r="U36" s="99"/>
      <c r="V36" s="100">
        <f t="shared" si="8"/>
        <v>4</v>
      </c>
      <c r="W36" s="98" t="str">
        <f t="shared" si="9"/>
        <v>MEDIUM</v>
      </c>
    </row>
    <row r="37" spans="1:23" ht="23.25" x14ac:dyDescent="0.25">
      <c r="A37" s="56" t="s">
        <v>80</v>
      </c>
      <c r="B37" s="51" t="s">
        <v>42</v>
      </c>
      <c r="C37" s="95" t="str">
        <f t="shared" si="10"/>
        <v>Critical</v>
      </c>
      <c r="D37" s="101" t="s">
        <v>362</v>
      </c>
      <c r="E37" s="102" t="s">
        <v>393</v>
      </c>
      <c r="F37" s="102" t="s">
        <v>397</v>
      </c>
      <c r="G37" s="102" t="s">
        <v>367</v>
      </c>
      <c r="H37" s="102" t="s">
        <v>400</v>
      </c>
      <c r="I37" s="102" t="s">
        <v>401</v>
      </c>
      <c r="J37" s="102" t="s">
        <v>371</v>
      </c>
      <c r="K37" s="103" t="s">
        <v>372</v>
      </c>
      <c r="L37" s="104">
        <f t="shared" si="11"/>
        <v>8.125</v>
      </c>
      <c r="M37" s="105" t="str">
        <f t="shared" si="12"/>
        <v>HIGH</v>
      </c>
      <c r="N37" s="101" t="s">
        <v>409</v>
      </c>
      <c r="O37" s="102" t="s">
        <v>408</v>
      </c>
      <c r="P37" s="102" t="s">
        <v>374</v>
      </c>
      <c r="Q37" s="102" t="s">
        <v>375</v>
      </c>
      <c r="R37" s="92"/>
      <c r="S37" s="92"/>
      <c r="T37" s="92"/>
      <c r="U37" s="99"/>
      <c r="V37" s="100">
        <f t="shared" si="8"/>
        <v>6.75</v>
      </c>
      <c r="W37" s="98" t="str">
        <f t="shared" si="9"/>
        <v>HIGH</v>
      </c>
    </row>
    <row r="38" spans="1:23" ht="23.25" x14ac:dyDescent="0.25">
      <c r="A38" s="56" t="s">
        <v>81</v>
      </c>
      <c r="B38" s="51" t="s">
        <v>54</v>
      </c>
      <c r="C38" s="95" t="str">
        <f t="shared" si="10"/>
        <v>Medium</v>
      </c>
      <c r="D38" s="101" t="s">
        <v>394</v>
      </c>
      <c r="E38" s="102" t="s">
        <v>364</v>
      </c>
      <c r="F38" s="102" t="s">
        <v>366</v>
      </c>
      <c r="G38" s="102" t="s">
        <v>398</v>
      </c>
      <c r="H38" s="102" t="s">
        <v>368</v>
      </c>
      <c r="I38" s="102" t="s">
        <v>368</v>
      </c>
      <c r="J38" s="102" t="s">
        <v>370</v>
      </c>
      <c r="K38" s="103" t="s">
        <v>372</v>
      </c>
      <c r="L38" s="104">
        <f t="shared" si="11"/>
        <v>4.875</v>
      </c>
      <c r="M38" s="105" t="str">
        <f t="shared" si="12"/>
        <v>MEDIUM</v>
      </c>
      <c r="N38" s="101" t="s">
        <v>405</v>
      </c>
      <c r="O38" s="102" t="s">
        <v>407</v>
      </c>
      <c r="P38" s="102" t="s">
        <v>374</v>
      </c>
      <c r="Q38" s="102" t="s">
        <v>392</v>
      </c>
      <c r="R38" s="92"/>
      <c r="S38" s="92"/>
      <c r="T38" s="92"/>
      <c r="U38" s="99"/>
      <c r="V38" s="100">
        <f t="shared" si="8"/>
        <v>4.75</v>
      </c>
      <c r="W38" s="98" t="str">
        <f t="shared" si="9"/>
        <v>MEDIUM</v>
      </c>
    </row>
    <row r="39" spans="1:23" ht="34.5" x14ac:dyDescent="0.25">
      <c r="A39" s="56" t="s">
        <v>82</v>
      </c>
      <c r="B39" s="51" t="s">
        <v>180</v>
      </c>
      <c r="C39" s="95" t="str">
        <f t="shared" si="10"/>
        <v>High</v>
      </c>
      <c r="D39" s="101" t="s">
        <v>394</v>
      </c>
      <c r="E39" s="102" t="s">
        <v>393</v>
      </c>
      <c r="F39" s="102" t="s">
        <v>365</v>
      </c>
      <c r="G39" s="102" t="s">
        <v>396</v>
      </c>
      <c r="H39" s="102" t="s">
        <v>368</v>
      </c>
      <c r="I39" s="102" t="s">
        <v>368</v>
      </c>
      <c r="J39" s="102" t="s">
        <v>402</v>
      </c>
      <c r="K39" s="103" t="s">
        <v>372</v>
      </c>
      <c r="L39" s="104">
        <f t="shared" si="11"/>
        <v>5.125</v>
      </c>
      <c r="M39" s="105" t="str">
        <f t="shared" si="12"/>
        <v>MEDIUM</v>
      </c>
      <c r="N39" s="101" t="s">
        <v>409</v>
      </c>
      <c r="O39" s="102" t="s">
        <v>408</v>
      </c>
      <c r="P39" s="102" t="s">
        <v>374</v>
      </c>
      <c r="Q39" s="102" t="s">
        <v>392</v>
      </c>
      <c r="R39" s="92"/>
      <c r="S39" s="92"/>
      <c r="T39" s="92"/>
      <c r="U39" s="99"/>
      <c r="V39" s="100">
        <f t="shared" si="8"/>
        <v>6.25</v>
      </c>
      <c r="W39" s="98" t="str">
        <f t="shared" si="9"/>
        <v>HIGH</v>
      </c>
    </row>
    <row r="40" spans="1:23" ht="34.5" x14ac:dyDescent="0.25">
      <c r="A40" s="56" t="s">
        <v>83</v>
      </c>
      <c r="B40" s="51" t="s">
        <v>1</v>
      </c>
      <c r="C40" s="95" t="str">
        <f t="shared" si="10"/>
        <v>Medium</v>
      </c>
      <c r="D40" s="101" t="s">
        <v>394</v>
      </c>
      <c r="E40" s="102" t="s">
        <v>364</v>
      </c>
      <c r="F40" s="102" t="s">
        <v>365</v>
      </c>
      <c r="G40" s="102" t="s">
        <v>396</v>
      </c>
      <c r="H40" s="102" t="s">
        <v>400</v>
      </c>
      <c r="I40" s="102" t="s">
        <v>404</v>
      </c>
      <c r="J40" s="102" t="s">
        <v>370</v>
      </c>
      <c r="K40" s="103" t="s">
        <v>372</v>
      </c>
      <c r="L40" s="104">
        <f t="shared" si="11"/>
        <v>4.5</v>
      </c>
      <c r="M40" s="105" t="str">
        <f t="shared" si="12"/>
        <v>MEDIUM</v>
      </c>
      <c r="N40" s="101" t="s">
        <v>411</v>
      </c>
      <c r="O40" s="102" t="s">
        <v>406</v>
      </c>
      <c r="P40" s="102" t="s">
        <v>374</v>
      </c>
      <c r="Q40" s="102" t="s">
        <v>392</v>
      </c>
      <c r="R40" s="92"/>
      <c r="S40" s="92"/>
      <c r="T40" s="92"/>
      <c r="U40" s="99"/>
      <c r="V40" s="100">
        <f t="shared" si="8"/>
        <v>3.5</v>
      </c>
      <c r="W40" s="98" t="str">
        <f t="shared" si="9"/>
        <v>MEDIUM</v>
      </c>
    </row>
    <row r="41" spans="1:23" ht="34.5" x14ac:dyDescent="0.25">
      <c r="A41" s="56" t="s">
        <v>84</v>
      </c>
      <c r="B41" s="52" t="s">
        <v>22</v>
      </c>
      <c r="C41" s="95" t="str">
        <f t="shared" si="10"/>
        <v>High</v>
      </c>
      <c r="D41" s="101" t="s">
        <v>394</v>
      </c>
      <c r="E41" s="102" t="s">
        <v>364</v>
      </c>
      <c r="F41" s="102" t="s">
        <v>366</v>
      </c>
      <c r="G41" s="102" t="s">
        <v>398</v>
      </c>
      <c r="H41" s="102" t="s">
        <v>369</v>
      </c>
      <c r="I41" s="102" t="s">
        <v>401</v>
      </c>
      <c r="J41" s="102" t="s">
        <v>371</v>
      </c>
      <c r="K41" s="103" t="s">
        <v>372</v>
      </c>
      <c r="L41" s="104">
        <f t="shared" si="11"/>
        <v>6.5</v>
      </c>
      <c r="M41" s="105" t="str">
        <f t="shared" si="12"/>
        <v>HIGH</v>
      </c>
      <c r="N41" s="101" t="s">
        <v>411</v>
      </c>
      <c r="O41" s="102" t="s">
        <v>406</v>
      </c>
      <c r="P41" s="102" t="s">
        <v>374</v>
      </c>
      <c r="Q41" s="102" t="s">
        <v>392</v>
      </c>
      <c r="R41" s="92"/>
      <c r="S41" s="92"/>
      <c r="T41" s="92"/>
      <c r="U41" s="99"/>
      <c r="V41" s="100">
        <f t="shared" si="8"/>
        <v>3.5</v>
      </c>
      <c r="W41" s="98" t="str">
        <f t="shared" si="9"/>
        <v>MEDIUM</v>
      </c>
    </row>
    <row r="42" spans="1:23" ht="23.25" x14ac:dyDescent="0.25">
      <c r="A42" s="56" t="s">
        <v>85</v>
      </c>
      <c r="B42" s="51" t="s">
        <v>179</v>
      </c>
      <c r="C42" s="95" t="str">
        <f t="shared" si="10"/>
        <v>Medium</v>
      </c>
      <c r="D42" s="101" t="s">
        <v>394</v>
      </c>
      <c r="E42" s="102" t="s">
        <v>363</v>
      </c>
      <c r="F42" s="102" t="s">
        <v>366</v>
      </c>
      <c r="G42" s="102" t="s">
        <v>398</v>
      </c>
      <c r="H42" s="102" t="s">
        <v>369</v>
      </c>
      <c r="I42" s="102" t="s">
        <v>369</v>
      </c>
      <c r="J42" s="102" t="s">
        <v>402</v>
      </c>
      <c r="K42" s="103" t="s">
        <v>372</v>
      </c>
      <c r="L42" s="104">
        <f t="shared" si="11"/>
        <v>6.25</v>
      </c>
      <c r="M42" s="105" t="str">
        <f t="shared" si="12"/>
        <v>HIGH</v>
      </c>
      <c r="N42" s="101" t="s">
        <v>374</v>
      </c>
      <c r="O42" s="102" t="s">
        <v>374</v>
      </c>
      <c r="P42" s="102" t="s">
        <v>412</v>
      </c>
      <c r="Q42" s="102" t="s">
        <v>392</v>
      </c>
      <c r="R42" s="102" t="s">
        <v>376</v>
      </c>
      <c r="S42" s="92"/>
      <c r="T42" s="92"/>
      <c r="U42" s="99"/>
      <c r="V42" s="100">
        <f>(VALUE(LEFT(N42,1))+VALUE(LEFT(O42,1))+VALUE(LEFT(P42,1))+VALUE(LEFT(Q42,1))+VALUE(LEFT(R42,1)))/5</f>
        <v>1.8</v>
      </c>
      <c r="W42" s="98" t="str">
        <f t="shared" si="9"/>
        <v>LOW</v>
      </c>
    </row>
    <row r="43" spans="1:23" ht="23.25" x14ac:dyDescent="0.25">
      <c r="A43" s="56" t="s">
        <v>86</v>
      </c>
      <c r="B43" s="51" t="s">
        <v>178</v>
      </c>
      <c r="C43" s="95" t="str">
        <f t="shared" si="10"/>
        <v>High</v>
      </c>
      <c r="D43" s="101" t="s">
        <v>394</v>
      </c>
      <c r="E43" s="102" t="s">
        <v>393</v>
      </c>
      <c r="F43" s="102" t="s">
        <v>366</v>
      </c>
      <c r="G43" s="102" t="s">
        <v>398</v>
      </c>
      <c r="H43" s="102" t="s">
        <v>368</v>
      </c>
      <c r="I43" s="102" t="s">
        <v>368</v>
      </c>
      <c r="J43" s="102" t="s">
        <v>370</v>
      </c>
      <c r="K43" s="103" t="s">
        <v>372</v>
      </c>
      <c r="L43" s="104">
        <f t="shared" si="11"/>
        <v>5.5</v>
      </c>
      <c r="M43" s="105" t="str">
        <f t="shared" si="12"/>
        <v>MEDIUM</v>
      </c>
      <c r="N43" s="101" t="s">
        <v>409</v>
      </c>
      <c r="O43" s="102" t="s">
        <v>408</v>
      </c>
      <c r="P43" s="102" t="s">
        <v>410</v>
      </c>
      <c r="Q43" s="102" t="s">
        <v>392</v>
      </c>
      <c r="R43" s="92"/>
      <c r="S43" s="92"/>
      <c r="T43" s="92"/>
      <c r="U43" s="99"/>
      <c r="V43" s="100">
        <f>(VALUE(LEFT(N43,1))+VALUE(LEFT(O43,1))+VALUE(LEFT(P43,1))+VALUE(LEFT(Q43,1)))/4</f>
        <v>8.5</v>
      </c>
      <c r="W43" s="98" t="str">
        <f t="shared" si="9"/>
        <v>HIGH</v>
      </c>
    </row>
    <row r="44" spans="1:23" ht="23.25" x14ac:dyDescent="0.25">
      <c r="A44" s="56" t="s">
        <v>87</v>
      </c>
      <c r="B44" s="51" t="s">
        <v>2</v>
      </c>
      <c r="C44" s="95" t="str">
        <f t="shared" si="10"/>
        <v>Medium</v>
      </c>
      <c r="D44" s="101" t="s">
        <v>394</v>
      </c>
      <c r="E44" s="102" t="s">
        <v>393</v>
      </c>
      <c r="F44" s="102" t="s">
        <v>366</v>
      </c>
      <c r="G44" s="102" t="s">
        <v>398</v>
      </c>
      <c r="H44" s="102" t="s">
        <v>400</v>
      </c>
      <c r="I44" s="102" t="s">
        <v>401</v>
      </c>
      <c r="J44" s="102" t="s">
        <v>371</v>
      </c>
      <c r="K44" s="103" t="s">
        <v>372</v>
      </c>
      <c r="L44" s="104">
        <f t="shared" si="11"/>
        <v>6.875</v>
      </c>
      <c r="M44" s="105" t="str">
        <f t="shared" si="12"/>
        <v>HIGH</v>
      </c>
      <c r="N44" s="101" t="s">
        <v>374</v>
      </c>
      <c r="O44" s="102" t="s">
        <v>374</v>
      </c>
      <c r="P44" s="102" t="s">
        <v>412</v>
      </c>
      <c r="Q44" s="102" t="s">
        <v>392</v>
      </c>
      <c r="R44" s="102" t="s">
        <v>377</v>
      </c>
      <c r="S44" s="92"/>
      <c r="T44" s="92"/>
      <c r="U44" s="99"/>
      <c r="V44" s="100">
        <f>(VALUE(LEFT(N44,1))+VALUE(LEFT(O44,1))+VALUE(LEFT(P44,1))+VALUE(LEFT(Q44,1))+VALUE(LEFT(R44,1)))/5</f>
        <v>2.2000000000000002</v>
      </c>
      <c r="W44" s="98" t="str">
        <f t="shared" si="9"/>
        <v>LOW</v>
      </c>
    </row>
    <row r="45" spans="1:23" ht="34.5" x14ac:dyDescent="0.25">
      <c r="A45" s="56" t="s">
        <v>88</v>
      </c>
      <c r="B45" s="51" t="s">
        <v>50</v>
      </c>
      <c r="C45" s="95" t="str">
        <f t="shared" si="10"/>
        <v>High</v>
      </c>
      <c r="D45" s="101" t="s">
        <v>394</v>
      </c>
      <c r="E45" s="102" t="s">
        <v>364</v>
      </c>
      <c r="F45" s="102" t="s">
        <v>366</v>
      </c>
      <c r="G45" s="102" t="s">
        <v>395</v>
      </c>
      <c r="H45" s="102" t="s">
        <v>400</v>
      </c>
      <c r="I45" s="102" t="s">
        <v>401</v>
      </c>
      <c r="J45" s="102" t="s">
        <v>402</v>
      </c>
      <c r="K45" s="103" t="s">
        <v>372</v>
      </c>
      <c r="L45" s="104">
        <f t="shared" si="11"/>
        <v>6.125</v>
      </c>
      <c r="M45" s="105" t="str">
        <f t="shared" si="12"/>
        <v>HIGH</v>
      </c>
      <c r="N45" s="101" t="s">
        <v>411</v>
      </c>
      <c r="O45" s="102" t="s">
        <v>406</v>
      </c>
      <c r="P45" s="102" t="s">
        <v>374</v>
      </c>
      <c r="Q45" s="102" t="s">
        <v>392</v>
      </c>
      <c r="R45" s="92"/>
      <c r="S45" s="92"/>
      <c r="T45" s="92"/>
      <c r="U45" s="99"/>
      <c r="V45" s="100">
        <f>(VALUE(LEFT(N45,1))+VALUE(LEFT(O45,1))+VALUE(LEFT(P45,1))+VALUE(LEFT(Q45,1)))/4</f>
        <v>3.5</v>
      </c>
      <c r="W45" s="98" t="str">
        <f t="shared" si="9"/>
        <v>MEDIUM</v>
      </c>
    </row>
    <row r="46" spans="1:23" ht="34.5" x14ac:dyDescent="0.25">
      <c r="A46" s="56" t="s">
        <v>89</v>
      </c>
      <c r="B46" s="51" t="s">
        <v>51</v>
      </c>
      <c r="C46" s="95" t="str">
        <f t="shared" si="10"/>
        <v>High</v>
      </c>
      <c r="D46" s="101" t="s">
        <v>394</v>
      </c>
      <c r="E46" s="102" t="s">
        <v>393</v>
      </c>
      <c r="F46" s="102" t="s">
        <v>365</v>
      </c>
      <c r="G46" s="102" t="s">
        <v>396</v>
      </c>
      <c r="H46" s="102" t="s">
        <v>368</v>
      </c>
      <c r="I46" s="102" t="s">
        <v>368</v>
      </c>
      <c r="J46" s="102" t="s">
        <v>370</v>
      </c>
      <c r="K46" s="103" t="s">
        <v>372</v>
      </c>
      <c r="L46" s="104">
        <f t="shared" si="11"/>
        <v>4.875</v>
      </c>
      <c r="M46" s="105" t="str">
        <f t="shared" si="12"/>
        <v>MEDIUM</v>
      </c>
      <c r="N46" s="101" t="s">
        <v>409</v>
      </c>
      <c r="O46" s="102" t="s">
        <v>408</v>
      </c>
      <c r="P46" s="102" t="s">
        <v>374</v>
      </c>
      <c r="Q46" s="102" t="s">
        <v>392</v>
      </c>
      <c r="R46" s="92"/>
      <c r="S46" s="92"/>
      <c r="T46" s="92"/>
      <c r="U46" s="99"/>
      <c r="V46" s="100">
        <f>(VALUE(LEFT(N46,1))+VALUE(LEFT(O46,1))+VALUE(LEFT(P46,1))+VALUE(LEFT(Q46,1)))/4</f>
        <v>6.25</v>
      </c>
      <c r="W46" s="98" t="str">
        <f t="shared" si="9"/>
        <v>HIGH</v>
      </c>
    </row>
    <row r="47" spans="1:23" ht="23.25" x14ac:dyDescent="0.25">
      <c r="A47" s="56" t="s">
        <v>90</v>
      </c>
      <c r="B47" s="51" t="s">
        <v>53</v>
      </c>
      <c r="C47" s="95" t="str">
        <f t="shared" si="10"/>
        <v>High</v>
      </c>
      <c r="D47" s="101" t="s">
        <v>362</v>
      </c>
      <c r="E47" s="102" t="s">
        <v>364</v>
      </c>
      <c r="F47" s="102" t="s">
        <v>397</v>
      </c>
      <c r="G47" s="102" t="s">
        <v>367</v>
      </c>
      <c r="H47" s="102" t="s">
        <v>369</v>
      </c>
      <c r="I47" s="102" t="s">
        <v>369</v>
      </c>
      <c r="J47" s="102" t="s">
        <v>371</v>
      </c>
      <c r="K47" s="103" t="s">
        <v>399</v>
      </c>
      <c r="L47" s="104">
        <f t="shared" si="11"/>
        <v>8.375</v>
      </c>
      <c r="M47" s="105" t="str">
        <f t="shared" si="12"/>
        <v>HIGH</v>
      </c>
      <c r="N47" s="101" t="s">
        <v>405</v>
      </c>
      <c r="O47" s="102" t="s">
        <v>406</v>
      </c>
      <c r="P47" s="102" t="s">
        <v>374</v>
      </c>
      <c r="Q47" s="102" t="s">
        <v>375</v>
      </c>
      <c r="R47" s="92"/>
      <c r="S47" s="92"/>
      <c r="T47" s="92"/>
      <c r="U47" s="99"/>
      <c r="V47" s="100">
        <f>(VALUE(LEFT(N47,1))+VALUE(LEFT(O47,1))+VALUE(LEFT(P47,1))+VALUE(LEFT(Q47,1)))/4</f>
        <v>4.25</v>
      </c>
      <c r="W47" s="98" t="str">
        <f t="shared" si="9"/>
        <v>MEDIUM</v>
      </c>
    </row>
    <row r="48" spans="1:23" ht="23.25" x14ac:dyDescent="0.25">
      <c r="A48" s="56" t="s">
        <v>91</v>
      </c>
      <c r="B48" s="51" t="s">
        <v>52</v>
      </c>
      <c r="C48" s="95" t="str">
        <f t="shared" si="10"/>
        <v>Critical</v>
      </c>
      <c r="D48" s="101" t="s">
        <v>362</v>
      </c>
      <c r="E48" s="102" t="s">
        <v>393</v>
      </c>
      <c r="F48" s="102" t="s">
        <v>397</v>
      </c>
      <c r="G48" s="102" t="s">
        <v>367</v>
      </c>
      <c r="H48" s="102" t="s">
        <v>369</v>
      </c>
      <c r="I48" s="102" t="s">
        <v>369</v>
      </c>
      <c r="J48" s="102" t="s">
        <v>371</v>
      </c>
      <c r="K48" s="103" t="s">
        <v>399</v>
      </c>
      <c r="L48" s="104">
        <f t="shared" si="11"/>
        <v>9</v>
      </c>
      <c r="M48" s="105" t="str">
        <f t="shared" si="12"/>
        <v>HIGH</v>
      </c>
      <c r="N48" s="101" t="s">
        <v>409</v>
      </c>
      <c r="O48" s="102" t="s">
        <v>408</v>
      </c>
      <c r="P48" s="102" t="s">
        <v>374</v>
      </c>
      <c r="Q48" s="102" t="s">
        <v>375</v>
      </c>
      <c r="R48" s="92"/>
      <c r="S48" s="92"/>
      <c r="T48" s="92"/>
      <c r="U48" s="99"/>
      <c r="V48" s="100">
        <f>(VALUE(LEFT(N48,1))+VALUE(LEFT(O48,1))+VALUE(LEFT(P48,1))+VALUE(LEFT(Q48,1)))/4</f>
        <v>6.75</v>
      </c>
      <c r="W48" s="98" t="str">
        <f t="shared" si="9"/>
        <v>HIGH</v>
      </c>
    </row>
    <row r="49" spans="1:23" ht="23.25" x14ac:dyDescent="0.25">
      <c r="A49" s="57" t="s">
        <v>92</v>
      </c>
      <c r="B49" s="53" t="s">
        <v>49</v>
      </c>
      <c r="C49" s="95" t="str">
        <f t="shared" si="10"/>
        <v>Critical</v>
      </c>
      <c r="D49" s="101" t="s">
        <v>362</v>
      </c>
      <c r="E49" s="102" t="s">
        <v>393</v>
      </c>
      <c r="F49" s="102" t="s">
        <v>397</v>
      </c>
      <c r="G49" s="102" t="s">
        <v>367</v>
      </c>
      <c r="H49" s="102" t="s">
        <v>369</v>
      </c>
      <c r="I49" s="102" t="s">
        <v>369</v>
      </c>
      <c r="J49" s="102" t="s">
        <v>371</v>
      </c>
      <c r="K49" s="103" t="s">
        <v>399</v>
      </c>
      <c r="L49" s="104">
        <f t="shared" si="11"/>
        <v>9</v>
      </c>
      <c r="M49" s="105" t="str">
        <f t="shared" si="12"/>
        <v>HIGH</v>
      </c>
      <c r="N49" s="101" t="s">
        <v>409</v>
      </c>
      <c r="O49" s="102" t="s">
        <v>408</v>
      </c>
      <c r="P49" s="102" t="s">
        <v>374</v>
      </c>
      <c r="Q49" s="102" t="s">
        <v>375</v>
      </c>
      <c r="R49" s="92"/>
      <c r="S49" s="92"/>
      <c r="T49" s="92"/>
      <c r="U49" s="99"/>
      <c r="V49" s="100">
        <f>(VALUE(LEFT(N49,1))+VALUE(LEFT(O49,1))+VALUE(LEFT(P49,1))+VALUE(LEFT(Q49,1)))/4</f>
        <v>6.75</v>
      </c>
      <c r="W49" s="98" t="str">
        <f t="shared" si="9"/>
        <v>HIGH</v>
      </c>
    </row>
    <row r="52" spans="1:23" ht="21" x14ac:dyDescent="0.35">
      <c r="C52" s="69" t="s">
        <v>391</v>
      </c>
    </row>
    <row r="53" spans="1:23" ht="28.5" customHeight="1" x14ac:dyDescent="0.25">
      <c r="C53" s="121" t="s">
        <v>378</v>
      </c>
      <c r="D53" s="122"/>
      <c r="E53" s="123"/>
      <c r="F53" s="123"/>
      <c r="G53" s="124"/>
      <c r="I53" s="125" t="s">
        <v>379</v>
      </c>
      <c r="J53" s="124"/>
    </row>
    <row r="54" spans="1:23" ht="22.5" customHeight="1" x14ac:dyDescent="0.25">
      <c r="C54" s="110"/>
      <c r="D54" s="111"/>
      <c r="E54" s="114" t="s">
        <v>286</v>
      </c>
      <c r="F54" s="114"/>
      <c r="G54" s="115"/>
      <c r="I54" s="78" t="s">
        <v>388</v>
      </c>
      <c r="J54" s="83" t="s">
        <v>386</v>
      </c>
    </row>
    <row r="55" spans="1:23" ht="15.75" thickBot="1" x14ac:dyDescent="0.3">
      <c r="C55" s="112"/>
      <c r="D55" s="113"/>
      <c r="E55" s="89" t="s">
        <v>385</v>
      </c>
      <c r="F55" s="88" t="s">
        <v>386</v>
      </c>
      <c r="G55" s="78" t="s">
        <v>380</v>
      </c>
      <c r="I55" s="78" t="s">
        <v>384</v>
      </c>
      <c r="J55" s="82" t="s">
        <v>385</v>
      </c>
    </row>
    <row r="56" spans="1:23" ht="15.75" thickBot="1" x14ac:dyDescent="0.3">
      <c r="C56" s="116" t="s">
        <v>4</v>
      </c>
      <c r="D56" s="78" t="s">
        <v>385</v>
      </c>
      <c r="E56" s="85" t="s">
        <v>389</v>
      </c>
      <c r="F56" s="86" t="s">
        <v>387</v>
      </c>
      <c r="G56" s="87" t="s">
        <v>381</v>
      </c>
      <c r="I56" s="78" t="s">
        <v>390</v>
      </c>
      <c r="J56" s="80" t="s">
        <v>380</v>
      </c>
    </row>
    <row r="57" spans="1:23" x14ac:dyDescent="0.25">
      <c r="C57" s="116"/>
      <c r="D57" s="78" t="s">
        <v>386</v>
      </c>
      <c r="E57" s="83" t="s">
        <v>387</v>
      </c>
      <c r="F57" s="84" t="s">
        <v>381</v>
      </c>
      <c r="G57" s="80" t="s">
        <v>382</v>
      </c>
    </row>
    <row r="58" spans="1:23" x14ac:dyDescent="0.25">
      <c r="C58" s="117"/>
      <c r="D58" s="88" t="s">
        <v>380</v>
      </c>
      <c r="E58" s="79" t="s">
        <v>381</v>
      </c>
      <c r="F58" s="80" t="s">
        <v>382</v>
      </c>
      <c r="G58" s="81" t="s">
        <v>383</v>
      </c>
    </row>
    <row r="61" spans="1:23" x14ac:dyDescent="0.25">
      <c r="B61" t="s">
        <v>414</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8" workbookViewId="0">
      <selection activeCell="F53" sqref="F53"/>
    </sheetView>
  </sheetViews>
  <sheetFormatPr defaultRowHeight="15" x14ac:dyDescent="0.25"/>
  <cols>
    <col min="2" max="2" width="37.5703125" customWidth="1"/>
  </cols>
  <sheetData>
    <row r="1" spans="1:3" x14ac:dyDescent="0.25">
      <c r="A1" s="61" t="s">
        <v>92</v>
      </c>
      <c r="B1" t="s">
        <v>152</v>
      </c>
      <c r="C1" s="63" t="s">
        <v>151</v>
      </c>
    </row>
    <row r="2" spans="1:3" x14ac:dyDescent="0.25">
      <c r="C2" t="s">
        <v>147</v>
      </c>
    </row>
    <row r="3" spans="1:3" x14ac:dyDescent="0.25">
      <c r="C3" t="s">
        <v>148</v>
      </c>
    </row>
    <row r="4" spans="1:3" x14ac:dyDescent="0.25">
      <c r="C4" t="s">
        <v>149</v>
      </c>
    </row>
    <row r="5" spans="1:3" x14ac:dyDescent="0.25">
      <c r="C5" t="s">
        <v>158</v>
      </c>
    </row>
    <row r="6" spans="1:3" x14ac:dyDescent="0.25">
      <c r="C6" t="s">
        <v>169</v>
      </c>
    </row>
    <row r="7" spans="1:3" x14ac:dyDescent="0.25">
      <c r="C7" t="s">
        <v>150</v>
      </c>
    </row>
    <row r="8" spans="1:3" x14ac:dyDescent="0.25">
      <c r="C8" t="s">
        <v>167</v>
      </c>
    </row>
    <row r="9" spans="1:3" x14ac:dyDescent="0.25">
      <c r="C9" t="s">
        <v>168</v>
      </c>
    </row>
    <row r="10" spans="1:3" x14ac:dyDescent="0.25">
      <c r="C10" t="s">
        <v>212</v>
      </c>
    </row>
    <row r="12" spans="1:3" x14ac:dyDescent="0.25">
      <c r="B12" t="s">
        <v>153</v>
      </c>
      <c r="C12" t="s">
        <v>154</v>
      </c>
    </row>
    <row r="13" spans="1:3" x14ac:dyDescent="0.25">
      <c r="C13" t="s">
        <v>155</v>
      </c>
    </row>
    <row r="14" spans="1:3" x14ac:dyDescent="0.25">
      <c r="C14" t="s">
        <v>156</v>
      </c>
    </row>
    <row r="15" spans="1:3" x14ac:dyDescent="0.25">
      <c r="C15" t="s">
        <v>157</v>
      </c>
    </row>
    <row r="18" spans="1:3" x14ac:dyDescent="0.25">
      <c r="A18" s="61" t="s">
        <v>79</v>
      </c>
      <c r="B18" t="s">
        <v>161</v>
      </c>
      <c r="C18" t="s">
        <v>162</v>
      </c>
    </row>
    <row r="19" spans="1:3" x14ac:dyDescent="0.25">
      <c r="C19" t="s">
        <v>163</v>
      </c>
    </row>
    <row r="21" spans="1:3" x14ac:dyDescent="0.25">
      <c r="B21" t="s">
        <v>159</v>
      </c>
      <c r="C21" t="s">
        <v>166</v>
      </c>
    </row>
    <row r="23" spans="1:3" x14ac:dyDescent="0.25">
      <c r="B23" t="s">
        <v>160</v>
      </c>
      <c r="C23" t="s">
        <v>164</v>
      </c>
    </row>
    <row r="24" spans="1:3" x14ac:dyDescent="0.25">
      <c r="C24" t="s">
        <v>165</v>
      </c>
    </row>
    <row r="25" spans="1:3" x14ac:dyDescent="0.25">
      <c r="C25" t="s">
        <v>206</v>
      </c>
    </row>
    <row r="27" spans="1:3" x14ac:dyDescent="0.25">
      <c r="B27" t="s">
        <v>252</v>
      </c>
      <c r="C27" t="s">
        <v>253</v>
      </c>
    </row>
    <row r="29" spans="1:3" x14ac:dyDescent="0.25">
      <c r="A29" s="61" t="s">
        <v>80</v>
      </c>
      <c r="B29" t="s">
        <v>170</v>
      </c>
      <c r="C29" t="s">
        <v>205</v>
      </c>
    </row>
    <row r="30" spans="1:3" x14ac:dyDescent="0.25">
      <c r="C30" t="s">
        <v>171</v>
      </c>
    </row>
    <row r="32" spans="1:3" x14ac:dyDescent="0.25">
      <c r="B32" t="s">
        <v>173</v>
      </c>
      <c r="C32" t="s">
        <v>172</v>
      </c>
    </row>
    <row r="34" spans="1:12" x14ac:dyDescent="0.25">
      <c r="B34" t="s">
        <v>211</v>
      </c>
      <c r="C34" t="s">
        <v>174</v>
      </c>
      <c r="F34" t="s">
        <v>175</v>
      </c>
    </row>
    <row r="35" spans="1:12" x14ac:dyDescent="0.25">
      <c r="C35" t="s">
        <v>210</v>
      </c>
      <c r="F35" t="s">
        <v>176</v>
      </c>
    </row>
    <row r="37" spans="1:12" x14ac:dyDescent="0.25">
      <c r="C37" t="s">
        <v>194</v>
      </c>
      <c r="F37" t="s">
        <v>195</v>
      </c>
    </row>
    <row r="38" spans="1:12" x14ac:dyDescent="0.25">
      <c r="C38" t="s">
        <v>198</v>
      </c>
      <c r="F38" t="s">
        <v>199</v>
      </c>
      <c r="L38" s="65" t="s">
        <v>196</v>
      </c>
    </row>
    <row r="39" spans="1:12" x14ac:dyDescent="0.25">
      <c r="C39" t="s">
        <v>197</v>
      </c>
      <c r="F39" t="s">
        <v>244</v>
      </c>
      <c r="L39" s="64"/>
    </row>
    <row r="40" spans="1:12" x14ac:dyDescent="0.25">
      <c r="C40" t="s">
        <v>200</v>
      </c>
      <c r="F40" t="s">
        <v>209</v>
      </c>
    </row>
    <row r="42" spans="1:12" x14ac:dyDescent="0.25">
      <c r="A42" s="61" t="s">
        <v>76</v>
      </c>
      <c r="B42" t="s">
        <v>235</v>
      </c>
      <c r="C42" t="s">
        <v>454</v>
      </c>
    </row>
    <row r="43" spans="1:12" x14ac:dyDescent="0.25">
      <c r="A43" s="3"/>
      <c r="C43" t="s">
        <v>213</v>
      </c>
    </row>
    <row r="44" spans="1:12" x14ac:dyDescent="0.25">
      <c r="C44" t="s">
        <v>216</v>
      </c>
    </row>
    <row r="47" spans="1:12" x14ac:dyDescent="0.25">
      <c r="B47" t="s">
        <v>237</v>
      </c>
      <c r="C47" t="s">
        <v>236</v>
      </c>
    </row>
    <row r="49" spans="1:3" x14ac:dyDescent="0.25">
      <c r="B49" t="s">
        <v>214</v>
      </c>
      <c r="C49" t="s">
        <v>215</v>
      </c>
    </row>
    <row r="50" spans="1:3" x14ac:dyDescent="0.25">
      <c r="C50" t="s">
        <v>217</v>
      </c>
    </row>
    <row r="52" spans="1:3" x14ac:dyDescent="0.25">
      <c r="B52" t="s">
        <v>248</v>
      </c>
      <c r="C52" t="s">
        <v>249</v>
      </c>
    </row>
    <row r="54" spans="1:3" x14ac:dyDescent="0.25">
      <c r="B54" t="s">
        <v>207</v>
      </c>
      <c r="C54" t="s">
        <v>208</v>
      </c>
    </row>
    <row r="56" spans="1:3" x14ac:dyDescent="0.25">
      <c r="B56" t="s">
        <v>218</v>
      </c>
      <c r="C56" t="s">
        <v>225</v>
      </c>
    </row>
    <row r="58" spans="1:3" x14ac:dyDescent="0.25">
      <c r="A58" s="61" t="s">
        <v>91</v>
      </c>
      <c r="B58" t="s">
        <v>219</v>
      </c>
      <c r="C58" t="s">
        <v>220</v>
      </c>
    </row>
    <row r="59" spans="1:3" x14ac:dyDescent="0.25">
      <c r="A59" s="51"/>
      <c r="B59" t="s">
        <v>221</v>
      </c>
    </row>
    <row r="60" spans="1:3" x14ac:dyDescent="0.25">
      <c r="B60" t="s">
        <v>222</v>
      </c>
    </row>
    <row r="62" spans="1:3" x14ac:dyDescent="0.25">
      <c r="B62" t="s">
        <v>223</v>
      </c>
      <c r="C62" t="s">
        <v>224</v>
      </c>
    </row>
    <row r="63" spans="1:3" x14ac:dyDescent="0.25">
      <c r="C63" t="s">
        <v>226</v>
      </c>
    </row>
    <row r="64" spans="1:3" x14ac:dyDescent="0.25">
      <c r="C64" t="s">
        <v>227</v>
      </c>
    </row>
    <row r="65" spans="1:4" x14ac:dyDescent="0.25">
      <c r="C65" t="s">
        <v>229</v>
      </c>
    </row>
    <row r="66" spans="1:4" x14ac:dyDescent="0.25">
      <c r="C66" t="s">
        <v>228</v>
      </c>
    </row>
    <row r="67" spans="1:4" x14ac:dyDescent="0.25">
      <c r="C67" t="s">
        <v>231</v>
      </c>
    </row>
    <row r="68" spans="1:4" x14ac:dyDescent="0.25">
      <c r="C68" t="s">
        <v>455</v>
      </c>
    </row>
    <row r="70" spans="1:4" x14ac:dyDescent="0.25">
      <c r="A70" s="61" t="s">
        <v>75</v>
      </c>
      <c r="B70" t="s">
        <v>234</v>
      </c>
    </row>
    <row r="71" spans="1:4" x14ac:dyDescent="0.25">
      <c r="A71" s="3"/>
      <c r="B71" t="s">
        <v>238</v>
      </c>
    </row>
    <row r="72" spans="1:4" x14ac:dyDescent="0.25">
      <c r="A72" s="61"/>
    </row>
    <row r="73" spans="1:4" x14ac:dyDescent="0.25">
      <c r="A73" s="61" t="s">
        <v>77</v>
      </c>
      <c r="B73" t="s">
        <v>239</v>
      </c>
    </row>
    <row r="74" spans="1:4" x14ac:dyDescent="0.25">
      <c r="A74" s="61"/>
    </row>
    <row r="75" spans="1:4" x14ac:dyDescent="0.25">
      <c r="A75" s="61" t="s">
        <v>82</v>
      </c>
      <c r="B75" t="s">
        <v>245</v>
      </c>
    </row>
    <row r="76" spans="1:4" x14ac:dyDescent="0.25">
      <c r="A76" s="51"/>
    </row>
    <row r="77" spans="1:4" x14ac:dyDescent="0.25">
      <c r="A77" s="61"/>
    </row>
    <row r="78" spans="1:4" x14ac:dyDescent="0.25">
      <c r="A78" s="61" t="s">
        <v>90</v>
      </c>
      <c r="B78" t="s">
        <v>240</v>
      </c>
      <c r="C78" t="s">
        <v>241</v>
      </c>
    </row>
    <row r="79" spans="1:4" x14ac:dyDescent="0.25">
      <c r="A79" s="51"/>
      <c r="D79" t="s">
        <v>242</v>
      </c>
    </row>
    <row r="80" spans="1:4" x14ac:dyDescent="0.25">
      <c r="A80" s="17"/>
      <c r="D80" t="s">
        <v>243</v>
      </c>
    </row>
    <row r="82" spans="1:3" x14ac:dyDescent="0.25">
      <c r="A82" s="61"/>
    </row>
    <row r="83" spans="1:3" x14ac:dyDescent="0.25">
      <c r="A83" s="61" t="s">
        <v>74</v>
      </c>
      <c r="B83" t="s">
        <v>235</v>
      </c>
      <c r="C83" t="s">
        <v>250</v>
      </c>
    </row>
    <row r="84" spans="1:3" x14ac:dyDescent="0.25">
      <c r="A84" s="3"/>
      <c r="B84" t="s">
        <v>237</v>
      </c>
      <c r="C84" t="s">
        <v>250</v>
      </c>
    </row>
    <row r="85" spans="1:3" x14ac:dyDescent="0.25">
      <c r="A85" s="61"/>
      <c r="B85" t="s">
        <v>214</v>
      </c>
      <c r="C85" t="s">
        <v>251</v>
      </c>
    </row>
    <row r="86" spans="1:3" x14ac:dyDescent="0.25">
      <c r="A86" s="61"/>
      <c r="B86" t="s">
        <v>218</v>
      </c>
      <c r="C86" t="s">
        <v>250</v>
      </c>
    </row>
    <row r="87" spans="1:3" x14ac:dyDescent="0.25">
      <c r="A87" s="61"/>
      <c r="C87" s="17"/>
    </row>
    <row r="88" spans="1:3" x14ac:dyDescent="0.25">
      <c r="A88" s="61" t="s">
        <v>86</v>
      </c>
      <c r="B88" t="s">
        <v>255</v>
      </c>
      <c r="C88" s="66" t="s">
        <v>256</v>
      </c>
    </row>
    <row r="89" spans="1:3" x14ac:dyDescent="0.25">
      <c r="A89" s="51"/>
    </row>
    <row r="90" spans="1:3" x14ac:dyDescent="0.25">
      <c r="A90" s="61"/>
      <c r="B90" t="s">
        <v>254</v>
      </c>
      <c r="C90" s="66" t="s">
        <v>261</v>
      </c>
    </row>
    <row r="91" spans="1:3" x14ac:dyDescent="0.25">
      <c r="A91" s="61"/>
      <c r="C91" s="66"/>
    </row>
    <row r="92" spans="1:3" x14ac:dyDescent="0.25">
      <c r="A92" s="61"/>
      <c r="B92" t="s">
        <v>258</v>
      </c>
      <c r="C92" t="s">
        <v>259</v>
      </c>
    </row>
    <row r="93" spans="1:3" x14ac:dyDescent="0.25">
      <c r="A93" s="61"/>
    </row>
    <row r="94" spans="1:3" x14ac:dyDescent="0.25">
      <c r="A94" s="61"/>
      <c r="B94" t="s">
        <v>257</v>
      </c>
      <c r="C94" t="s">
        <v>265</v>
      </c>
    </row>
    <row r="95" spans="1:3" x14ac:dyDescent="0.25">
      <c r="A95" s="61"/>
    </row>
    <row r="96" spans="1:3" x14ac:dyDescent="0.25">
      <c r="A96" s="61" t="s">
        <v>87</v>
      </c>
      <c r="B96" t="s">
        <v>260</v>
      </c>
    </row>
    <row r="97" spans="1:5" x14ac:dyDescent="0.25">
      <c r="A97" s="61"/>
    </row>
    <row r="98" spans="1:5" x14ac:dyDescent="0.25">
      <c r="A98" s="61" t="s">
        <v>88</v>
      </c>
      <c r="B98" t="s">
        <v>263</v>
      </c>
      <c r="C98" t="s">
        <v>266</v>
      </c>
    </row>
    <row r="99" spans="1:5" x14ac:dyDescent="0.25">
      <c r="A99" s="61"/>
      <c r="C99" t="s">
        <v>264</v>
      </c>
    </row>
    <row r="100" spans="1:5" x14ac:dyDescent="0.25">
      <c r="A100" s="61"/>
    </row>
    <row r="101" spans="1:5" x14ac:dyDescent="0.25">
      <c r="A101" s="61" t="s">
        <v>84</v>
      </c>
      <c r="B101" t="s">
        <v>211</v>
      </c>
      <c r="C101" t="s">
        <v>267</v>
      </c>
    </row>
    <row r="102" spans="1:5" x14ac:dyDescent="0.25">
      <c r="A102" s="61"/>
    </row>
    <row r="103" spans="1:5" x14ac:dyDescent="0.25">
      <c r="A103" s="61" t="s">
        <v>89</v>
      </c>
      <c r="B103" t="s">
        <v>232</v>
      </c>
      <c r="C103" t="s">
        <v>233</v>
      </c>
    </row>
    <row r="104" spans="1:5" x14ac:dyDescent="0.25">
      <c r="A104" s="61"/>
    </row>
    <row r="105" spans="1:5" x14ac:dyDescent="0.25">
      <c r="A105" s="61" t="s">
        <v>81</v>
      </c>
      <c r="B105" t="s">
        <v>268</v>
      </c>
      <c r="C105" t="s">
        <v>269</v>
      </c>
    </row>
    <row r="106" spans="1:5" x14ac:dyDescent="0.25">
      <c r="A106" s="61"/>
    </row>
    <row r="107" spans="1:5" x14ac:dyDescent="0.25">
      <c r="A107" s="61"/>
      <c r="B107" t="s">
        <v>270</v>
      </c>
      <c r="E107" t="s">
        <v>271</v>
      </c>
    </row>
    <row r="108" spans="1:5" x14ac:dyDescent="0.25">
      <c r="A108" s="61"/>
    </row>
    <row r="109" spans="1:5" x14ac:dyDescent="0.25">
      <c r="A109" s="61" t="s">
        <v>78</v>
      </c>
      <c r="B109" t="s">
        <v>272</v>
      </c>
    </row>
    <row r="110" spans="1:5" x14ac:dyDescent="0.25">
      <c r="A110" s="61"/>
    </row>
    <row r="111" spans="1:5" x14ac:dyDescent="0.25">
      <c r="A111" s="61"/>
      <c r="B111" t="s">
        <v>273</v>
      </c>
    </row>
    <row r="112" spans="1:5" x14ac:dyDescent="0.25">
      <c r="A112" s="61"/>
    </row>
    <row r="113" spans="1:3" x14ac:dyDescent="0.25">
      <c r="A113" s="61" t="s">
        <v>73</v>
      </c>
      <c r="B113" t="s">
        <v>274</v>
      </c>
    </row>
    <row r="114" spans="1:3" x14ac:dyDescent="0.25">
      <c r="A114" s="61"/>
    </row>
    <row r="115" spans="1:3" x14ac:dyDescent="0.25">
      <c r="A115" s="61" t="s">
        <v>83</v>
      </c>
      <c r="B115" t="s">
        <v>275</v>
      </c>
      <c r="C115" t="s">
        <v>276</v>
      </c>
    </row>
    <row r="116" spans="1:3" x14ac:dyDescent="0.25">
      <c r="A116" s="61"/>
    </row>
    <row r="117" spans="1:3" x14ac:dyDescent="0.25">
      <c r="A117" s="61" t="s">
        <v>85</v>
      </c>
      <c r="B117" t="s">
        <v>277</v>
      </c>
    </row>
    <row r="118" spans="1:3" x14ac:dyDescent="0.25">
      <c r="A118" s="61"/>
    </row>
    <row r="119" spans="1:3" x14ac:dyDescent="0.25">
      <c r="A119" s="61" t="s">
        <v>201</v>
      </c>
      <c r="B119" t="s">
        <v>202</v>
      </c>
      <c r="C119" t="s">
        <v>246</v>
      </c>
    </row>
    <row r="120" spans="1:3" x14ac:dyDescent="0.25">
      <c r="B120" t="s">
        <v>203</v>
      </c>
      <c r="C120" t="s">
        <v>204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72</v>
      </c>
    </row>
    <row r="2" spans="1:8" x14ac:dyDescent="0.25">
      <c r="C2" t="s">
        <v>112</v>
      </c>
    </row>
    <row r="3" spans="1:8" x14ac:dyDescent="0.25">
      <c r="A3" s="33" t="s">
        <v>111</v>
      </c>
      <c r="B3" s="33" t="s">
        <v>96</v>
      </c>
      <c r="C3" s="33" t="s">
        <v>108</v>
      </c>
      <c r="D3" s="33" t="s">
        <v>98</v>
      </c>
      <c r="E3" s="33" t="s">
        <v>99</v>
      </c>
      <c r="F3" s="33" t="s">
        <v>100</v>
      </c>
      <c r="G3" s="33" t="s">
        <v>119</v>
      </c>
      <c r="H3" s="33" t="s">
        <v>61</v>
      </c>
    </row>
    <row r="4" spans="1:8" x14ac:dyDescent="0.25">
      <c r="A4" s="126" t="s">
        <v>103</v>
      </c>
      <c r="B4" s="127"/>
      <c r="C4" s="127"/>
      <c r="D4" s="127"/>
      <c r="E4" s="127"/>
      <c r="F4" s="127"/>
      <c r="G4" s="127"/>
      <c r="H4" s="128"/>
    </row>
    <row r="5" spans="1:8" x14ac:dyDescent="0.25">
      <c r="A5" s="56" t="s">
        <v>93</v>
      </c>
      <c r="B5" s="34" t="s">
        <v>116</v>
      </c>
      <c r="C5" s="34" t="s">
        <v>97</v>
      </c>
      <c r="D5" s="34"/>
      <c r="E5" s="34"/>
      <c r="F5" s="34"/>
      <c r="G5" s="58" t="s">
        <v>120</v>
      </c>
      <c r="H5" s="34"/>
    </row>
    <row r="6" spans="1:8" x14ac:dyDescent="0.25">
      <c r="A6" s="56" t="s">
        <v>94</v>
      </c>
      <c r="B6" s="3" t="s">
        <v>117</v>
      </c>
      <c r="C6" s="3"/>
      <c r="D6" s="3"/>
      <c r="E6" s="3"/>
      <c r="F6" s="3"/>
      <c r="G6" s="17" t="s">
        <v>120</v>
      </c>
      <c r="H6" s="3"/>
    </row>
    <row r="7" spans="1:8" x14ac:dyDescent="0.25">
      <c r="A7" s="56" t="s">
        <v>95</v>
      </c>
      <c r="B7" s="3" t="s">
        <v>118</v>
      </c>
      <c r="C7" s="3"/>
      <c r="D7" s="3"/>
      <c r="E7" s="3"/>
      <c r="F7" s="3"/>
      <c r="G7" s="17" t="s">
        <v>120</v>
      </c>
      <c r="H7" s="3" t="s">
        <v>130</v>
      </c>
    </row>
    <row r="8" spans="1:8" x14ac:dyDescent="0.25">
      <c r="A8" s="56" t="s">
        <v>121</v>
      </c>
      <c r="B8" s="3" t="s">
        <v>123</v>
      </c>
      <c r="C8" s="3"/>
      <c r="D8" s="3"/>
      <c r="E8" s="3"/>
      <c r="F8" s="3"/>
      <c r="G8" s="17" t="s">
        <v>120</v>
      </c>
      <c r="H8" s="3" t="s">
        <v>122</v>
      </c>
    </row>
    <row r="9" spans="1:8" x14ac:dyDescent="0.25">
      <c r="A9" s="56" t="s">
        <v>125</v>
      </c>
      <c r="B9" s="3" t="s">
        <v>124</v>
      </c>
      <c r="C9" s="3"/>
      <c r="D9" s="3"/>
      <c r="E9" s="3"/>
      <c r="F9" s="3"/>
      <c r="G9" s="17" t="s">
        <v>120</v>
      </c>
      <c r="H9" s="3" t="s">
        <v>129</v>
      </c>
    </row>
    <row r="10" spans="1:8" x14ac:dyDescent="0.25">
      <c r="A10" s="56" t="s">
        <v>127</v>
      </c>
      <c r="B10" s="3" t="s">
        <v>126</v>
      </c>
      <c r="C10" s="3"/>
      <c r="D10" s="3"/>
      <c r="E10" s="3"/>
      <c r="F10" s="3"/>
      <c r="G10" s="17" t="s">
        <v>120</v>
      </c>
      <c r="H10" s="3" t="s">
        <v>128</v>
      </c>
    </row>
    <row r="11" spans="1:8" x14ac:dyDescent="0.25">
      <c r="A11" s="56"/>
      <c r="B11" s="59" t="s">
        <v>131</v>
      </c>
      <c r="C11" s="3"/>
      <c r="D11" s="3"/>
      <c r="E11" s="3"/>
      <c r="F11" s="3"/>
      <c r="G11" s="17"/>
      <c r="H11" s="3"/>
    </row>
    <row r="12" spans="1:8" x14ac:dyDescent="0.25">
      <c r="A12" s="56" t="s">
        <v>101</v>
      </c>
      <c r="B12" s="3"/>
      <c r="C12" s="3"/>
      <c r="D12" s="3"/>
      <c r="E12" s="3"/>
      <c r="F12" s="35"/>
      <c r="G12" s="17"/>
      <c r="H12" s="35"/>
    </row>
    <row r="13" spans="1:8" x14ac:dyDescent="0.25">
      <c r="A13" s="126" t="s">
        <v>102</v>
      </c>
      <c r="B13" s="127"/>
      <c r="C13" s="127"/>
      <c r="D13" s="127"/>
      <c r="E13" s="127"/>
      <c r="F13" s="127"/>
      <c r="G13" s="127"/>
      <c r="H13" s="128"/>
    </row>
    <row r="14" spans="1:8" x14ac:dyDescent="0.25">
      <c r="A14" s="56" t="s">
        <v>104</v>
      </c>
      <c r="B14" s="34" t="s">
        <v>115</v>
      </c>
      <c r="C14" s="34" t="s">
        <v>97</v>
      </c>
      <c r="D14" s="34"/>
      <c r="E14" s="34"/>
      <c r="F14" s="34"/>
      <c r="G14" s="34"/>
      <c r="H14" s="34"/>
    </row>
    <row r="15" spans="1:8" x14ac:dyDescent="0.25">
      <c r="A15" s="56" t="s">
        <v>104</v>
      </c>
      <c r="B15" s="3"/>
      <c r="C15" s="3"/>
      <c r="D15" s="3"/>
      <c r="E15" s="3"/>
      <c r="F15" s="3"/>
      <c r="G15" s="3"/>
      <c r="H15" s="3"/>
    </row>
    <row r="16" spans="1:8" x14ac:dyDescent="0.25">
      <c r="A16" s="56" t="s">
        <v>104</v>
      </c>
      <c r="B16" s="3"/>
      <c r="C16" s="3"/>
      <c r="D16" s="3"/>
      <c r="E16" s="3"/>
      <c r="F16" s="3"/>
      <c r="G16" s="3"/>
      <c r="H16" s="3"/>
    </row>
    <row r="17" spans="1:8" x14ac:dyDescent="0.25">
      <c r="A17" s="56" t="s">
        <v>101</v>
      </c>
      <c r="B17" s="60" t="s">
        <v>133</v>
      </c>
      <c r="C17" s="3"/>
      <c r="D17" s="3"/>
      <c r="E17" s="3"/>
      <c r="F17" s="3"/>
      <c r="G17" s="3"/>
      <c r="H17" s="3"/>
    </row>
    <row r="18" spans="1:8" x14ac:dyDescent="0.25">
      <c r="A18" s="126" t="s">
        <v>105</v>
      </c>
      <c r="B18" s="127"/>
      <c r="C18" s="127"/>
      <c r="D18" s="127"/>
      <c r="E18" s="127"/>
      <c r="F18" s="127"/>
      <c r="G18" s="127"/>
      <c r="H18" s="128"/>
    </row>
    <row r="19" spans="1:8" x14ac:dyDescent="0.25">
      <c r="A19" s="56" t="s">
        <v>104</v>
      </c>
      <c r="B19" s="34" t="s">
        <v>115</v>
      </c>
      <c r="C19" s="34" t="s">
        <v>97</v>
      </c>
      <c r="D19" s="34"/>
      <c r="E19" s="34"/>
      <c r="F19" s="34"/>
      <c r="G19" s="34"/>
      <c r="H19" s="34"/>
    </row>
    <row r="20" spans="1:8" x14ac:dyDescent="0.25">
      <c r="A20" s="56" t="s">
        <v>104</v>
      </c>
      <c r="B20" s="3"/>
      <c r="C20" s="3"/>
      <c r="D20" s="3"/>
      <c r="E20" s="3"/>
      <c r="F20" s="3"/>
      <c r="G20" s="3"/>
      <c r="H20" s="3"/>
    </row>
    <row r="21" spans="1:8" x14ac:dyDescent="0.25">
      <c r="A21" s="56" t="s">
        <v>104</v>
      </c>
      <c r="B21" s="3"/>
      <c r="C21" s="3"/>
      <c r="D21" s="3"/>
      <c r="E21" s="3"/>
      <c r="F21" s="3"/>
      <c r="G21" s="3"/>
      <c r="H21" s="3"/>
    </row>
    <row r="22" spans="1:8" x14ac:dyDescent="0.25">
      <c r="A22" s="56" t="s">
        <v>101</v>
      </c>
      <c r="B22" s="3"/>
      <c r="C22" s="3"/>
      <c r="D22" s="3"/>
      <c r="E22" s="3"/>
      <c r="F22" s="3"/>
      <c r="G22" s="3"/>
      <c r="H22" s="3"/>
    </row>
    <row r="23" spans="1:8" x14ac:dyDescent="0.25">
      <c r="A23" s="126" t="s">
        <v>106</v>
      </c>
      <c r="B23" s="127"/>
      <c r="C23" s="127"/>
      <c r="D23" s="127"/>
      <c r="E23" s="127"/>
      <c r="F23" s="127"/>
      <c r="G23" s="127"/>
      <c r="H23" s="128"/>
    </row>
    <row r="24" spans="1:8" x14ac:dyDescent="0.25">
      <c r="A24" s="56" t="s">
        <v>104</v>
      </c>
      <c r="B24" s="34" t="s">
        <v>115</v>
      </c>
      <c r="C24" s="34" t="s">
        <v>97</v>
      </c>
      <c r="D24" s="34"/>
      <c r="E24" s="34"/>
      <c r="F24" s="34"/>
      <c r="G24" s="34"/>
      <c r="H24" s="34"/>
    </row>
    <row r="25" spans="1:8" x14ac:dyDescent="0.25">
      <c r="A25" s="56" t="s">
        <v>104</v>
      </c>
      <c r="B25" s="3"/>
      <c r="C25" s="3"/>
      <c r="D25" s="3"/>
      <c r="E25" s="3"/>
      <c r="F25" s="3"/>
      <c r="G25" s="3"/>
      <c r="H25" s="3"/>
    </row>
    <row r="26" spans="1:8" x14ac:dyDescent="0.25">
      <c r="A26" s="56" t="s">
        <v>104</v>
      </c>
      <c r="B26" s="3"/>
      <c r="C26" s="3"/>
      <c r="D26" s="3"/>
      <c r="E26" s="3"/>
      <c r="F26" s="3"/>
      <c r="G26" s="3"/>
      <c r="H26" s="3"/>
    </row>
    <row r="27" spans="1:8" x14ac:dyDescent="0.25">
      <c r="A27" s="56" t="s">
        <v>101</v>
      </c>
      <c r="B27" s="60" t="s">
        <v>134</v>
      </c>
      <c r="C27" s="3"/>
      <c r="D27" s="3"/>
      <c r="E27" s="3"/>
      <c r="F27" s="3"/>
      <c r="G27" s="3"/>
      <c r="H27" s="3"/>
    </row>
    <row r="28" spans="1:8" x14ac:dyDescent="0.25">
      <c r="A28" s="126" t="s">
        <v>107</v>
      </c>
      <c r="B28" s="127"/>
      <c r="C28" s="127"/>
      <c r="D28" s="127"/>
      <c r="E28" s="127"/>
      <c r="F28" s="127"/>
      <c r="G28" s="127"/>
      <c r="H28" s="128"/>
    </row>
    <row r="29" spans="1:8" x14ac:dyDescent="0.25">
      <c r="A29" s="56" t="s">
        <v>104</v>
      </c>
      <c r="B29" s="34" t="s">
        <v>115</v>
      </c>
      <c r="C29" s="34" t="s">
        <v>97</v>
      </c>
      <c r="D29" s="34"/>
      <c r="E29" s="34"/>
      <c r="F29" s="34"/>
      <c r="G29" s="34"/>
      <c r="H29" s="34"/>
    </row>
    <row r="30" spans="1:8" x14ac:dyDescent="0.25">
      <c r="A30" s="56" t="s">
        <v>104</v>
      </c>
      <c r="B30" s="3"/>
      <c r="C30" s="3"/>
      <c r="D30" s="3"/>
      <c r="E30" s="3"/>
      <c r="F30" s="3"/>
      <c r="G30" s="3"/>
      <c r="H30" s="3"/>
    </row>
    <row r="31" spans="1:8" x14ac:dyDescent="0.25">
      <c r="A31" s="56" t="s">
        <v>104</v>
      </c>
      <c r="B31" s="3"/>
      <c r="C31" s="3"/>
      <c r="D31" s="3"/>
      <c r="E31" s="3"/>
      <c r="F31" s="3"/>
      <c r="G31" s="3"/>
      <c r="H31" s="3"/>
    </row>
    <row r="32" spans="1:8" x14ac:dyDescent="0.25">
      <c r="A32" s="57" t="s">
        <v>101</v>
      </c>
      <c r="B32" s="60" t="s">
        <v>132</v>
      </c>
      <c r="C32" s="35"/>
      <c r="D32" s="35"/>
      <c r="E32" s="35"/>
      <c r="F32" s="35"/>
      <c r="G32" s="35"/>
      <c r="H32" s="35"/>
    </row>
    <row r="34" spans="2:2" x14ac:dyDescent="0.25">
      <c r="B34" s="61"/>
    </row>
    <row r="35" spans="2:2" x14ac:dyDescent="0.25">
      <c r="B35" s="62" t="s">
        <v>135</v>
      </c>
    </row>
    <row r="37" spans="2:2" x14ac:dyDescent="0.25">
      <c r="B37" t="s">
        <v>136</v>
      </c>
    </row>
    <row r="38" spans="2:2" x14ac:dyDescent="0.25">
      <c r="B38" s="5" t="s">
        <v>137</v>
      </c>
    </row>
    <row r="39" spans="2:2" x14ac:dyDescent="0.25">
      <c r="B39" t="s">
        <v>138</v>
      </c>
    </row>
    <row r="40" spans="2:2" x14ac:dyDescent="0.25">
      <c r="B40" t="s">
        <v>139</v>
      </c>
    </row>
    <row r="41" spans="2:2" x14ac:dyDescent="0.25">
      <c r="B41" t="s">
        <v>140</v>
      </c>
    </row>
    <row r="42" spans="2:2" x14ac:dyDescent="0.25">
      <c r="B42" t="s">
        <v>141</v>
      </c>
    </row>
    <row r="43" spans="2:2" x14ac:dyDescent="0.25">
      <c r="B43" t="s">
        <v>142</v>
      </c>
    </row>
    <row r="44" spans="2:2" x14ac:dyDescent="0.25">
      <c r="B44" t="s">
        <v>143</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299</v>
      </c>
      <c r="C1" s="70" t="s">
        <v>279</v>
      </c>
      <c r="D1" s="70" t="s">
        <v>280</v>
      </c>
      <c r="E1" s="70" t="s">
        <v>281</v>
      </c>
      <c r="F1" s="70" t="s">
        <v>282</v>
      </c>
      <c r="G1" s="70" t="s">
        <v>283</v>
      </c>
      <c r="H1" s="70" t="s">
        <v>284</v>
      </c>
      <c r="I1" s="70" t="s">
        <v>285</v>
      </c>
      <c r="J1" s="70" t="s">
        <v>289</v>
      </c>
      <c r="K1" s="70" t="s">
        <v>290</v>
      </c>
      <c r="L1" s="70" t="s">
        <v>291</v>
      </c>
      <c r="M1" s="70" t="s">
        <v>292</v>
      </c>
      <c r="N1" s="70" t="s">
        <v>293</v>
      </c>
      <c r="O1" s="70" t="s">
        <v>294</v>
      </c>
      <c r="P1" s="70" t="s">
        <v>295</v>
      </c>
      <c r="Q1" s="70" t="s">
        <v>296</v>
      </c>
    </row>
    <row r="2" spans="1:17" s="74" customFormat="1" ht="36.75" x14ac:dyDescent="0.25">
      <c r="A2" s="72">
        <v>0</v>
      </c>
      <c r="B2" s="73"/>
      <c r="C2" s="73"/>
      <c r="D2" s="73" t="s">
        <v>300</v>
      </c>
      <c r="E2" s="73"/>
      <c r="F2" s="73"/>
      <c r="G2" s="73"/>
      <c r="H2" s="73"/>
      <c r="I2" s="73"/>
      <c r="J2" s="73"/>
      <c r="K2" s="73"/>
      <c r="L2" s="73"/>
      <c r="M2" s="73"/>
      <c r="N2" s="73"/>
      <c r="O2" s="73"/>
      <c r="P2" s="73"/>
      <c r="Q2" s="73"/>
    </row>
    <row r="3" spans="1:17" s="74" customFormat="1" ht="24.75" x14ac:dyDescent="0.25">
      <c r="A3" s="72">
        <f>A2+1</f>
        <v>1</v>
      </c>
      <c r="B3" s="73" t="s">
        <v>301</v>
      </c>
      <c r="C3" s="73" t="s">
        <v>302</v>
      </c>
      <c r="D3" s="73"/>
      <c r="E3" s="73"/>
      <c r="F3" s="73" t="s">
        <v>303</v>
      </c>
      <c r="G3" s="73" t="s">
        <v>304</v>
      </c>
      <c r="H3" s="73" t="s">
        <v>305</v>
      </c>
      <c r="I3" s="73" t="s">
        <v>306</v>
      </c>
      <c r="J3" s="73"/>
      <c r="K3" s="73" t="s">
        <v>307</v>
      </c>
      <c r="L3" s="73" t="s">
        <v>308</v>
      </c>
      <c r="M3" s="73" t="s">
        <v>309</v>
      </c>
      <c r="N3" s="73" t="s">
        <v>310</v>
      </c>
      <c r="O3" s="73" t="s">
        <v>311</v>
      </c>
      <c r="P3" s="73"/>
      <c r="Q3" s="73"/>
    </row>
    <row r="4" spans="1:17" s="74" customFormat="1" ht="36.75" x14ac:dyDescent="0.25">
      <c r="A4" s="72">
        <f t="shared" ref="A4:A10" si="0">A3+1</f>
        <v>2</v>
      </c>
      <c r="B4" s="73"/>
      <c r="C4" s="73"/>
      <c r="D4" s="73"/>
      <c r="E4" s="73" t="s">
        <v>312</v>
      </c>
      <c r="F4" s="73"/>
      <c r="G4" s="73"/>
      <c r="H4" s="73"/>
      <c r="I4" s="73"/>
      <c r="J4" s="73" t="s">
        <v>313</v>
      </c>
      <c r="K4" s="73"/>
      <c r="L4" s="73"/>
      <c r="M4" s="73"/>
      <c r="N4" s="73"/>
      <c r="O4" s="73"/>
      <c r="P4" s="73" t="s">
        <v>314</v>
      </c>
      <c r="Q4" s="73"/>
    </row>
    <row r="5" spans="1:17" s="74" customFormat="1" ht="24.75" x14ac:dyDescent="0.25">
      <c r="A5" s="72">
        <f t="shared" si="0"/>
        <v>3</v>
      </c>
      <c r="B5" s="73" t="s">
        <v>315</v>
      </c>
      <c r="C5" s="73"/>
      <c r="D5" s="73"/>
      <c r="E5" s="73"/>
      <c r="F5" s="73" t="s">
        <v>316</v>
      </c>
      <c r="G5" s="73" t="s">
        <v>316</v>
      </c>
      <c r="H5" s="73"/>
      <c r="I5" s="73" t="s">
        <v>317</v>
      </c>
      <c r="J5" s="73"/>
      <c r="K5" s="73" t="s">
        <v>318</v>
      </c>
      <c r="L5" s="73"/>
      <c r="M5" s="73"/>
      <c r="N5" s="73" t="s">
        <v>319</v>
      </c>
      <c r="O5" s="73"/>
      <c r="P5" s="73"/>
      <c r="Q5" s="73" t="s">
        <v>320</v>
      </c>
    </row>
    <row r="6" spans="1:17" s="74" customFormat="1" ht="48.75" x14ac:dyDescent="0.25">
      <c r="A6" s="72">
        <f t="shared" si="0"/>
        <v>4</v>
      </c>
      <c r="B6" s="73"/>
      <c r="C6" s="73" t="s">
        <v>321</v>
      </c>
      <c r="D6" s="73" t="s">
        <v>322</v>
      </c>
      <c r="E6" s="73" t="s">
        <v>323</v>
      </c>
      <c r="F6" s="73"/>
      <c r="G6" s="73"/>
      <c r="H6" s="73" t="s">
        <v>324</v>
      </c>
      <c r="I6" s="73"/>
      <c r="J6" s="73" t="s">
        <v>325</v>
      </c>
      <c r="K6" s="73"/>
      <c r="L6" s="73"/>
      <c r="M6" s="73"/>
      <c r="N6" s="73"/>
      <c r="O6" s="73" t="s">
        <v>326</v>
      </c>
      <c r="P6" s="73"/>
      <c r="Q6" s="73"/>
    </row>
    <row r="7" spans="1:17" s="74" customFormat="1" ht="48.75" x14ac:dyDescent="0.25">
      <c r="A7" s="72">
        <f t="shared" si="0"/>
        <v>5</v>
      </c>
      <c r="B7" s="73" t="s">
        <v>327</v>
      </c>
      <c r="C7" s="73"/>
      <c r="D7" s="73"/>
      <c r="E7" s="73" t="s">
        <v>328</v>
      </c>
      <c r="F7" s="73"/>
      <c r="G7" s="73" t="s">
        <v>329</v>
      </c>
      <c r="H7" s="73"/>
      <c r="I7" s="73"/>
      <c r="J7" s="73" t="s">
        <v>330</v>
      </c>
      <c r="K7" s="73" t="s">
        <v>331</v>
      </c>
      <c r="L7" s="73" t="s">
        <v>332</v>
      </c>
      <c r="M7" s="73"/>
      <c r="N7" s="73"/>
      <c r="O7" s="73" t="s">
        <v>333</v>
      </c>
      <c r="P7" s="73" t="s">
        <v>334</v>
      </c>
      <c r="Q7" s="73" t="s">
        <v>335</v>
      </c>
    </row>
    <row r="8" spans="1:17" s="74" customFormat="1" ht="24.75" x14ac:dyDescent="0.25">
      <c r="A8" s="72">
        <f t="shared" si="0"/>
        <v>6</v>
      </c>
      <c r="B8" s="73" t="s">
        <v>336</v>
      </c>
      <c r="C8" s="73"/>
      <c r="D8" s="73"/>
      <c r="E8" s="73" t="s">
        <v>337</v>
      </c>
      <c r="F8" s="73"/>
      <c r="G8" s="73"/>
      <c r="H8" s="73" t="s">
        <v>338</v>
      </c>
      <c r="I8" s="73"/>
      <c r="J8" s="73"/>
      <c r="K8" s="73"/>
      <c r="L8" s="73"/>
      <c r="M8" s="73"/>
      <c r="N8" s="73"/>
      <c r="O8" s="73"/>
      <c r="P8" s="73"/>
      <c r="Q8" s="73"/>
    </row>
    <row r="9" spans="1:17" s="74" customFormat="1" ht="24.75" x14ac:dyDescent="0.25">
      <c r="A9" s="72">
        <f t="shared" si="0"/>
        <v>7</v>
      </c>
      <c r="B9" s="73"/>
      <c r="C9" s="73"/>
      <c r="D9" s="73" t="s">
        <v>339</v>
      </c>
      <c r="E9" s="73"/>
      <c r="F9" s="73" t="s">
        <v>329</v>
      </c>
      <c r="G9" s="73"/>
      <c r="H9" s="73"/>
      <c r="I9" s="73"/>
      <c r="J9" s="73"/>
      <c r="K9" s="73" t="s">
        <v>340</v>
      </c>
      <c r="L9" s="73" t="s">
        <v>341</v>
      </c>
      <c r="M9" s="73" t="s">
        <v>342</v>
      </c>
      <c r="N9" s="73" t="s">
        <v>343</v>
      </c>
      <c r="O9" s="73"/>
      <c r="P9" s="73" t="s">
        <v>344</v>
      </c>
      <c r="Q9" s="73" t="s">
        <v>345</v>
      </c>
    </row>
    <row r="10" spans="1:17" s="74" customFormat="1" ht="24.75" x14ac:dyDescent="0.25">
      <c r="A10" s="72">
        <f t="shared" si="0"/>
        <v>8</v>
      </c>
      <c r="B10" s="73"/>
      <c r="C10" s="73"/>
      <c r="D10" s="73"/>
      <c r="E10" s="73"/>
      <c r="F10" s="73"/>
      <c r="G10" s="73"/>
      <c r="H10" s="73"/>
      <c r="I10" s="73" t="s">
        <v>346</v>
      </c>
      <c r="J10" s="73"/>
      <c r="K10" s="73"/>
      <c r="L10" s="73"/>
      <c r="M10" s="73"/>
      <c r="N10" s="73"/>
      <c r="O10" s="73"/>
      <c r="P10" s="73"/>
      <c r="Q10" s="73"/>
    </row>
    <row r="11" spans="1:17" s="74" customFormat="1" ht="24.75" x14ac:dyDescent="0.25">
      <c r="A11" s="72">
        <f>A10+1</f>
        <v>9</v>
      </c>
      <c r="B11" s="73" t="s">
        <v>347</v>
      </c>
      <c r="C11" s="73" t="s">
        <v>348</v>
      </c>
      <c r="D11" s="73" t="s">
        <v>349</v>
      </c>
      <c r="E11" s="73" t="s">
        <v>350</v>
      </c>
      <c r="F11" s="73" t="s">
        <v>351</v>
      </c>
      <c r="G11" s="73" t="s">
        <v>351</v>
      </c>
      <c r="H11" s="73" t="s">
        <v>352</v>
      </c>
      <c r="I11" s="73" t="s">
        <v>353</v>
      </c>
      <c r="J11" s="73" t="s">
        <v>354</v>
      </c>
      <c r="K11" s="73" t="s">
        <v>355</v>
      </c>
      <c r="L11" s="73" t="s">
        <v>356</v>
      </c>
      <c r="M11" s="73" t="s">
        <v>357</v>
      </c>
      <c r="N11" s="73" t="s">
        <v>358</v>
      </c>
      <c r="O11" s="73" t="s">
        <v>359</v>
      </c>
      <c r="P11" s="73"/>
      <c r="Q11" s="73" t="s">
        <v>360</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361</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RowHeight="15" x14ac:dyDescent="0.25"/>
  <sheetData>
    <row r="1" spans="1:1" ht="26.25" x14ac:dyDescent="0.4">
      <c r="A1" s="1" t="s">
        <v>417</v>
      </c>
    </row>
    <row r="2" spans="1:1" x14ac:dyDescent="0.25">
      <c r="A2" t="s">
        <v>418</v>
      </c>
    </row>
    <row r="3" spans="1:1" x14ac:dyDescent="0.25">
      <c r="A3" t="s">
        <v>419</v>
      </c>
    </row>
    <row r="5" spans="1:1" x14ac:dyDescent="0.25">
      <c r="A5" t="s">
        <v>424</v>
      </c>
    </row>
    <row r="7" spans="1:1" ht="26.25" x14ac:dyDescent="0.4">
      <c r="A7" s="1" t="s">
        <v>415</v>
      </c>
    </row>
    <row r="8" spans="1:1" x14ac:dyDescent="0.25">
      <c r="A8" t="s">
        <v>422</v>
      </c>
    </row>
    <row r="10" spans="1:1" x14ac:dyDescent="0.25">
      <c r="A10" t="s">
        <v>425</v>
      </c>
    </row>
    <row r="11" spans="1:1" x14ac:dyDescent="0.25">
      <c r="A11" t="s">
        <v>426</v>
      </c>
    </row>
    <row r="12" spans="1:1" x14ac:dyDescent="0.25">
      <c r="A12" t="s">
        <v>427</v>
      </c>
    </row>
    <row r="13" spans="1:1" x14ac:dyDescent="0.25">
      <c r="A13" t="s">
        <v>428</v>
      </c>
    </row>
    <row r="15" spans="1:1" ht="26.25" x14ac:dyDescent="0.4">
      <c r="A15" s="1" t="s">
        <v>416</v>
      </c>
    </row>
    <row r="16" spans="1:1" x14ac:dyDescent="0.25">
      <c r="A16" t="s">
        <v>421</v>
      </c>
    </row>
    <row r="18" spans="1:1" ht="26.25" x14ac:dyDescent="0.4">
      <c r="A18" s="1" t="s">
        <v>423</v>
      </c>
    </row>
    <row r="19" spans="1:1" x14ac:dyDescent="0.25">
      <c r="A19" t="s">
        <v>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Overview</vt:lpstr>
      <vt:lpstr>Vector risk assessment</vt:lpstr>
      <vt:lpstr>Risk assessment formula</vt:lpstr>
      <vt:lpstr>Vector Risk assessment OWASP</vt:lpstr>
      <vt:lpstr>Measure TempDump</vt:lpstr>
      <vt:lpstr>Security Measures</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2019-06-25T07:53:29Z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